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ila\Desktop\Bootcamp\Repos\Challenges\FirstModule\"/>
    </mc:Choice>
  </mc:AlternateContent>
  <xr:revisionPtr revIDLastSave="0" documentId="13_ncr:1_{BDEAD44A-843D-4932-BC92-E2CAC7CF0BF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Parent Category Statistics" sheetId="3" r:id="rId4"/>
    <sheet name="Subcategory Statistics" sheetId="4" r:id="rId5"/>
    <sheet name="Edinburgh Research" sheetId="6" r:id="rId6"/>
  </sheets>
  <externalReferences>
    <externalReference r:id="rId7"/>
  </externalReferences>
  <definedNames>
    <definedName name="_xlnm._FilterDatabase" localSheetId="0" hidden="1">Kickstarter!$A$1:$T$4115</definedName>
    <definedName name="_xlchart.v1.0" hidden="1">Kickstarter!$A$2:$T$4115</definedName>
    <definedName name="_xlchart.v1.1" hidden="1">Kickstarter!$U$1</definedName>
    <definedName name="_xlchart.v1.2" hidden="1">Kickstarter!$U$2:$U$4115</definedName>
    <definedName name="_xlchart.v1.3" hidden="1">Kickstarter!$A$2:$T$4115</definedName>
    <definedName name="_xlchart.v1.4" hidden="1">Kickstarter!$U$1</definedName>
    <definedName name="_xlchart.v1.5" hidden="1">Kickstarter!$U$2:$U$4115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G18" i="17"/>
  <c r="F18" i="17"/>
  <c r="F6" i="17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2" i="18"/>
  <c r="G17" i="17"/>
  <c r="G16" i="17"/>
  <c r="G15" i="17"/>
  <c r="G14" i="17"/>
  <c r="G13" i="17"/>
  <c r="G12" i="17"/>
  <c r="G11" i="17"/>
  <c r="G10" i="17"/>
  <c r="G9" i="17"/>
  <c r="G8" i="17"/>
  <c r="G7" i="17"/>
  <c r="G6" i="17"/>
  <c r="F17" i="17"/>
  <c r="F16" i="17"/>
  <c r="F15" i="17"/>
  <c r="F14" i="17"/>
  <c r="F13" i="17"/>
  <c r="F12" i="17"/>
  <c r="F11" i="17"/>
  <c r="F10" i="17"/>
  <c r="F9" i="17"/>
  <c r="F8" i="17"/>
  <c r="F7" i="17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8" l="1"/>
  <c r="G13" i="18" s="1"/>
  <c r="E12" i="18"/>
  <c r="H12" i="18" s="1"/>
  <c r="E11" i="18"/>
  <c r="F11" i="18" s="1"/>
  <c r="E10" i="18"/>
  <c r="F10" i="18" s="1"/>
  <c r="E9" i="18"/>
  <c r="H9" i="18" s="1"/>
  <c r="E8" i="18"/>
  <c r="F8" i="18" s="1"/>
  <c r="E7" i="18"/>
  <c r="H7" i="18" s="1"/>
  <c r="E6" i="18"/>
  <c r="H6" i="18" s="1"/>
  <c r="E5" i="18"/>
  <c r="H5" i="18" s="1"/>
  <c r="E4" i="18"/>
  <c r="H4" i="18" s="1"/>
  <c r="E3" i="18"/>
  <c r="F3" i="18" s="1"/>
  <c r="E2" i="18"/>
  <c r="G2" i="18" s="1"/>
  <c r="G9" i="18" l="1"/>
  <c r="F9" i="18"/>
  <c r="F12" i="18"/>
  <c r="G12" i="18"/>
  <c r="H8" i="18"/>
  <c r="G8" i="18"/>
  <c r="G6" i="18"/>
  <c r="F6" i="18"/>
  <c r="G5" i="18"/>
  <c r="F5" i="18"/>
  <c r="G3" i="18"/>
  <c r="H3" i="18"/>
  <c r="F13" i="18"/>
  <c r="H13" i="18"/>
  <c r="H11" i="18"/>
  <c r="G11" i="18"/>
  <c r="G10" i="18"/>
  <c r="H10" i="18"/>
  <c r="F7" i="18"/>
  <c r="G7" i="18"/>
  <c r="F4" i="18"/>
  <c r="G4" i="18"/>
  <c r="F2" i="18"/>
  <c r="H2" i="18"/>
</calcChain>
</file>

<file path=xl/sharedStrings.xml><?xml version="1.0" encoding="utf-8"?>
<sst xmlns="http://schemas.openxmlformats.org/spreadsheetml/2006/main" count="33013" uniqueCount="8406">
  <si>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</si>
  <si>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</si>
  <si>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</si>
  <si>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</si>
  <si>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</si>
  <si>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</si>
  <si>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</si>
  <si>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</si>
  <si>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</si>
  <si>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</si>
  <si>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</si>
  <si>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</si>
  <si>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</si>
  <si>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</si>
  <si>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</si>
  <si>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</si>
  <si>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</si>
  <si>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</si>
  <si>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</si>
  <si>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</si>
  <si>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</si>
  <si>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</si>
  <si>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</si>
  <si>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</si>
  <si>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</si>
  <si>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</si>
  <si>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</si>
  <si>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</si>
  <si>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</si>
  <si>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</si>
  <si>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</si>
  <si>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</si>
  <si>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</si>
  <si>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</si>
  <si>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</si>
  <si>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</si>
  <si>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</si>
  <si>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</si>
  <si>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</si>
  <si>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</si>
  <si>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</si>
  <si>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</si>
  <si>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</si>
  <si>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</si>
  <si>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</si>
  <si>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</si>
  <si>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</si>
  <si>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</si>
  <si>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</si>
  <si>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</si>
  <si>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</si>
  <si>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</si>
  <si>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</si>
  <si>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</si>
  <si>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</si>
  <si>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</si>
  <si>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</si>
  <si>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</si>
  <si>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</si>
  <si>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</si>
  <si>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</si>
  <si>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</si>
  <si>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</si>
  <si>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</si>
  <si>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</si>
  <si>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</si>
  <si>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</si>
  <si>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</si>
  <si>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</si>
  <si>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</si>
  <si>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</si>
  <si>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</si>
  <si>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</si>
  <si>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</si>
  <si>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</si>
  <si>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</si>
  <si>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</si>
  <si>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</si>
  <si>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</si>
  <si>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</si>
  <si>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</si>
  <si>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</si>
  <si>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</si>
  <si>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</si>
  <si>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</si>
  <si>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</si>
  <si>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</si>
  <si>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</si>
  <si>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</si>
  <si>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</si>
  <si>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</si>
  <si>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</si>
  <si>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</si>
  <si>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</si>
  <si>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</si>
  <si>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</si>
  <si>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</si>
  <si>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</si>
  <si>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</si>
  <si>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</si>
  <si>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</si>
  <si>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</si>
  <si>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</si>
  <si>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</si>
  <si>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</si>
  <si>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</si>
  <si>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</si>
  <si>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</si>
  <si>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</si>
  <si>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</si>
  <si>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</si>
  <si>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</si>
  <si>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</si>
  <si>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</si>
  <si>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</si>
  <si>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</si>
  <si>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</si>
  <si>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</si>
  <si>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</si>
  <si>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</si>
  <si>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</si>
  <si>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</si>
  <si>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</si>
  <si>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</si>
  <si>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</si>
  <si>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</si>
  <si>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</si>
  <si>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</si>
  <si>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</si>
  <si>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</si>
  <si>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</si>
  <si>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</si>
  <si>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</si>
  <si>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</si>
  <si>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</si>
  <si>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</si>
  <si>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</si>
  <si>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</si>
  <si>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</si>
  <si>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</si>
  <si>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</si>
  <si>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</si>
  <si>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</si>
  <si>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</si>
  <si>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</si>
  <si>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</si>
  <si>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</si>
  <si>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</si>
  <si>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</si>
  <si>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</si>
  <si>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</si>
  <si>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</si>
  <si>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</si>
  <si>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</si>
  <si>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</si>
  <si>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</si>
  <si>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</si>
  <si>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</si>
  <si>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</si>
  <si>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</si>
  <si>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</si>
  <si>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</si>
  <si>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</si>
  <si>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</si>
  <si>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</si>
  <si>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</si>
  <si>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</si>
  <si>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</si>
  <si>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</si>
  <si>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</si>
  <si>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</si>
  <si>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</si>
  <si>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</si>
  <si>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</si>
  <si>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</si>
  <si>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</si>
  <si>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</si>
  <si>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</si>
  <si>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</si>
  <si>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</si>
  <si>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</si>
  <si>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</si>
  <si>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</si>
  <si>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</si>
  <si>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</si>
  <si>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</si>
  <si>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</si>
  <si>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</si>
  <si>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</si>
  <si>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</si>
  <si>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</si>
  <si>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</si>
  <si>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</si>
  <si>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</si>
  <si>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</si>
  <si>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</si>
  <si>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</si>
  <si>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</si>
  <si>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</si>
  <si>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</si>
  <si>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</si>
  <si>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</si>
  <si>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</si>
  <si>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</si>
  <si>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</si>
  <si>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</si>
  <si>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</si>
  <si>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</si>
  <si>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</si>
  <si>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</si>
  <si>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</si>
  <si>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</si>
  <si>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</si>
  <si>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</si>
  <si>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</si>
  <si>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</si>
  <si>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</si>
  <si>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</si>
  <si>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</si>
  <si>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</si>
  <si>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</si>
  <si>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</si>
  <si>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</si>
  <si>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</si>
  <si>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</si>
  <si>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</si>
  <si>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</si>
  <si>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</si>
  <si>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</si>
  <si>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</si>
  <si>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</si>
  <si>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</si>
  <si>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</si>
  <si>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</si>
  <si>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</si>
  <si>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</si>
  <si>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</si>
  <si>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</si>
  <si>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</si>
  <si>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</si>
  <si>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</si>
  <si>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</si>
  <si>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</si>
  <si>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</si>
  <si>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</si>
  <si>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</si>
  <si>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</si>
  <si>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</si>
  <si>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</si>
  <si>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</si>
  <si>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</si>
  <si>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</si>
  <si>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</si>
  <si>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</si>
  <si>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</si>
  <si>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</si>
  <si>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</si>
  <si>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</si>
  <si>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</si>
  <si>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</si>
  <si>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</si>
  <si>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</si>
  <si>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</si>
  <si>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</si>
  <si>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</si>
  <si>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</si>
  <si>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</si>
  <si>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</si>
  <si>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</si>
  <si>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</si>
  <si>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</si>
  <si>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</si>
  <si>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</si>
  <si>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</si>
  <si>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</si>
  <si>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</si>
  <si>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</si>
  <si>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</si>
  <si>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</si>
  <si>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</si>
  <si>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</si>
  <si>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</si>
  <si>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</si>
  <si>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</si>
  <si>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</si>
  <si>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</si>
  <si>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</si>
  <si>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</si>
  <si>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</si>
  <si>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</si>
  <si>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</si>
  <si>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</si>
  <si>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</si>
  <si>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</si>
  <si>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</si>
  <si>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</si>
  <si>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</si>
  <si>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</si>
  <si>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</si>
  <si>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</si>
  <si>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</si>
  <si>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</si>
  <si>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</si>
  <si>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</si>
  <si>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</si>
  <si>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</si>
  <si>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</si>
  <si>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</si>
  <si>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</si>
  <si>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</si>
  <si>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</si>
  <si>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</si>
  <si>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</si>
  <si>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</si>
  <si>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</si>
  <si>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</si>
  <si>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</si>
  <si>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</si>
  <si>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</si>
  <si>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</si>
  <si>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</si>
  <si>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</si>
  <si>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</si>
  <si>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</si>
  <si>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</si>
  <si>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</si>
  <si>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</si>
  <si>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</si>
  <si>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</si>
  <si>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</si>
  <si>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</si>
  <si>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</si>
  <si>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</si>
  <si>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</si>
  <si>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</si>
  <si>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</si>
  <si>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</si>
  <si>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</si>
  <si>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</si>
  <si>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</si>
  <si>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</si>
  <si>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</si>
  <si>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</si>
  <si>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</si>
  <si>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</si>
  <si>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</si>
  <si>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</si>
  <si>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</si>
  <si>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</si>
  <si>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</si>
  <si>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</si>
  <si>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</si>
  <si>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</si>
  <si>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</si>
  <si>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</si>
  <si>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</si>
  <si>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</si>
  <si>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</si>
  <si>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</si>
  <si>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</si>
  <si>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</si>
  <si>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</si>
  <si>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</si>
  <si>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</si>
  <si>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</si>
  <si>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</si>
  <si>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</si>
  <si>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</si>
  <si>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</si>
  <si>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</si>
  <si>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</si>
  <si>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</si>
  <si>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</si>
  <si>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</si>
  <si>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</si>
  <si>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</si>
  <si>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</si>
  <si>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</si>
  <si>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</si>
  <si>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</si>
  <si>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</si>
  <si>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</si>
  <si>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</si>
  <si>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</si>
  <si>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</si>
  <si>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</si>
  <si>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</si>
  <si>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</si>
  <si>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</si>
  <si>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</si>
  <si>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</si>
  <si>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</si>
  <si>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</si>
  <si>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</si>
  <si>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</si>
  <si>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</si>
  <si>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</si>
  <si>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</si>
  <si>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</si>
  <si>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</si>
  <si>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</si>
  <si>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</si>
  <si>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</si>
  <si>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</si>
  <si>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</si>
  <si>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</si>
  <si>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</si>
  <si>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</si>
  <si>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</si>
  <si>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</si>
  <si>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</si>
  <si>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</si>
  <si>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</si>
  <si>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</si>
  <si>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</si>
  <si>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</si>
  <si>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</si>
  <si>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</si>
  <si>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</si>
  <si>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</si>
  <si>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</si>
  <si>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</si>
  <si>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</si>
  <si>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</si>
  <si>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</si>
  <si>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</si>
  <si>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</si>
  <si>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</si>
  <si>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</si>
  <si>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</si>
  <si>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</si>
  <si>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</si>
  <si>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</si>
  <si>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</si>
  <si>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</si>
  <si>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</si>
  <si>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</si>
  <si>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</si>
  <si>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</si>
  <si>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</si>
  <si>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</si>
  <si>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</si>
  <si>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</si>
  <si>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</si>
  <si>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</si>
  <si>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</si>
  <si>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</si>
  <si>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</si>
  <si>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</si>
  <si>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</si>
  <si>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</si>
  <si>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</si>
  <si>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</si>
  <si>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</si>
  <si>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</si>
  <si>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</si>
  <si>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</si>
  <si>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</si>
  <si>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</si>
  <si>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</si>
  <si>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</si>
  <si>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</si>
  <si>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</si>
  <si>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</si>
  <si>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</si>
  <si>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</si>
  <si>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</si>
  <si>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</si>
  <si>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</si>
  <si>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</si>
  <si>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</si>
  <si>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</si>
  <si>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</si>
  <si>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</si>
  <si>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</si>
  <si>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</si>
  <si>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</si>
  <si>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</si>
  <si>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</si>
  <si>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</si>
  <si>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</si>
  <si>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</si>
  <si>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</si>
  <si>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</si>
  <si>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</si>
  <si>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</si>
  <si>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</si>
  <si>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</si>
  <si>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</si>
  <si>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</si>
  <si>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</si>
  <si>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</si>
  <si>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</si>
  <si>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</si>
  <si>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</si>
  <si>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</si>
  <si>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</si>
  <si>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</si>
  <si>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</si>
  <si>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</si>
  <si>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</si>
  <si>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</si>
  <si>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</si>
  <si>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</si>
  <si>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</si>
  <si>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</si>
  <si>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</si>
  <si>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</si>
  <si>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</si>
  <si>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</si>
  <si>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</si>
  <si>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</si>
  <si>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</si>
  <si>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</si>
  <si>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</si>
  <si>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</si>
  <si>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</si>
  <si>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</si>
  <si>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</si>
  <si>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</si>
  <si>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</si>
  <si>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</si>
  <si>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</si>
  <si>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</si>
  <si>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</si>
  <si>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</si>
  <si>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</si>
  <si>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</si>
  <si>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</si>
  <si>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</si>
  <si>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</si>
  <si>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</si>
  <si>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</si>
  <si>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</si>
  <si>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</si>
  <si>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</si>
  <si>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</si>
  <si>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</si>
  <si>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</si>
  <si>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</si>
  <si>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</si>
  <si>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</si>
  <si>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</si>
  <si>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</si>
  <si>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</si>
  <si>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</si>
  <si>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</si>
  <si>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</si>
  <si>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</si>
  <si>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</si>
  <si>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</si>
  <si>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</si>
  <si>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</si>
  <si>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</si>
  <si>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</si>
  <si>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</si>
  <si>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</si>
  <si>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</si>
  <si>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</si>
  <si>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</si>
  <si>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</si>
  <si>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</si>
  <si>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</si>
  <si>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</si>
  <si>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</si>
  <si>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</si>
  <si>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</si>
  <si>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</si>
  <si>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</si>
  <si>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</si>
  <si>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</si>
  <si>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</si>
  <si>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</si>
  <si>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</si>
  <si>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</si>
  <si>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</si>
  <si>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</si>
  <si>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</si>
  <si>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</si>
  <si>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</si>
  <si>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</si>
  <si>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</si>
  <si>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</si>
  <si>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</si>
  <si>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</si>
  <si>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</si>
  <si>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</si>
  <si>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</si>
  <si>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</si>
  <si>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</si>
  <si>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</si>
  <si>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</si>
  <si>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</si>
  <si>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</si>
  <si>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</si>
  <si>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</si>
  <si>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</si>
  <si>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</si>
  <si>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</si>
  <si>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</si>
  <si>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</si>
  <si>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</si>
  <si>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</si>
  <si>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</si>
  <si>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</si>
  <si>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</si>
  <si>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</si>
  <si>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</si>
  <si>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</si>
  <si>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</si>
  <si>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</si>
  <si>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</si>
  <si>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</si>
  <si>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</si>
  <si>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</si>
  <si>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</si>
  <si>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</si>
  <si>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</si>
  <si>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</si>
  <si>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</si>
  <si>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</si>
  <si>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</si>
  <si>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</si>
  <si>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</si>
  <si>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</si>
  <si>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</si>
  <si>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</si>
  <si>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</si>
  <si>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</si>
  <si>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</si>
  <si>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</si>
  <si>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</si>
  <si>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</si>
  <si>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</si>
  <si>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</si>
  <si>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</si>
  <si>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</si>
  <si>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</si>
  <si>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</si>
  <si>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</si>
  <si>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</si>
  <si>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</si>
  <si>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</si>
  <si>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</si>
  <si>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</si>
  <si>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</si>
  <si>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</si>
  <si>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</si>
  <si>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</si>
  <si>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</si>
  <si>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</si>
  <si>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</si>
  <si>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</si>
  <si>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</si>
  <si>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</si>
  <si>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</si>
  <si>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</si>
  <si>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</si>
  <si>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</si>
  <si>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</si>
  <si>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</si>
  <si>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</si>
  <si>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</si>
  <si>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</si>
  <si>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</si>
  <si>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</si>
  <si>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</si>
  <si>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</si>
  <si>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</si>
  <si>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</si>
  <si>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</si>
  <si>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</si>
  <si>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</si>
  <si>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</si>
  <si>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</si>
  <si>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</si>
  <si>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</si>
  <si>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</si>
  <si>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</si>
  <si>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</si>
  <si>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</si>
  <si>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</si>
  <si>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</si>
  <si>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</si>
  <si>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</si>
  <si>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</si>
  <si>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</si>
  <si>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</si>
  <si>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</si>
  <si>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</si>
  <si>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</si>
  <si>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</si>
  <si>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</si>
  <si>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</si>
  <si>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</si>
  <si>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</si>
  <si>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</si>
  <si>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</si>
  <si>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</si>
  <si>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</si>
  <si>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</si>
  <si>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</si>
  <si>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</si>
  <si>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</si>
  <si>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</si>
  <si>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</si>
  <si>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</si>
  <si>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</si>
  <si>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</si>
  <si>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</si>
  <si>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</si>
  <si>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</si>
  <si>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</si>
  <si>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</si>
  <si>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</si>
  <si>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</si>
  <si>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</si>
  <si>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</si>
  <si>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</si>
  <si>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</si>
  <si>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</si>
  <si>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</si>
  <si>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</si>
  <si>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</si>
  <si>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</si>
  <si>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</si>
  <si>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</si>
  <si>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</si>
  <si>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</si>
  <si>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</si>
  <si>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</si>
  <si>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</si>
  <si>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</si>
  <si>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</si>
  <si>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</si>
  <si>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</si>
  <si>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</si>
  <si>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</si>
  <si>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</si>
  <si>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</si>
  <si>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</si>
  <si>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</si>
  <si>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</si>
  <si>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</si>
  <si>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</si>
  <si>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</si>
  <si>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</si>
  <si>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</si>
  <si>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</si>
  <si>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</si>
  <si>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</si>
  <si>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</si>
  <si>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</si>
  <si>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</si>
  <si>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</si>
  <si>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</si>
  <si>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</si>
  <si>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</si>
  <si>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</si>
  <si>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</si>
  <si>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</si>
  <si>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</si>
  <si>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</si>
  <si>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</si>
  <si>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</si>
  <si>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</si>
  <si>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</si>
  <si>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</si>
  <si>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</si>
  <si>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</si>
  <si>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</si>
  <si>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</si>
  <si>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</si>
  <si>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</si>
  <si>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</si>
  <si>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</si>
  <si>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</si>
  <si>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</si>
  <si>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</si>
  <si>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</si>
  <si>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</si>
  <si>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</si>
  <si>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</si>
  <si>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</si>
  <si>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</si>
  <si>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</si>
  <si>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</si>
  <si>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</si>
  <si>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</si>
  <si>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</si>
  <si>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</si>
  <si>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</si>
  <si>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</si>
  <si>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</si>
  <si>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</si>
  <si>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</si>
  <si>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</si>
  <si>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</si>
  <si>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</si>
  <si>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</si>
  <si>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</si>
  <si>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</si>
  <si>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</si>
  <si>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</si>
  <si>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</si>
  <si>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</si>
  <si>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</si>
  <si>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</si>
  <si>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</si>
  <si>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</si>
  <si>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</si>
  <si>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</si>
  <si>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</si>
  <si>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</si>
  <si>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</si>
  <si>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</si>
  <si>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</si>
  <si>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</si>
  <si>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</si>
  <si>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</si>
  <si>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</si>
  <si>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</si>
  <si>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</si>
  <si>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</si>
  <si>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</si>
  <si>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</si>
  <si>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</si>
  <si>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</si>
  <si>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</si>
  <si>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</si>
  <si>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</si>
  <si>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</si>
  <si>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</si>
  <si>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</si>
  <si>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</si>
  <si>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</si>
  <si>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</si>
  <si>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</si>
  <si>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</si>
  <si>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</si>
  <si>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</si>
  <si>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</si>
  <si>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</si>
  <si>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</si>
  <si>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</si>
  <si>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</si>
  <si>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</si>
  <si>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</si>
  <si>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</si>
  <si>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</si>
  <si>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</si>
  <si>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</si>
  <si>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</si>
  <si>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</si>
  <si>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</si>
  <si>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</si>
  <si>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</si>
  <si>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</si>
  <si>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</si>
  <si>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</si>
  <si>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</si>
  <si>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</si>
  <si>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</si>
  <si>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</si>
  <si>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</si>
  <si>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</si>
  <si>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</si>
  <si>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</si>
  <si>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</si>
  <si>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</si>
  <si>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</si>
  <si>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</si>
  <si>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</si>
  <si>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</si>
  <si>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</si>
  <si>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</si>
  <si>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</si>
  <si>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</si>
  <si>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</si>
  <si>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</si>
  <si>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</si>
  <si>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</si>
  <si>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</si>
  <si>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</si>
  <si>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</si>
  <si>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</si>
  <si>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</si>
  <si>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</si>
  <si>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</si>
  <si>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</si>
  <si>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</si>
  <si>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</si>
  <si>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</si>
  <si>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</si>
  <si>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</si>
  <si>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</si>
  <si>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</si>
  <si>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</si>
  <si>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</si>
  <si>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</si>
  <si>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</si>
  <si>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</si>
  <si>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</si>
  <si>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</si>
  <si>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</si>
  <si>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</si>
  <si>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</si>
  <si>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</si>
  <si>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</si>
  <si>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</si>
  <si>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</si>
  <si>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</si>
  <si>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</si>
  <si>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</si>
  <si>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</si>
  <si>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</si>
  <si>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</si>
  <si>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</si>
  <si>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</si>
  <si>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</si>
  <si>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</si>
  <si>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</si>
  <si>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</si>
  <si>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</si>
  <si>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</si>
  <si>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</si>
  <si>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</si>
  <si>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</si>
  <si>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</si>
  <si>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</si>
  <si>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</si>
  <si>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</si>
  <si>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</si>
  <si>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</si>
  <si>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</si>
  <si>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</si>
  <si>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</si>
  <si>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</si>
  <si>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</si>
  <si>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</si>
  <si>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</si>
  <si>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</si>
  <si>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</si>
  <si>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</si>
  <si>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</si>
  <si>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</si>
  <si>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</si>
  <si>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</si>
  <si>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</si>
  <si>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</si>
  <si>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</si>
  <si>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</si>
  <si>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</si>
  <si>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</si>
  <si>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</si>
  <si>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</si>
  <si>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</si>
  <si>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</si>
  <si>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</si>
  <si>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</si>
  <si>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</si>
  <si>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</si>
  <si>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</si>
  <si>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</si>
  <si>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</si>
  <si>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</si>
  <si>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</si>
  <si>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</si>
  <si>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</si>
  <si>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</si>
  <si>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</si>
  <si>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</si>
  <si>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</si>
  <si>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</si>
  <si>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</si>
  <si>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</si>
  <si>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</si>
  <si>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</si>
  <si>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</si>
  <si>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</si>
  <si>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</si>
  <si>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</si>
  <si>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</si>
  <si>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</si>
  <si>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</si>
  <si>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</si>
  <si>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</si>
  <si>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</si>
  <si>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</si>
  <si>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</si>
  <si>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</si>
  <si>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</si>
  <si>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</si>
  <si>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</si>
  <si>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</si>
  <si>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</si>
  <si>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</si>
  <si>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</si>
  <si>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</si>
  <si>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</si>
  <si>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</si>
  <si>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</si>
  <si>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</si>
  <si>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</si>
  <si>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</si>
  <si>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</si>
  <si>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</si>
  <si>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</si>
  <si>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</si>
  <si>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</si>
  <si>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</si>
  <si>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</si>
  <si>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</si>
  <si>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</si>
  <si>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</si>
  <si>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</si>
  <si>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</si>
  <si>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</si>
  <si>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</si>
  <si>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</si>
  <si>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</si>
  <si>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</si>
  <si>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</si>
  <si>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</si>
  <si>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</si>
  <si>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</si>
  <si>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</si>
  <si>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</si>
  <si>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</si>
  <si>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</si>
  <si>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</si>
  <si>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</si>
  <si>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</si>
  <si>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</si>
  <si>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</si>
  <si>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</si>
  <si>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</si>
  <si>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</si>
  <si>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</si>
  <si>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</si>
  <si>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</si>
  <si>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</si>
  <si>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</si>
  <si>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</si>
  <si>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</si>
  <si>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</si>
  <si>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</si>
  <si>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</si>
  <si>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</si>
  <si>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</si>
  <si>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</si>
  <si>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</si>
  <si>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</si>
  <si>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</si>
  <si>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</si>
  <si>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</si>
  <si>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</si>
  <si>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</si>
  <si>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</si>
  <si>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</si>
  <si>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</si>
  <si>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</si>
  <si>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</si>
  <si>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</si>
  <si>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</si>
  <si>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</si>
  <si>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</si>
  <si>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</si>
  <si>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</si>
  <si>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</si>
  <si>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</si>
  <si>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</si>
  <si>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</si>
  <si>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</si>
  <si>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</si>
  <si>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</si>
  <si>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</si>
  <si>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</si>
  <si>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</si>
  <si>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</si>
  <si>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</si>
  <si>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</si>
  <si>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</si>
  <si>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</si>
  <si>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</si>
  <si>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</si>
  <si>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</si>
  <si>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</si>
  <si>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</si>
  <si>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</si>
  <si>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</si>
  <si>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</si>
  <si>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</si>
  <si>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</si>
  <si>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</si>
  <si>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</si>
  <si>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</si>
  <si>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</si>
  <si>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</si>
  <si>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</si>
  <si>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</si>
  <si>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</si>
  <si>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</si>
  <si>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</si>
  <si>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</si>
  <si>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</si>
  <si>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</si>
  <si>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</si>
  <si>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</si>
  <si>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</si>
  <si>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</si>
  <si>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</si>
  <si>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</si>
  <si>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</si>
  <si>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</si>
  <si>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</si>
  <si>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</si>
  <si>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</si>
  <si>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</si>
  <si>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</si>
  <si>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</si>
  <si>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</si>
  <si>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</si>
  <si>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</si>
  <si>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</si>
  <si>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</si>
  <si>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</si>
  <si>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</si>
  <si>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</si>
  <si>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</si>
  <si>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</si>
  <si>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</si>
  <si>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</si>
  <si>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</si>
  <si>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</si>
  <si>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</si>
  <si>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</si>
  <si>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</si>
  <si>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</si>
  <si>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</si>
  <si>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</si>
  <si>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</si>
  <si>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</si>
  <si>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</si>
  <si>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</si>
  <si>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</si>
  <si>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</si>
  <si>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</si>
  <si>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</si>
  <si>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</si>
  <si>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</si>
  <si>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</si>
  <si>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</si>
  <si>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</si>
  <si>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</si>
  <si>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</si>
  <si>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</si>
  <si>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</si>
  <si>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</si>
  <si>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</si>
  <si>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</si>
  <si>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</si>
  <si>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</si>
  <si>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</si>
  <si>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</si>
  <si>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</si>
  <si>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</si>
  <si>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</si>
  <si>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</si>
  <si>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</si>
  <si>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</si>
  <si>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</si>
  <si>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</si>
  <si>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</si>
  <si>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</si>
  <si>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</si>
  <si>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</si>
  <si>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</si>
  <si>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</si>
  <si>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</si>
  <si>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</si>
  <si>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</si>
  <si>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</si>
  <si>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</si>
  <si>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</si>
  <si>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</si>
  <si>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</si>
  <si>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</si>
  <si>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</si>
  <si>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</si>
  <si>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</si>
  <si>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</si>
  <si>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</si>
  <si>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</si>
  <si>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</si>
  <si>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</si>
  <si>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</si>
  <si>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</si>
  <si>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</si>
  <si>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</si>
  <si>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</si>
  <si>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</si>
  <si>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</si>
  <si>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</si>
  <si>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</si>
  <si>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</si>
  <si>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</si>
  <si>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</si>
  <si>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</si>
  <si>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</si>
  <si>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</si>
  <si>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</si>
  <si>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</si>
  <si>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</si>
  <si>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</si>
  <si>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</si>
  <si>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</si>
  <si>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</si>
  <si>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</si>
  <si>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</si>
  <si>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</si>
  <si>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</si>
  <si>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</si>
  <si>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</si>
  <si>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</si>
  <si>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</si>
  <si>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</si>
  <si>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</si>
  <si>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</si>
  <si>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</si>
  <si>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</si>
  <si>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</si>
  <si>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</si>
  <si>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</si>
  <si>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</si>
  <si>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</si>
  <si>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</si>
  <si>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</si>
  <si>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</si>
  <si>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</si>
  <si>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</si>
  <si>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</si>
  <si>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</si>
  <si>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</si>
  <si>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</si>
  <si>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</si>
  <si>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</si>
  <si>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</si>
  <si>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</si>
  <si>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</si>
  <si>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</si>
  <si>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</si>
  <si>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</si>
  <si>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</si>
  <si>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</si>
  <si>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</si>
  <si>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</si>
  <si>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</si>
  <si>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</si>
  <si>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</si>
  <si>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</si>
  <si>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</si>
  <si>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</si>
  <si>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</si>
  <si>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</si>
  <si>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</si>
  <si>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</si>
  <si>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</si>
  <si>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</si>
  <si>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</si>
  <si>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</si>
  <si>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</si>
  <si>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</si>
  <si>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</si>
  <si>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</si>
  <si>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</si>
  <si>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</si>
  <si>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</si>
  <si>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</si>
  <si>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</si>
  <si>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</si>
  <si>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</si>
  <si>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</si>
  <si>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</si>
  <si>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</si>
  <si>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</si>
  <si>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</si>
  <si>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</si>
  <si>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</si>
  <si>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</si>
  <si>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</si>
  <si>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</si>
  <si>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</si>
  <si>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</si>
  <si>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</si>
  <si>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</si>
  <si>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</si>
  <si>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</si>
  <si>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</si>
  <si>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</si>
  <si>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</si>
  <si>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</si>
  <si>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</si>
  <si>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</si>
  <si>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</si>
  <si>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</si>
  <si>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</si>
  <si>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</si>
  <si>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</si>
  <si>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</si>
  <si>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</si>
  <si>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</si>
  <si>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</si>
  <si>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</si>
  <si>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</si>
  <si>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</si>
  <si>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</si>
  <si>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</si>
  <si>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</si>
  <si>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</si>
  <si>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</si>
  <si>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</si>
  <si>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</si>
  <si>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</si>
  <si>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</si>
  <si>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</si>
  <si>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</si>
  <si>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</si>
  <si>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</si>
  <si>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</si>
  <si>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</si>
  <si>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</si>
  <si>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</si>
  <si>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</si>
  <si>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</si>
  <si>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</si>
  <si>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</si>
  <si>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</si>
  <si>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</si>
  <si>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</si>
  <si>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</si>
  <si>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</si>
  <si>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</si>
  <si>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</si>
  <si>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</si>
  <si>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</si>
  <si>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</si>
  <si>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</si>
  <si>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</si>
  <si>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</si>
  <si>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</si>
  <si>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</si>
  <si>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</si>
  <si>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</si>
  <si>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</si>
  <si>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</si>
  <si>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</si>
  <si>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</si>
  <si>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</si>
  <si>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</si>
  <si>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</si>
  <si>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</si>
  <si>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</si>
  <si>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</si>
  <si>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</si>
  <si>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</si>
  <si>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</si>
  <si>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</si>
  <si>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</si>
  <si>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</si>
  <si>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</si>
  <si>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</si>
  <si>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</si>
  <si>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</si>
  <si>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</si>
  <si>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</si>
  <si>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</si>
  <si>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</si>
  <si>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</si>
  <si>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</si>
  <si>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</si>
  <si>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</si>
  <si>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</si>
  <si>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</si>
  <si>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</si>
  <si>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</si>
  <si>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</si>
  <si>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</si>
  <si>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</si>
  <si>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</si>
  <si>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</si>
  <si>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</si>
  <si>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</si>
  <si>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</si>
  <si>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</si>
  <si>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</si>
  <si>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</si>
  <si>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</si>
  <si>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</si>
  <si>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</si>
  <si>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</si>
  <si>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</si>
  <si>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</si>
  <si>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</si>
  <si>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</si>
  <si>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</si>
  <si>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</si>
  <si>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</si>
  <si>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</si>
  <si>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</si>
  <si>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</si>
  <si>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</si>
  <si>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</si>
  <si>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</si>
  <si>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</si>
  <si>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</si>
  <si>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</si>
  <si>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</si>
  <si>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</si>
  <si>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</si>
  <si>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</si>
  <si>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</si>
  <si>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</si>
  <si>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</si>
  <si>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</si>
  <si>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</si>
  <si>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</si>
  <si>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</si>
  <si>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</si>
  <si>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</si>
  <si>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</si>
  <si>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</si>
  <si>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</si>
  <si>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</si>
  <si>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</si>
  <si>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</si>
  <si>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</si>
  <si>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</si>
  <si>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</si>
  <si>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</si>
  <si>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</si>
  <si>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</si>
  <si>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</si>
  <si>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</si>
  <si>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</si>
  <si>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</si>
  <si>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</si>
  <si>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</si>
  <si>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</si>
  <si>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</si>
  <si>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</si>
  <si>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</si>
  <si>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</si>
  <si>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</si>
  <si>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</si>
  <si>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</si>
  <si>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</si>
  <si>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</si>
  <si>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</si>
  <si>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</si>
  <si>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</si>
  <si>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</si>
  <si>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</si>
  <si>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</si>
  <si>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</si>
  <si>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</si>
  <si>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</si>
  <si>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</si>
  <si>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</si>
  <si>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</si>
  <si>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</si>
  <si>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</si>
  <si>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</si>
  <si>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</si>
  <si>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</si>
  <si>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</si>
  <si>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</si>
  <si>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</si>
  <si>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</si>
  <si>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</si>
  <si>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</si>
  <si>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</si>
  <si>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</si>
  <si>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</si>
  <si>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</si>
  <si>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</si>
  <si>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</si>
  <si>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</si>
  <si>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</si>
  <si>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</si>
  <si>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</si>
  <si>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</si>
  <si>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</si>
  <si>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</si>
  <si>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</si>
  <si>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</si>
  <si>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</si>
  <si>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</si>
  <si>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</si>
  <si>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</si>
  <si>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</si>
  <si>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</si>
  <si>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</si>
  <si>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</si>
  <si>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</si>
  <si>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</si>
  <si>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</si>
  <si>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</si>
  <si>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</si>
  <si>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</si>
  <si>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</si>
  <si>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</si>
  <si>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</si>
  <si>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</si>
  <si>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</si>
  <si>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</si>
  <si>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</si>
  <si>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</si>
  <si>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</si>
  <si>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</si>
  <si>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</si>
  <si>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</si>
  <si>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</si>
  <si>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</si>
  <si>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</si>
  <si>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</si>
  <si>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</si>
  <si>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</si>
  <si>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</si>
  <si>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</si>
  <si>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</si>
  <si>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</si>
  <si>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</si>
  <si>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</si>
  <si>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</si>
  <si>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</si>
  <si>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</si>
  <si>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</si>
  <si>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</si>
  <si>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</si>
  <si>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</si>
  <si>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</si>
  <si>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</si>
  <si>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</si>
  <si>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</si>
  <si>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</si>
  <si>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</si>
  <si>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</si>
  <si>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</si>
  <si>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</si>
  <si>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</si>
  <si>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</si>
  <si>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</si>
  <si>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</si>
  <si>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</si>
  <si>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</si>
  <si>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</si>
  <si>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</si>
  <si>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</si>
  <si>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</si>
  <si>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</si>
  <si>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</si>
  <si>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</si>
  <si>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</si>
  <si>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</si>
  <si>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</si>
  <si>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</si>
  <si>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</si>
  <si>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</si>
  <si>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</si>
  <si>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</si>
  <si>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</si>
  <si>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</si>
  <si>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</si>
  <si>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</si>
  <si>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</si>
  <si>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</si>
  <si>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</si>
  <si>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</si>
  <si>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</si>
  <si>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</si>
  <si>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</si>
  <si>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</si>
  <si>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</si>
  <si>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</si>
  <si>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</si>
  <si>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</si>
  <si>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</si>
  <si>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</si>
  <si>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</si>
  <si>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</si>
  <si>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</si>
  <si>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</si>
  <si>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</si>
  <si>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</si>
  <si>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</si>
  <si>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</si>
  <si>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</si>
  <si>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</si>
  <si>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</si>
  <si>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</si>
  <si>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</si>
  <si>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</si>
  <si>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</si>
  <si>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</si>
  <si>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</si>
  <si>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</si>
  <si>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</si>
  <si>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</si>
  <si>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</si>
  <si>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</si>
  <si>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</si>
  <si>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</si>
  <si>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</si>
  <si>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</si>
  <si>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</si>
  <si>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</si>
  <si>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</si>
  <si>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</si>
  <si>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</si>
  <si>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</si>
  <si>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</si>
  <si>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</si>
  <si>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</si>
  <si>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</si>
  <si>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</si>
  <si>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</si>
  <si>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</si>
  <si>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</si>
  <si>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</si>
  <si>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</si>
  <si>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</si>
  <si>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</si>
  <si>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</si>
  <si>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</si>
  <si>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</si>
  <si>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</si>
  <si>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</si>
  <si>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</si>
  <si>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</si>
  <si>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</si>
  <si>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</si>
  <si>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</si>
  <si>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</si>
  <si>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</si>
  <si>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</si>
  <si>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</si>
  <si>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</si>
  <si>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</si>
  <si>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</si>
  <si>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</si>
  <si>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</si>
  <si>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</si>
  <si>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</si>
  <si>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</si>
  <si>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</si>
  <si>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</si>
  <si>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</si>
  <si>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</si>
  <si>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</si>
  <si>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</si>
  <si>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</si>
  <si>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</si>
  <si>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</si>
  <si>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</si>
  <si>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</si>
  <si>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</si>
  <si>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</si>
  <si>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</si>
  <si>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</si>
  <si>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</si>
  <si>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</si>
  <si>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</si>
  <si>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</si>
  <si>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</si>
  <si>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</si>
  <si>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</si>
  <si>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</si>
  <si>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</si>
  <si>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</si>
  <si>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</si>
  <si>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</si>
  <si>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</si>
  <si>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</si>
  <si>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</si>
  <si>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</si>
  <si>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</si>
  <si>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</si>
  <si>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</si>
  <si>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</si>
  <si>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</si>
  <si>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</si>
  <si>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</si>
  <si>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</si>
  <si>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</si>
  <si>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</si>
  <si>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</si>
  <si>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</si>
  <si>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</si>
  <si>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</si>
  <si>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</si>
  <si>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</si>
  <si>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</si>
  <si>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</si>
  <si>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</si>
  <si>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</si>
  <si>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</si>
  <si>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</si>
  <si>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</si>
  <si>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</si>
  <si>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</si>
  <si>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</si>
  <si>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</si>
  <si>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</si>
  <si>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</si>
  <si>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</si>
  <si>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</si>
  <si>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</si>
  <si>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</si>
  <si>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</si>
  <si>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</si>
  <si>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</si>
  <si>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</si>
  <si>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</si>
  <si>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</si>
  <si>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</si>
  <si>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</si>
  <si>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</si>
  <si>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</si>
  <si>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</si>
  <si>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</si>
  <si>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</si>
  <si>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</si>
  <si>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</si>
  <si>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</si>
  <si>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</si>
  <si>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</si>
  <si>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</si>
  <si>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</si>
  <si>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</si>
  <si>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</si>
  <si>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</si>
  <si>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</si>
  <si>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</si>
  <si>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</si>
  <si>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</si>
  <si>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</si>
  <si>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</si>
  <si>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</si>
  <si>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</si>
  <si>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</si>
  <si>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</si>
  <si>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</si>
  <si>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</si>
  <si>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</si>
  <si>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</si>
  <si>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</si>
  <si>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</si>
  <si>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</si>
  <si>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</si>
  <si>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</si>
  <si>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</si>
  <si>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</si>
  <si>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</si>
  <si>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</si>
  <si>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</si>
  <si>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</si>
  <si>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</si>
  <si>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</si>
  <si>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</si>
  <si>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</si>
  <si>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</si>
  <si>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</si>
  <si>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</si>
  <si>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</si>
  <si>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</si>
  <si>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</si>
  <si>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</si>
  <si>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</si>
  <si>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</si>
  <si>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</si>
  <si>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</si>
  <si>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</si>
  <si>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</si>
  <si>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</si>
  <si>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</si>
  <si>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</si>
  <si>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</si>
  <si>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</si>
  <si>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</si>
  <si>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</si>
  <si>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</si>
  <si>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</si>
  <si>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</si>
  <si>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</si>
  <si>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</si>
  <si>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</si>
  <si>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</si>
  <si>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</si>
  <si>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</si>
  <si>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</si>
  <si>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</si>
  <si>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</si>
  <si>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</si>
  <si>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</si>
  <si>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</si>
  <si>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</si>
  <si>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</si>
  <si>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</si>
  <si>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</si>
  <si>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</si>
  <si>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</si>
  <si>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</si>
  <si>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</si>
  <si>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</si>
  <si>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</si>
  <si>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</si>
  <si>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</si>
  <si>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</si>
  <si>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</si>
  <si>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</si>
  <si>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</si>
  <si>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</si>
  <si>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</si>
  <si>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</si>
  <si>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</si>
  <si>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</si>
  <si>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</si>
  <si>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</si>
  <si>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</si>
  <si>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</si>
  <si>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</si>
  <si>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</si>
  <si>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</si>
  <si>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</si>
  <si>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</si>
  <si>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</si>
  <si>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</si>
  <si>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</si>
  <si>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</si>
  <si>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</si>
  <si>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</si>
  <si>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</si>
  <si>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</si>
  <si>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</si>
  <si>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</si>
  <si>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</si>
  <si>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</si>
  <si>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</si>
  <si>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</si>
  <si>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</si>
  <si>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</si>
  <si>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</si>
  <si>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</si>
  <si>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</si>
  <si>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</si>
  <si>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</si>
  <si>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</si>
  <si>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</si>
  <si>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</si>
  <si>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</si>
  <si>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</si>
  <si>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</si>
  <si>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</si>
  <si>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</si>
  <si>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</si>
  <si>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</si>
  <si>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</si>
  <si>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</si>
  <si>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</si>
  <si>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</si>
  <si>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</si>
  <si>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</si>
  <si>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</si>
  <si>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</si>
  <si>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</si>
  <si>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</si>
  <si>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</si>
  <si>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</si>
  <si>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</si>
  <si>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</si>
  <si>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</si>
  <si>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</si>
  <si>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</si>
  <si>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</si>
  <si>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</si>
  <si>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</si>
  <si>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</si>
  <si>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</si>
  <si>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</si>
  <si>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</si>
  <si>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</si>
  <si>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</si>
  <si>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</si>
  <si>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</si>
  <si>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</si>
  <si>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</si>
  <si>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</si>
  <si>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</si>
  <si>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</si>
  <si>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</si>
  <si>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</si>
  <si>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</si>
  <si>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</si>
  <si>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</si>
  <si>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</si>
  <si>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</si>
  <si>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</si>
  <si>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</si>
  <si>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</si>
  <si>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</si>
  <si>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</si>
  <si>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</si>
  <si>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</si>
  <si>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</si>
  <si>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</si>
  <si>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</si>
  <si>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</si>
  <si>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</si>
  <si>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</si>
  <si>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</si>
  <si>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</si>
  <si>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</si>
  <si>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</si>
  <si>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</si>
  <si>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</si>
  <si>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</si>
  <si>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</si>
  <si>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</si>
  <si>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</si>
  <si>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</si>
  <si>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</si>
  <si>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</si>
  <si>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</si>
  <si>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</si>
  <si>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</si>
  <si>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</si>
  <si>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</si>
  <si>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</si>
  <si>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</si>
  <si>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</si>
  <si>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</si>
  <si>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</si>
  <si>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</si>
  <si>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</si>
  <si>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</si>
  <si>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</si>
  <si>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</si>
  <si>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</si>
  <si>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</si>
  <si>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</si>
  <si>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</si>
  <si>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</si>
  <si>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</si>
  <si>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</si>
  <si>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</si>
  <si>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</si>
  <si>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</si>
  <si>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</si>
  <si>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</si>
  <si>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</si>
  <si>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</si>
  <si>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</si>
  <si>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</si>
  <si>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</si>
  <si>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</si>
  <si>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</si>
  <si>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</si>
  <si>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</si>
  <si>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</si>
  <si>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</si>
  <si>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</si>
  <si>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</si>
  <si>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</si>
  <si>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</si>
  <si>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</si>
  <si>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</si>
  <si>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</si>
  <si>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</si>
  <si>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</si>
  <si>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</si>
  <si>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</si>
  <si>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</si>
  <si>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</si>
  <si>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</si>
  <si>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</si>
  <si>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</si>
  <si>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</si>
  <si>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</si>
  <si>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</si>
  <si>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</si>
  <si>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</si>
  <si>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</si>
  <si>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</si>
  <si>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</si>
  <si>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</si>
  <si>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</si>
  <si>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</si>
  <si>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</si>
  <si>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</si>
  <si>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</si>
  <si>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</si>
  <si>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</si>
  <si>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</si>
  <si>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</si>
  <si>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</si>
  <si>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</si>
  <si>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</si>
  <si>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</si>
  <si>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</si>
  <si>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</si>
  <si>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</si>
  <si>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</si>
  <si>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</si>
  <si>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</si>
  <si>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</si>
  <si>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</si>
  <si>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</si>
  <si>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</si>
  <si>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</si>
  <si>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</si>
  <si>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</si>
  <si>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</si>
  <si>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</si>
  <si>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</si>
  <si>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</si>
  <si>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</si>
  <si>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</si>
  <si>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</si>
  <si>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</si>
  <si>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</si>
  <si>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</si>
  <si>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</si>
  <si>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</si>
  <si>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</si>
  <si>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</si>
  <si>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</si>
  <si>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</si>
  <si>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</si>
  <si>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</si>
  <si>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</si>
  <si>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</si>
  <si>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</si>
  <si>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</si>
  <si>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</si>
  <si>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</si>
  <si>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</si>
  <si>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</si>
  <si>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</si>
  <si>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</si>
  <si>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</si>
  <si>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</si>
  <si>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</si>
  <si>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</si>
  <si>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</si>
  <si>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</si>
  <si>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</si>
  <si>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</si>
  <si>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</si>
  <si>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</si>
  <si>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</si>
  <si>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</si>
  <si>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</si>
  <si>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</si>
  <si>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</si>
  <si>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</si>
  <si>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</si>
  <si>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</si>
  <si>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</si>
  <si>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</si>
  <si>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</si>
  <si>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</si>
  <si>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</si>
  <si>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</si>
  <si>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</si>
  <si>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</si>
  <si>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</si>
  <si>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</si>
  <si>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</si>
  <si>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</si>
  <si>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</si>
  <si>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</si>
  <si>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</si>
  <si>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</si>
  <si>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</si>
  <si>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</si>
  <si>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</si>
  <si>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</si>
  <si>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</si>
  <si>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</si>
  <si>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</si>
  <si>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</si>
  <si>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</si>
  <si>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</si>
  <si>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</si>
  <si>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</si>
  <si>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</si>
  <si>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</si>
  <si>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</si>
  <si>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</si>
  <si>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</si>
  <si>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</si>
  <si>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</si>
  <si>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</si>
  <si>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</si>
  <si>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</si>
  <si>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</si>
  <si>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</si>
  <si>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</si>
  <si>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</si>
  <si>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</si>
  <si>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</si>
  <si>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</si>
  <si>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</si>
  <si>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</si>
  <si>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</si>
  <si>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</si>
  <si>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</si>
  <si>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</si>
  <si>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</si>
  <si>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</si>
  <si>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</si>
  <si>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</si>
  <si>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</si>
  <si>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</si>
  <si>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</si>
  <si>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</si>
  <si>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</si>
  <si>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</si>
  <si>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</si>
  <si>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</si>
  <si>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</si>
  <si>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</si>
  <si>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</si>
  <si>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</si>
  <si>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</si>
  <si>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</si>
  <si>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</si>
  <si>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</si>
  <si>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</si>
  <si>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</si>
  <si>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</si>
  <si>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</si>
  <si>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</si>
  <si>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</si>
  <si>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</si>
  <si>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</si>
  <si>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</si>
  <si>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</si>
  <si>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</si>
  <si>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</si>
  <si>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</si>
  <si>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</si>
  <si>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</si>
  <si>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</si>
  <si>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</si>
  <si>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</si>
  <si>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</si>
  <si>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</si>
  <si>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</si>
  <si>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</si>
  <si>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</si>
  <si>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</si>
  <si>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</si>
  <si>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</si>
  <si>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</si>
  <si>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</si>
  <si>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</si>
  <si>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</si>
  <si>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</si>
  <si>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</si>
  <si>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</si>
  <si>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</si>
  <si>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</si>
  <si>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</si>
  <si>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</si>
  <si>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</si>
  <si>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</si>
  <si>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</si>
  <si>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</si>
  <si>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</si>
  <si>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</si>
  <si>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</si>
  <si>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</si>
  <si>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</si>
  <si>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</si>
  <si>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</si>
  <si>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</si>
  <si>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</si>
  <si>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</si>
  <si>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</si>
  <si>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</si>
  <si>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</si>
  <si>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</si>
  <si>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</si>
  <si>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</si>
  <si>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</si>
  <si>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</si>
  <si>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</si>
  <si>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</si>
  <si>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</si>
  <si>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</si>
  <si>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</si>
  <si>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</si>
  <si>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</si>
  <si>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</si>
  <si>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</si>
  <si>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</si>
  <si>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</si>
  <si>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</si>
  <si>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</si>
  <si>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</si>
  <si>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</si>
  <si>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</si>
  <si>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</si>
  <si>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</si>
  <si>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</si>
  <si>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</si>
  <si>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</si>
  <si>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</si>
  <si>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</si>
  <si>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</si>
  <si>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</si>
  <si>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</si>
  <si>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</si>
  <si>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</si>
  <si>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</si>
  <si>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</si>
  <si>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</si>
  <si>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</si>
  <si>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</si>
  <si>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</si>
  <si>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</si>
  <si>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</si>
  <si>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</si>
  <si>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</si>
  <si>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</si>
  <si>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</si>
  <si>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</si>
  <si>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</si>
  <si>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</si>
  <si>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</si>
  <si>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</si>
  <si>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</si>
  <si>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</si>
  <si>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</si>
  <si>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</si>
  <si>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</si>
  <si>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</si>
  <si>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</si>
  <si>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</si>
  <si>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</si>
  <si>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</si>
  <si>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</si>
  <si>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</si>
  <si>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</si>
  <si>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</si>
  <si>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</si>
  <si>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</si>
  <si>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</si>
  <si>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</si>
  <si>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</si>
  <si>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</si>
  <si>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</si>
  <si>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</si>
  <si>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</si>
  <si>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</si>
  <si>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</si>
  <si>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</si>
  <si>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</si>
  <si>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</si>
  <si>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</si>
  <si>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</si>
  <si>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</si>
  <si>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</si>
  <si>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</si>
  <si>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</si>
  <si>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</si>
  <si>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</si>
  <si>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</si>
  <si>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</si>
  <si>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</si>
  <si>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</si>
  <si>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</si>
  <si>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</si>
  <si>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</si>
  <si>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</si>
  <si>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</si>
  <si>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</si>
  <si>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</si>
  <si>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</si>
  <si>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</si>
  <si>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</si>
  <si>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</si>
  <si>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</si>
  <si>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</si>
  <si>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</si>
  <si>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</si>
  <si>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</si>
  <si>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</si>
  <si>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</si>
  <si>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</si>
  <si>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</si>
  <si>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</si>
  <si>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</si>
  <si>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</si>
  <si>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</si>
  <si>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</si>
  <si>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</si>
  <si>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</si>
  <si>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</si>
  <si>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</si>
  <si>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</si>
  <si>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</si>
  <si>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</si>
  <si>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</si>
  <si>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</si>
  <si>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</si>
  <si>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</si>
  <si>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</si>
  <si>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</si>
  <si>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</si>
  <si>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</si>
  <si>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</si>
  <si>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</si>
  <si>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</si>
  <si>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</si>
  <si>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</si>
  <si>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</si>
  <si>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</si>
  <si>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</si>
  <si>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</si>
  <si>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</si>
  <si>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</si>
  <si>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</si>
  <si>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</si>
  <si>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</si>
  <si>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</si>
  <si>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</si>
  <si>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</si>
  <si>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</si>
  <si>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</si>
  <si>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</si>
  <si>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</si>
  <si>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</si>
  <si>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</si>
  <si>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</si>
  <si>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</si>
  <si>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</si>
  <si>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</si>
  <si>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</si>
  <si>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</si>
  <si>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</si>
  <si>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</si>
  <si>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</si>
  <si>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</si>
  <si>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</si>
  <si>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</si>
  <si>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</si>
  <si>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</si>
  <si>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</si>
  <si>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</si>
  <si>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</si>
  <si>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</si>
  <si>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</si>
  <si>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</si>
  <si>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</si>
  <si>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</si>
  <si>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</si>
  <si>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</si>
  <si>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</si>
  <si>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</si>
  <si>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</si>
  <si>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</si>
  <si>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</si>
  <si>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</si>
  <si>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</si>
  <si>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</si>
  <si>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</si>
  <si>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</si>
  <si>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</si>
  <si>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</si>
  <si>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</si>
  <si>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</si>
  <si>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</si>
  <si>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</si>
  <si>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</si>
  <si>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</si>
  <si>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</si>
  <si>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</si>
  <si>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</si>
  <si>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</si>
  <si>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</si>
  <si>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</si>
  <si>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</si>
  <si>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</si>
  <si>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</si>
  <si>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</si>
  <si>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</si>
  <si>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</si>
  <si>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</si>
  <si>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</si>
  <si>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</si>
  <si>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</si>
  <si>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</si>
  <si>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</si>
  <si>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</si>
  <si>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</si>
  <si>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</si>
  <si>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</si>
  <si>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</si>
  <si>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</si>
  <si>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</si>
  <si>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</si>
  <si>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</si>
  <si>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</si>
  <si>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</si>
  <si>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</si>
  <si>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</si>
  <si>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</si>
  <si>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</si>
  <si>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</si>
  <si>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</si>
  <si>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</si>
  <si>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</si>
  <si>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</si>
  <si>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</si>
  <si>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</si>
  <si>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</si>
  <si>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</si>
  <si>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</si>
  <si>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</si>
  <si>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</si>
  <si>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</si>
  <si>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</si>
  <si>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</si>
  <si>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</si>
  <si>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</si>
  <si>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</si>
  <si>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</si>
  <si>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</si>
  <si>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</si>
  <si>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</si>
  <si>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</si>
  <si>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</si>
  <si>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</si>
  <si>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</si>
  <si>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</si>
  <si>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</si>
  <si>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</si>
  <si>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</si>
  <si>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</si>
  <si>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</si>
  <si>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</si>
  <si>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</si>
  <si>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</si>
  <si>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</si>
  <si>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</si>
  <si>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</si>
  <si>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</si>
  <si>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</si>
  <si>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</si>
  <si>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</si>
  <si>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</si>
  <si>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</si>
  <si>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</si>
  <si>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</si>
  <si>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</si>
  <si>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</si>
  <si>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</si>
  <si>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</si>
  <si>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</si>
  <si>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</si>
  <si>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</si>
  <si>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</si>
  <si>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</si>
  <si>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</si>
  <si>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</si>
  <si>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</si>
  <si>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</si>
  <si>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</si>
  <si>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</si>
  <si>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</si>
  <si>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</si>
  <si>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</si>
  <si>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</si>
  <si>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</si>
  <si>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</si>
  <si>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</si>
  <si>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</si>
  <si>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</si>
  <si>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</si>
  <si>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</si>
  <si>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</si>
  <si>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</si>
  <si>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</si>
  <si>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</si>
  <si>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</si>
  <si>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</si>
  <si>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</si>
  <si>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</si>
  <si>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</si>
  <si>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</si>
  <si>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</si>
  <si>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</si>
  <si>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</si>
  <si>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</si>
  <si>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</si>
  <si>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</si>
  <si>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</si>
  <si>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</si>
  <si>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</si>
  <si>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</si>
  <si>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</si>
  <si>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</si>
  <si>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</si>
  <si>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</si>
  <si>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</si>
  <si>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</si>
  <si>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</si>
  <si>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</si>
  <si>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</si>
  <si>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</si>
  <si>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</si>
  <si>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</si>
  <si>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</si>
  <si>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</si>
  <si>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</si>
  <si>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</si>
  <si>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</si>
  <si>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</si>
  <si>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</si>
  <si>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</si>
  <si>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</si>
  <si>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</si>
  <si>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</si>
  <si>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</si>
  <si>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</si>
  <si>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</si>
  <si>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</si>
  <si>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</si>
  <si>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</si>
  <si>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</si>
  <si>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</si>
  <si>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</si>
  <si>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</si>
  <si>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</si>
  <si>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</si>
  <si>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</si>
  <si>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</si>
  <si>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</si>
  <si>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</si>
  <si>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</si>
  <si>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</si>
  <si>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</si>
  <si>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</si>
  <si>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</si>
  <si>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</si>
  <si>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</si>
  <si>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</si>
  <si>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</si>
  <si>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</si>
  <si>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</si>
  <si>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</si>
  <si>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</si>
  <si>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</si>
  <si>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</si>
  <si>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</si>
  <si>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</si>
  <si>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</si>
  <si>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</si>
  <si>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</si>
  <si>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</si>
  <si>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</si>
  <si>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</si>
  <si>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</si>
  <si>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</si>
  <si>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</si>
  <si>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</si>
  <si>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</si>
  <si>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</si>
  <si>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</si>
  <si>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</si>
  <si>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</si>
  <si>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</si>
  <si>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</si>
  <si>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</si>
  <si>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</si>
  <si>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</si>
  <si>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</si>
  <si>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</si>
  <si>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</si>
  <si>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</si>
  <si>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</si>
  <si>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</si>
  <si>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</si>
  <si>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</si>
  <si>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</si>
  <si>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</si>
  <si>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</si>
  <si>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</si>
  <si>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</si>
  <si>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</si>
  <si>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</si>
  <si>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</si>
  <si>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</si>
  <si>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</si>
  <si>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</si>
  <si>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</si>
  <si>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</si>
  <si>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</si>
  <si>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</si>
  <si>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</si>
  <si>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</si>
  <si>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</si>
  <si>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</si>
  <si>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</si>
  <si>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</si>
  <si>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</si>
  <si>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</si>
  <si>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</si>
  <si>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</si>
  <si>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</si>
  <si>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</si>
  <si>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</si>
  <si>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</si>
  <si>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</si>
  <si>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</si>
  <si>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</si>
  <si>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</si>
  <si>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</si>
  <si>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</si>
  <si>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</si>
  <si>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</si>
  <si>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</si>
  <si>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</si>
  <si>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</si>
  <si>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</si>
  <si>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</si>
  <si>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</si>
  <si>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</si>
  <si>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</si>
  <si>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</si>
  <si>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</si>
  <si>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</si>
  <si>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</si>
  <si>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</si>
  <si>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</si>
  <si>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</si>
  <si>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</si>
  <si>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</si>
  <si>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</si>
  <si>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</si>
  <si>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</si>
  <si>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</si>
  <si>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</si>
  <si>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</si>
  <si>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</si>
  <si>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</si>
  <si>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</si>
  <si>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</si>
  <si>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</si>
  <si>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</si>
  <si>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</si>
  <si>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</si>
  <si>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</si>
  <si>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</si>
  <si>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</si>
  <si>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</si>
  <si>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</si>
  <si>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</si>
  <si>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</si>
  <si>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</si>
  <si>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</si>
  <si>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</si>
  <si>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</si>
  <si>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</si>
  <si>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</si>
  <si>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</si>
  <si>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</si>
  <si>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</si>
  <si>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</si>
  <si>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</si>
  <si>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</si>
  <si>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</si>
  <si>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</si>
  <si>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</si>
  <si>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</si>
  <si>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</si>
  <si>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</si>
  <si>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</si>
  <si>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</si>
  <si>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</si>
  <si>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</si>
  <si>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</si>
  <si>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</si>
  <si>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</si>
  <si>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</si>
  <si>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</si>
  <si>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</si>
  <si>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</si>
  <si>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</si>
  <si>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</si>
  <si>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</si>
  <si>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</si>
  <si>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</si>
  <si>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</si>
  <si>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</si>
  <si>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</si>
  <si>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</si>
  <si>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</si>
  <si>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</si>
  <si>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</si>
  <si>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</si>
  <si>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</si>
  <si>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</si>
  <si>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</si>
  <si>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</si>
  <si>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</si>
  <si>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</si>
  <si>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</si>
  <si>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</si>
  <si>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</si>
  <si>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</si>
  <si>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</si>
  <si>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</si>
  <si>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</si>
  <si>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</si>
  <si>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</si>
  <si>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</si>
  <si>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</si>
  <si>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</si>
  <si>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</si>
  <si>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</si>
  <si>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</si>
  <si>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</si>
  <si>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</si>
  <si>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</si>
  <si>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</si>
  <si>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</si>
  <si>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</si>
  <si>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</si>
  <si>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</si>
  <si>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</si>
  <si>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</si>
  <si>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</si>
  <si>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</si>
  <si>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</si>
  <si>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</si>
  <si>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</si>
  <si>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</si>
  <si>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</si>
  <si>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</si>
  <si>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</si>
  <si>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</si>
  <si>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</si>
  <si>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</si>
  <si>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</si>
  <si>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</si>
  <si>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</si>
  <si>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</si>
  <si>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</si>
  <si>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</si>
  <si>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</si>
  <si>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</si>
  <si>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</si>
  <si>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</si>
  <si>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</si>
  <si>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</si>
  <si>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</si>
  <si>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</si>
  <si>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</si>
  <si>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</si>
  <si>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</si>
  <si>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</si>
  <si>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</si>
  <si>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</si>
  <si>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</si>
  <si>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</si>
  <si>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</si>
  <si>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</si>
  <si>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</si>
  <si>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</si>
  <si>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</si>
  <si>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</si>
  <si>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</si>
  <si>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</si>
  <si>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</si>
  <si>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</si>
  <si>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</si>
  <si>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</si>
  <si>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</si>
  <si>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</si>
  <si>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</si>
  <si>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</si>
  <si>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</si>
  <si>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</si>
  <si>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</si>
  <si>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</si>
  <si>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</si>
  <si>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</si>
  <si>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</si>
  <si>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</si>
  <si>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</si>
  <si>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</si>
  <si>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</si>
  <si>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</si>
  <si>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</si>
  <si>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</si>
  <si>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</si>
  <si>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</si>
  <si>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</si>
  <si>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</si>
  <si>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</si>
  <si>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</si>
  <si>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</si>
  <si>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</si>
  <si>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</si>
  <si>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</si>
  <si>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</si>
  <si>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</si>
  <si>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</si>
  <si>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</si>
  <si>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</si>
  <si>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</si>
  <si>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</si>
  <si>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</si>
  <si>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</si>
  <si>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</si>
  <si>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</si>
  <si>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</si>
  <si>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</si>
  <si>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</si>
  <si>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</si>
  <si>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</si>
  <si>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</si>
  <si>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</si>
  <si>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</si>
  <si>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</si>
  <si>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</si>
  <si>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</si>
  <si>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</si>
  <si>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</si>
  <si>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</si>
  <si>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</si>
  <si>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</si>
  <si>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</si>
  <si>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</si>
  <si>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</si>
  <si>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</si>
  <si>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</si>
  <si>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</si>
  <si>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</si>
  <si>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</si>
  <si>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</si>
  <si>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</si>
  <si>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</si>
  <si>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</si>
  <si>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</si>
  <si>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</si>
  <si>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</si>
  <si>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</si>
  <si>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</si>
  <si>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</si>
  <si>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</si>
  <si>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</si>
  <si>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</si>
  <si>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</si>
  <si>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</si>
  <si>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</si>
  <si>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</si>
  <si>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</si>
  <si>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</si>
  <si>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</si>
  <si>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</si>
  <si>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</si>
  <si>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</si>
  <si>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</si>
  <si>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</si>
  <si>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</si>
  <si>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</si>
  <si>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</si>
  <si>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</si>
  <si>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</si>
  <si>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</si>
  <si>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</si>
  <si>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</si>
  <si>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</si>
  <si>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</si>
  <si>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</si>
  <si>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</si>
  <si>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</si>
  <si>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</si>
  <si>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</si>
  <si>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</si>
  <si>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</si>
  <si>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</si>
  <si>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</si>
  <si>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</si>
  <si>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</si>
  <si>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</si>
  <si>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</si>
  <si>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</si>
  <si>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</si>
  <si>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</si>
  <si>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</si>
  <si>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</si>
  <si>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</si>
  <si>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</si>
  <si>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</si>
  <si>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</si>
  <si>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</si>
  <si>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</si>
  <si>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</si>
  <si>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</si>
  <si>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</si>
  <si>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</si>
  <si>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</si>
  <si>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</si>
  <si>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</si>
  <si>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</si>
  <si>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</si>
  <si>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</si>
  <si>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</si>
  <si>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</si>
  <si>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</si>
  <si>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</si>
  <si>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</si>
  <si>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</si>
  <si>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</si>
  <si>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</si>
  <si>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</si>
  <si>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</si>
  <si>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</si>
  <si>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</si>
  <si>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</si>
  <si>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</si>
  <si>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</si>
  <si>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</si>
  <si>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</si>
  <si>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</si>
  <si>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</si>
  <si>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</si>
  <si>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</si>
  <si>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</si>
  <si>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</si>
  <si>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</si>
  <si>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</si>
  <si>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</si>
  <si>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</si>
  <si>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</si>
  <si>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</si>
  <si>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</si>
  <si>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</si>
  <si>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</si>
  <si>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</si>
  <si>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</si>
  <si>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</si>
  <si>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</si>
  <si>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</si>
  <si>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</si>
  <si>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</si>
  <si>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</si>
  <si>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</si>
  <si>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</si>
  <si>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</si>
  <si>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</si>
  <si>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</si>
  <si>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</si>
  <si>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</si>
  <si>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</si>
  <si>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</si>
  <si>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</si>
  <si>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</si>
  <si>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</si>
  <si>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</si>
  <si>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</si>
  <si>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</si>
  <si>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</si>
  <si>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</si>
  <si>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</si>
  <si>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</si>
  <si>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</si>
  <si>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</si>
  <si>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</si>
  <si>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</si>
  <si>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</si>
  <si>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</si>
  <si>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</si>
  <si>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</si>
  <si>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</si>
  <si>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</si>
  <si>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</si>
  <si>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</si>
  <si>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</si>
  <si>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</si>
  <si>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</si>
  <si>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</si>
  <si>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</si>
  <si>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</si>
  <si>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</si>
  <si>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</si>
  <si>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</si>
  <si>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</si>
  <si>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</si>
  <si>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</si>
  <si>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</si>
  <si>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</si>
  <si>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</si>
  <si>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</si>
  <si>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</si>
  <si>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</si>
  <si>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</si>
  <si>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</si>
  <si>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</si>
  <si>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</si>
  <si>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</si>
  <si>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</si>
  <si>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</si>
  <si>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</si>
  <si>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</si>
  <si>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</si>
  <si>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</si>
  <si>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</si>
  <si>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</si>
  <si>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</si>
  <si>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</si>
  <si>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</si>
  <si>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</si>
  <si>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</si>
  <si>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</si>
  <si>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</si>
  <si>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</si>
  <si>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</si>
  <si>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</si>
  <si>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</si>
  <si>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</si>
  <si>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</si>
  <si>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</si>
  <si>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</si>
  <si>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</si>
  <si>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</si>
  <si>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</si>
  <si>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</si>
  <si>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</si>
  <si>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</si>
  <si>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</si>
  <si>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</si>
  <si>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</si>
  <si>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</si>
  <si>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</si>
  <si>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</si>
  <si>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</si>
  <si>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</si>
  <si>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</si>
  <si>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</si>
  <si>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</si>
  <si>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</si>
  <si>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</si>
  <si>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</si>
  <si>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</si>
  <si>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</si>
  <si>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</si>
  <si>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</si>
  <si>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</si>
  <si>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</si>
  <si>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</si>
  <si>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</si>
  <si>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</si>
  <si>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</si>
  <si>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</si>
  <si>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</si>
  <si>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</si>
  <si>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</si>
  <si>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</si>
  <si>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</si>
  <si>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</si>
  <si>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</si>
  <si>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</si>
  <si>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</si>
  <si>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</si>
  <si>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</si>
  <si>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</si>
  <si>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</si>
  <si>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</si>
  <si>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</si>
  <si>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</si>
  <si>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</si>
  <si>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</si>
  <si>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</si>
  <si>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</si>
  <si>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</si>
  <si>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</si>
  <si>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</si>
  <si>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</si>
  <si>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</si>
  <si>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</si>
  <si>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</si>
  <si>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</si>
  <si>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</si>
  <si>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</si>
  <si>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</si>
  <si>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</si>
  <si>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</si>
  <si>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</si>
  <si>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</si>
  <si>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</si>
  <si>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</si>
  <si>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</si>
  <si>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</si>
  <si>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</si>
  <si>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</si>
  <si>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</si>
  <si>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</si>
  <si>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</si>
  <si>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</si>
  <si>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</si>
  <si>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</si>
  <si>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</si>
  <si>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</si>
  <si>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</si>
  <si>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</si>
  <si>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</si>
  <si>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</si>
  <si>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</si>
  <si>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</si>
  <si>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</si>
  <si>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</si>
  <si>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</si>
  <si>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</si>
  <si>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</si>
  <si>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</si>
  <si>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</si>
  <si>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</si>
  <si>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</si>
  <si>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</si>
  <si>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</si>
  <si>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</si>
  <si>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</si>
  <si>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</si>
  <si>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</si>
  <si>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</si>
  <si>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</si>
  <si>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</si>
  <si>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</si>
  <si>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</si>
  <si>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</si>
  <si>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</si>
  <si>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</si>
  <si>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</si>
  <si>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</si>
  <si>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</si>
  <si>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</si>
  <si>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</si>
  <si>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</si>
  <si>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</si>
  <si>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</si>
  <si>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</si>
  <si>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</si>
  <si>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</si>
  <si>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</si>
  <si>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</si>
  <si>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</si>
  <si>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</si>
  <si>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</si>
  <si>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</si>
  <si>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</si>
  <si>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</si>
  <si>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</si>
  <si>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</si>
  <si>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</si>
  <si>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</si>
  <si>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</si>
  <si>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</si>
  <si>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</si>
  <si>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</si>
  <si>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</si>
  <si>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</si>
  <si>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</si>
  <si>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</si>
  <si>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</si>
  <si>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</si>
  <si>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</si>
  <si>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</si>
  <si>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</si>
  <si>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</si>
  <si>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</si>
  <si>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</si>
  <si>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</si>
  <si>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</si>
  <si>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</si>
  <si>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</si>
  <si>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</si>
  <si>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</si>
  <si>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</si>
  <si>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</si>
  <si>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</si>
  <si>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</si>
  <si>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</si>
  <si>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</si>
  <si>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</si>
  <si>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</si>
  <si>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</si>
  <si>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</si>
  <si>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</si>
  <si>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</si>
  <si>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</si>
  <si>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</si>
  <si>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</si>
  <si>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</si>
  <si>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</si>
  <si>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</si>
  <si>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</si>
  <si>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</si>
  <si>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</si>
  <si>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</si>
  <si>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</si>
  <si>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</si>
  <si>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</si>
  <si>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</si>
  <si>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</si>
  <si>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</si>
  <si>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</si>
  <si>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</si>
  <si>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</si>
  <si>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</si>
  <si>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</si>
  <si>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</si>
  <si>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</si>
  <si>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</si>
  <si>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</si>
  <si>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</si>
  <si>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</si>
  <si>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</si>
  <si>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</si>
  <si>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</si>
  <si>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</si>
  <si>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</si>
  <si>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</si>
  <si>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</si>
  <si>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</si>
  <si>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</si>
  <si>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</si>
  <si>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</si>
  <si>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</si>
  <si>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</si>
  <si>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</si>
  <si>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</si>
  <si>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</si>
  <si>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</si>
  <si>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</si>
  <si>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</si>
  <si>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</si>
  <si>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</si>
  <si>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</si>
  <si>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</si>
  <si>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</si>
  <si>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</si>
  <si>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</si>
  <si>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</si>
  <si>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</si>
  <si>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</si>
  <si>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</si>
  <si>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</si>
  <si>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</si>
  <si>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</si>
  <si>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</si>
  <si>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</si>
  <si>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</si>
  <si>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</si>
  <si>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</si>
  <si>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</si>
  <si>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</si>
  <si>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</si>
  <si>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</si>
  <si>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</si>
  <si>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</si>
  <si>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</si>
  <si>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</si>
  <si>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</si>
  <si>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</si>
  <si>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</si>
  <si>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</si>
  <si>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</si>
  <si>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</si>
  <si>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</si>
  <si>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</si>
  <si>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</si>
  <si>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</si>
  <si>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</si>
  <si>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</si>
  <si>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</si>
  <si>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</si>
  <si>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</si>
  <si>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</si>
  <si>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</si>
  <si>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</si>
  <si>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</si>
  <si>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</si>
  <si>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</si>
  <si>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</si>
  <si>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</si>
  <si>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</si>
  <si>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</si>
  <si>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</si>
  <si>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</si>
  <si>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</si>
  <si>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</si>
  <si>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</si>
  <si>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</si>
  <si>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</si>
  <si>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</si>
  <si>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</si>
  <si>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</si>
  <si>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</si>
  <si>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</si>
  <si>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</si>
  <si>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</si>
  <si>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</si>
  <si>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</si>
  <si>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</si>
  <si>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</si>
  <si>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</si>
  <si>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</si>
  <si>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</si>
  <si>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</si>
  <si>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</si>
  <si>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</si>
  <si>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</si>
  <si>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</si>
  <si>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</si>
  <si>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</si>
  <si>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</si>
  <si>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</si>
  <si>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</si>
  <si>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</si>
  <si>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</si>
  <si>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</si>
  <si>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</si>
  <si>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</si>
  <si>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</si>
  <si>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</si>
  <si>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</si>
  <si>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</si>
  <si>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</si>
  <si>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</si>
  <si>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</si>
  <si>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</si>
  <si>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</si>
  <si>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</si>
  <si>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</si>
  <si>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</si>
  <si>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</si>
  <si>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</si>
  <si>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</si>
  <si>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</si>
  <si>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</si>
  <si>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</si>
  <si>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</si>
  <si>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</si>
  <si>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</si>
  <si>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</si>
  <si>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</si>
  <si>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</si>
  <si>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</si>
  <si>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</si>
  <si>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</si>
  <si>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</si>
  <si>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</si>
  <si>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</si>
  <si>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</si>
  <si>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</si>
  <si>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</si>
  <si>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</si>
  <si>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</si>
  <si>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</si>
  <si>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</si>
  <si>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</si>
  <si>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</si>
  <si>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</si>
  <si>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</si>
  <si>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</si>
  <si>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</si>
  <si>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</si>
  <si>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</si>
  <si>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</si>
  <si>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</si>
  <si>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</si>
  <si>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</si>
  <si>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</si>
  <si>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</si>
  <si>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</si>
  <si>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</si>
  <si>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</si>
  <si>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</si>
  <si>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</si>
  <si>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</si>
  <si>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</si>
  <si>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</si>
  <si>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</si>
  <si>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</si>
  <si>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</si>
  <si>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</si>
  <si>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</si>
  <si>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</si>
  <si>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</si>
  <si>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</si>
  <si>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</si>
  <si>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</si>
  <si>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</si>
  <si>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</si>
  <si>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</si>
  <si>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</si>
  <si>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</si>
  <si>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</si>
  <si>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</si>
  <si>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</si>
  <si>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</si>
  <si>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</si>
  <si>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</si>
  <si>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</si>
  <si>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</si>
  <si>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</si>
  <si>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</si>
  <si>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</si>
  <si>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</si>
  <si>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</si>
  <si>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</si>
  <si>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</si>
  <si>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</si>
  <si>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</si>
  <si>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</si>
  <si>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</si>
  <si>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</si>
  <si>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</si>
  <si>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</si>
  <si>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</si>
  <si>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</si>
  <si>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</si>
  <si>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</si>
  <si>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</si>
  <si>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</si>
  <si>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</si>
  <si>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</si>
  <si>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</si>
  <si>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</si>
  <si>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</si>
  <si>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</si>
  <si>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</si>
  <si>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</si>
  <si>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</si>
  <si>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</si>
  <si>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</si>
  <si>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</si>
  <si>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</si>
  <si>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</si>
  <si>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</si>
  <si>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</si>
  <si>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</si>
  <si>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</si>
  <si>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</si>
  <si>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</si>
  <si>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</si>
  <si>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</si>
  <si>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</si>
  <si>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</si>
  <si>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</si>
  <si>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</si>
  <si>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</si>
  <si>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</si>
  <si>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</si>
  <si>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</si>
  <si>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</si>
  <si>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</si>
  <si>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</si>
  <si>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</si>
  <si>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</si>
  <si>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</si>
  <si>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</si>
  <si>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</si>
  <si>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</si>
  <si>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</si>
  <si>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</si>
  <si>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</si>
  <si>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</si>
  <si>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</si>
  <si>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</si>
  <si>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</si>
  <si>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</si>
  <si>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</si>
  <si>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</si>
  <si>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</si>
  <si>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</si>
  <si>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</si>
  <si>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</si>
  <si>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</si>
  <si>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</si>
  <si>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</si>
  <si>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</si>
  <si>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</si>
  <si>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</si>
  <si>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</si>
  <si>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</si>
  <si>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</si>
  <si>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</si>
  <si>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</si>
  <si>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</si>
  <si>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</si>
  <si>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</si>
  <si>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</si>
  <si>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</si>
  <si>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</si>
  <si>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</si>
  <si>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</si>
  <si>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</si>
  <si>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</si>
  <si>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</si>
  <si>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</si>
  <si>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</si>
  <si>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</si>
  <si>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</si>
  <si>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</si>
  <si>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</si>
  <si>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</si>
  <si>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</si>
  <si>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</si>
  <si>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</si>
  <si>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</si>
  <si>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</si>
  <si>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</si>
  <si>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</si>
  <si>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</si>
  <si>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</si>
  <si>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</si>
  <si>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</si>
  <si>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</si>
  <si>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</si>
  <si>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</si>
  <si>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</si>
  <si>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</si>
  <si>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</si>
  <si>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</si>
  <si>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</si>
  <si>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</si>
  <si>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</si>
  <si>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</si>
  <si>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</si>
  <si>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</si>
  <si>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</si>
  <si>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</si>
  <si>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</si>
  <si>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</si>
  <si>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</si>
  <si>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</si>
  <si>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</si>
  <si>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</si>
  <si>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</si>
  <si>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</si>
  <si>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</si>
  <si>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</si>
  <si>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</si>
  <si>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</si>
  <si>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</si>
  <si>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</si>
  <si>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</si>
  <si>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</si>
  <si>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</si>
  <si>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</si>
  <si>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</si>
  <si>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</si>
  <si>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</si>
  <si>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</si>
  <si>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</si>
  <si>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</si>
  <si>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</si>
  <si>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</si>
  <si>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</si>
  <si>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</si>
  <si>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</si>
  <si>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</si>
  <si>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</si>
  <si>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</si>
  <si>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</si>
  <si>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</si>
  <si>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</si>
  <si>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</si>
  <si>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</si>
  <si>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</si>
  <si>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</si>
  <si>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</si>
  <si>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</si>
  <si>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</si>
  <si>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</si>
  <si>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</si>
  <si>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</si>
  <si>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</si>
  <si>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</si>
  <si>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</si>
  <si>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</si>
  <si>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</si>
  <si>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</si>
  <si>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</si>
  <si>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</si>
  <si>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</si>
  <si>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</si>
  <si>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</si>
  <si>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</si>
  <si>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</si>
  <si>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</si>
  <si>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</si>
  <si>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</si>
  <si>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</si>
  <si>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</si>
  <si>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</si>
  <si>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</si>
  <si>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</si>
  <si>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</si>
  <si>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</si>
  <si>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</si>
  <si>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</si>
  <si>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</si>
  <si>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</si>
  <si>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</si>
  <si>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</si>
  <si>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</si>
  <si>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</si>
  <si>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</si>
  <si>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</si>
  <si>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</si>
  <si>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</si>
  <si>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</si>
  <si>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</si>
  <si>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</si>
  <si>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</si>
  <si>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</si>
  <si>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</si>
  <si>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</si>
  <si>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</si>
  <si>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</si>
  <si>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</si>
  <si>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</si>
  <si>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</si>
  <si>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</si>
  <si>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</si>
  <si>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</si>
  <si>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</si>
  <si>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</si>
  <si>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</si>
  <si>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</si>
  <si>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</si>
  <si>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</si>
  <si>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</si>
  <si>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</si>
  <si>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</si>
  <si>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</si>
  <si>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</si>
  <si>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</si>
  <si>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</si>
  <si>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</si>
  <si>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</si>
  <si>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</si>
  <si>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</si>
  <si>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</si>
  <si>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</si>
  <si>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</si>
  <si>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</si>
  <si>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</si>
  <si>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</si>
  <si>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</si>
  <si>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</si>
  <si>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</si>
  <si>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</si>
  <si>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</si>
  <si>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</si>
  <si>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</si>
  <si>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</si>
  <si>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</si>
  <si>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</si>
  <si>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</si>
  <si>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</si>
  <si>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</si>
  <si>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</si>
  <si>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</si>
  <si>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</si>
  <si>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</si>
  <si>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</si>
  <si>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</si>
  <si>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</si>
  <si>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</si>
  <si>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</si>
  <si>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</si>
  <si>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</si>
  <si>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</si>
  <si>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</si>
  <si>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</si>
  <si>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</si>
  <si>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</si>
  <si>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</si>
  <si>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</si>
  <si>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</si>
  <si>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</si>
  <si>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</si>
  <si>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</si>
  <si>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</si>
  <si>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</si>
  <si>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</si>
  <si>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</si>
  <si>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</si>
  <si>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</si>
  <si>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</si>
  <si>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</si>
  <si>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</si>
  <si>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</si>
  <si>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</si>
  <si>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</si>
  <si>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</si>
  <si>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</si>
  <si>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</si>
  <si>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</si>
  <si>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</si>
  <si>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</si>
  <si>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</si>
  <si>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</si>
  <si>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</si>
  <si>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</si>
  <si>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</si>
  <si>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</si>
  <si>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</si>
  <si>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</si>
  <si>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</si>
  <si>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</si>
  <si>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</si>
  <si>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</si>
  <si>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</si>
  <si>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</si>
  <si>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</si>
  <si>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</si>
  <si>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</si>
  <si>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</si>
  <si>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</si>
  <si>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</si>
  <si>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</si>
  <si>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</si>
  <si>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</si>
  <si>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</si>
  <si>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</si>
  <si>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</si>
  <si>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</si>
  <si>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</si>
  <si>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</si>
  <si>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</si>
  <si>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</si>
  <si>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</si>
  <si>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</si>
  <si>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</si>
  <si>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</si>
  <si>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</si>
  <si>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</si>
  <si>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</si>
  <si>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</si>
  <si>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</si>
  <si>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</si>
  <si>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</si>
  <si>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</si>
  <si>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</si>
  <si>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</si>
  <si>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</si>
  <si>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</si>
  <si>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</si>
  <si>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</si>
  <si>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</si>
  <si>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</si>
  <si>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</si>
  <si>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</si>
  <si>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</si>
  <si>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</si>
  <si>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</si>
  <si>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</si>
  <si>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</si>
  <si>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</si>
  <si>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</si>
  <si>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</si>
  <si>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</si>
  <si>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</si>
  <si>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</si>
  <si>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</si>
  <si>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</si>
  <si>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</si>
  <si>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</si>
  <si>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</si>
  <si>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</si>
  <si>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</si>
  <si>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</si>
  <si>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</si>
  <si>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</si>
  <si>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</si>
  <si>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</si>
  <si>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</si>
  <si>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</si>
  <si>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</si>
  <si>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</si>
  <si>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</si>
  <si>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</si>
  <si>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</si>
  <si>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</si>
  <si>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</si>
  <si>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</si>
  <si>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</si>
  <si>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</si>
  <si>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</si>
  <si>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</si>
  <si>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</si>
  <si>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</si>
  <si>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</si>
  <si>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</si>
  <si>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</si>
  <si>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</si>
  <si>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</si>
  <si>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</si>
  <si>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</si>
  <si>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</si>
  <si>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</si>
  <si>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</si>
  <si>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</si>
  <si>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</si>
  <si>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</si>
  <si>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</si>
  <si>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</si>
  <si>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</si>
  <si>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</si>
  <si>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</si>
  <si>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</si>
  <si>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</si>
  <si>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</si>
  <si>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</si>
  <si>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</si>
  <si>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</si>
  <si>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</si>
  <si>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</si>
  <si>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</si>
  <si>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</si>
  <si>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</si>
  <si>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</si>
  <si>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</si>
  <si>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</si>
  <si>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</si>
  <si>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</si>
  <si>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</si>
  <si>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</si>
  <si>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</si>
  <si>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</si>
  <si>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</si>
  <si>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</si>
  <si>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</si>
  <si>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</si>
  <si>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</si>
  <si>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</si>
  <si>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</si>
  <si>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</si>
  <si>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</si>
  <si>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</si>
  <si>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</si>
  <si>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</si>
  <si>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</si>
  <si>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</si>
  <si>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</si>
  <si>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</si>
  <si>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</si>
  <si>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</si>
  <si>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</si>
  <si>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</si>
  <si>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</si>
  <si>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</si>
  <si>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</si>
  <si>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</si>
  <si>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</si>
  <si>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</si>
  <si>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</si>
  <si>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</si>
  <si>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</si>
  <si>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</si>
  <si>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</si>
  <si>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</si>
  <si>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</si>
  <si>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</si>
  <si>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</si>
  <si>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</si>
  <si>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</si>
  <si>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</si>
  <si>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</si>
  <si>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</si>
  <si>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</si>
  <si>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</si>
  <si>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</si>
  <si>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</si>
  <si>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</si>
  <si>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</si>
  <si>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</si>
  <si>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</si>
  <si>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</si>
  <si>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</si>
  <si>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</si>
  <si>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</si>
  <si>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</si>
  <si>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</si>
  <si>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</si>
  <si>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</si>
  <si>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</si>
  <si>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</si>
  <si>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</si>
  <si>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</si>
  <si>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</si>
  <si>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</si>
  <si>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</si>
  <si>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</si>
  <si>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</si>
  <si>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</si>
  <si>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</si>
  <si>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</si>
  <si>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</si>
  <si>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</si>
  <si>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</si>
  <si>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</si>
  <si>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</si>
  <si>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</si>
  <si>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</si>
  <si>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</si>
  <si>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</si>
  <si>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</si>
  <si>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</si>
  <si>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</si>
  <si>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</si>
  <si>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</si>
  <si>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</si>
  <si>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</si>
  <si>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</si>
  <si>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</si>
  <si>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</si>
  <si>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</si>
  <si>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</si>
  <si>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</si>
  <si>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</si>
  <si>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</si>
  <si>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</si>
  <si>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</si>
  <si>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</si>
  <si>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</si>
  <si>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</si>
  <si>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</si>
  <si>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</si>
  <si>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</si>
  <si>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</si>
  <si>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</si>
  <si>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</si>
  <si>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</si>
  <si>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</si>
  <si>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</si>
  <si>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</si>
  <si>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</si>
  <si>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</si>
  <si>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</si>
  <si>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</si>
  <si>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</si>
  <si>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</si>
  <si>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</si>
  <si>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</si>
  <si>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</si>
  <si>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</si>
  <si>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</si>
  <si>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</si>
  <si>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</si>
  <si>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</si>
  <si>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</si>
  <si>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</si>
  <si>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</si>
  <si>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</si>
  <si>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</si>
  <si>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</si>
  <si>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</si>
  <si>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</si>
  <si>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</si>
  <si>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</si>
  <si>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</si>
  <si>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</si>
  <si>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</si>
  <si>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</si>
  <si>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</si>
  <si>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</si>
  <si>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</si>
  <si>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</si>
  <si>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</si>
  <si>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</si>
  <si>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</si>
  <si>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</si>
  <si>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</si>
  <si>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</si>
  <si>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</si>
  <si>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</si>
  <si>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</si>
  <si>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</si>
  <si>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</si>
  <si>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</si>
  <si>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</si>
  <si>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</si>
  <si>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</si>
  <si>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</si>
  <si>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</si>
  <si>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</si>
  <si>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</si>
  <si>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</si>
  <si>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</si>
  <si>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</si>
  <si>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</si>
  <si>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</si>
  <si>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</si>
  <si>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</si>
  <si>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</si>
  <si>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</si>
  <si>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</si>
  <si>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</si>
  <si>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</si>
  <si>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</si>
  <si>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</si>
  <si>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</si>
  <si>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</si>
  <si>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</si>
  <si>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</si>
  <si>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</si>
  <si>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</si>
  <si>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</si>
  <si>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</si>
  <si>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</si>
  <si>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</si>
  <si>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</si>
  <si>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</si>
  <si>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</si>
  <si>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</si>
  <si>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</si>
  <si>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</si>
  <si>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</si>
  <si>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</si>
  <si>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</si>
  <si>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</si>
  <si>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</si>
  <si>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</si>
  <si>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</si>
  <si>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</si>
  <si>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</si>
  <si>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</si>
  <si>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</si>
  <si>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</si>
  <si>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</si>
  <si>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</si>
  <si>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</si>
  <si>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</si>
  <si>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</si>
  <si>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</si>
  <si>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</si>
  <si>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</si>
  <si>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</si>
  <si>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</si>
  <si>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</si>
  <si>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</si>
  <si>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</si>
  <si>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</si>
  <si>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</si>
  <si>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</si>
  <si>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</si>
  <si>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</si>
  <si>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</si>
  <si>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</si>
  <si>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</si>
  <si>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</si>
  <si>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</si>
  <si>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</si>
  <si>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</si>
  <si>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</si>
  <si>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</si>
  <si>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</si>
  <si>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</si>
  <si>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</si>
  <si>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</si>
  <si>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</si>
  <si>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</si>
  <si>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</si>
  <si>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</si>
  <si>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</si>
  <si>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</si>
  <si>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</si>
  <si>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</si>
  <si>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</si>
  <si>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</si>
  <si>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</si>
  <si>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</si>
  <si>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</si>
  <si>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</si>
  <si>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</si>
  <si>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</si>
  <si>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</si>
  <si>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</si>
  <si>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</si>
  <si>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</si>
  <si>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</si>
  <si>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</si>
  <si>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</si>
  <si>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</si>
  <si>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</si>
  <si>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</si>
  <si>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</si>
  <si>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</si>
  <si>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</si>
  <si>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</si>
  <si>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</si>
  <si>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</si>
  <si>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</si>
  <si>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</si>
  <si>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</si>
  <si>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</si>
  <si>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</si>
  <si>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</si>
  <si>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</si>
  <si>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</si>
  <si>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</si>
  <si>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</si>
  <si>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</si>
  <si>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</si>
  <si>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</si>
  <si>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</si>
  <si>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</si>
  <si>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</si>
  <si>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</si>
  <si>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</si>
  <si>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</si>
  <si>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</si>
  <si>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</si>
  <si>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</si>
  <si>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</si>
  <si>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</si>
  <si>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</si>
  <si>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</si>
  <si>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</si>
  <si>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</si>
  <si>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</si>
  <si>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</si>
  <si>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</si>
  <si>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</si>
  <si>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</si>
  <si>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</si>
  <si>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</si>
  <si>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</si>
  <si>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</si>
  <si>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</si>
  <si>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</si>
  <si>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</si>
  <si>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</si>
  <si>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</si>
  <si>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</si>
  <si>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</si>
  <si>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</si>
  <si>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</si>
  <si>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</si>
  <si>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</si>
  <si>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</si>
  <si>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</si>
  <si>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</si>
  <si>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</si>
  <si>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</si>
  <si>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</si>
  <si>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</si>
  <si>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</si>
  <si>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</si>
  <si>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</si>
  <si>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</si>
  <si>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</si>
  <si>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</si>
  <si>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</si>
  <si>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</si>
  <si>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</si>
  <si>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</si>
  <si>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</si>
  <si>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</si>
  <si>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</si>
  <si>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</si>
  <si>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</si>
  <si>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</si>
  <si>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</si>
  <si>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</si>
  <si>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</si>
  <si>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</si>
  <si>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</si>
  <si>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</si>
  <si>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</si>
  <si>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</si>
  <si>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</si>
  <si>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</si>
  <si>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</si>
  <si>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</si>
  <si>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</si>
  <si>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</si>
  <si>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</si>
  <si>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</si>
  <si>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</si>
  <si>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</si>
  <si>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</si>
  <si>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</si>
  <si>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</si>
  <si>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</si>
  <si>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</si>
  <si>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</si>
  <si>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</si>
  <si>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</si>
  <si>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</si>
  <si>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</si>
  <si>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</si>
  <si>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</si>
  <si>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</si>
  <si>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</si>
  <si>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</si>
  <si>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</si>
  <si>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</si>
  <si>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</si>
  <si>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</si>
  <si>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</si>
  <si>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</si>
  <si>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</si>
  <si>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</si>
  <si>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</si>
  <si>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</si>
  <si>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</si>
  <si>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</si>
  <si>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</si>
  <si>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</si>
  <si>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</si>
  <si>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</si>
  <si>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</si>
  <si>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</si>
  <si>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</si>
  <si>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</si>
  <si>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</si>
  <si>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</si>
  <si>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</si>
  <si>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</si>
  <si>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</si>
  <si>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</si>
  <si>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</si>
  <si>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</si>
  <si>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</si>
  <si>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</si>
  <si>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</si>
  <si>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</si>
  <si>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</si>
  <si>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</si>
  <si>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</si>
  <si>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</si>
  <si>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</si>
  <si>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</si>
  <si>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</si>
  <si>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</si>
  <si>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</si>
  <si>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</si>
  <si>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</si>
  <si>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</si>
  <si>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</si>
  <si>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</si>
  <si>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</si>
  <si>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</si>
  <si>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</si>
  <si>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</si>
  <si>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</si>
  <si>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</si>
  <si>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</si>
  <si>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</si>
  <si>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</si>
  <si>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</si>
  <si>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</si>
  <si>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</si>
  <si>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</si>
  <si>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</si>
  <si>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</si>
  <si>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</si>
  <si>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</si>
  <si>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</si>
  <si>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</si>
  <si>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</si>
  <si>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</si>
  <si>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</si>
  <si>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</si>
  <si>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</si>
  <si>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</si>
  <si>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</si>
  <si>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</si>
  <si>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</si>
  <si>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</si>
  <si>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</si>
  <si>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</si>
  <si>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</si>
  <si>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</si>
  <si>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</si>
  <si>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</si>
  <si>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</si>
  <si>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</si>
  <si>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</si>
  <si>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</si>
  <si>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</si>
  <si>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</si>
  <si>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</si>
  <si>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</si>
  <si>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</si>
  <si>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</si>
  <si>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</si>
  <si>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</si>
  <si>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</si>
  <si>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</si>
  <si>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</si>
  <si>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</si>
  <si>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</si>
  <si>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</si>
  <si>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</si>
  <si>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</si>
  <si>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</si>
  <si>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</si>
  <si>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</si>
  <si>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</si>
  <si>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</si>
  <si>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</si>
  <si>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</si>
  <si>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</si>
  <si>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</si>
  <si>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</si>
  <si>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</si>
  <si>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</si>
  <si>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</si>
  <si>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</si>
  <si>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</si>
  <si>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</si>
  <si>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</si>
  <si>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</si>
  <si>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</si>
  <si>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</si>
  <si>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</si>
  <si>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</si>
  <si>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</si>
  <si>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</si>
  <si>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</si>
  <si>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</si>
  <si>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</si>
  <si>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</si>
  <si>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</si>
  <si>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</si>
  <si>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</si>
  <si>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</si>
  <si>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</si>
  <si>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</si>
  <si>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</si>
  <si>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</si>
  <si>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</si>
  <si>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</si>
  <si>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</si>
  <si>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</si>
  <si>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</si>
  <si>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</si>
  <si>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</si>
  <si>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</si>
  <si>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</si>
  <si>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</si>
  <si>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</si>
  <si>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</si>
  <si>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</si>
  <si>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</si>
  <si>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</si>
  <si>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</si>
  <si>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</si>
  <si>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</si>
  <si>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</si>
  <si>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</si>
  <si>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</si>
  <si>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</si>
  <si>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</si>
  <si>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</si>
  <si>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</si>
  <si>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</si>
  <si>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</si>
  <si>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</si>
  <si>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</si>
  <si>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</si>
  <si>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</si>
  <si>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</si>
  <si>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</si>
  <si>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</si>
  <si>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</si>
  <si>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</si>
  <si>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</si>
  <si>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</si>
  <si>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</si>
  <si>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</si>
  <si>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</si>
  <si>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</si>
  <si>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</si>
  <si>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</si>
  <si>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</si>
  <si>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</si>
  <si>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</si>
  <si>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</si>
  <si>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</si>
  <si>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</si>
  <si>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</si>
  <si>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</si>
  <si>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</si>
  <si>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</si>
  <si>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</si>
  <si>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</si>
  <si>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</si>
  <si>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</si>
  <si>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</si>
  <si>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</si>
  <si>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</si>
  <si>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</si>
  <si>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</si>
  <si>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</si>
  <si>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</si>
  <si>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</si>
  <si>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</si>
  <si>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</si>
  <si>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</si>
  <si>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</si>
  <si>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</si>
  <si>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</si>
  <si>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</si>
  <si>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</si>
  <si>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</si>
  <si>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</si>
  <si>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</si>
  <si>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</si>
  <si>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</si>
  <si>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</si>
  <si>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</si>
  <si>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</si>
  <si>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</si>
  <si>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</si>
  <si>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</si>
  <si>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</si>
  <si>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</si>
  <si>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</si>
  <si>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</si>
  <si>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</si>
  <si>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</si>
  <si>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</si>
  <si>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</si>
  <si>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</si>
  <si>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</si>
  <si>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</si>
  <si>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</si>
  <si>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</si>
  <si>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</si>
  <si>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</si>
  <si>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</si>
  <si>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</si>
  <si>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</si>
  <si>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</si>
  <si>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</si>
  <si>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</si>
  <si>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</si>
  <si>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</si>
  <si>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</si>
  <si>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</si>
  <si>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</si>
  <si>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</si>
  <si>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</si>
  <si>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</si>
  <si>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</si>
  <si>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</si>
  <si>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</si>
  <si>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</si>
  <si>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</si>
  <si>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</si>
  <si>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</si>
  <si>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</si>
  <si>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</si>
  <si>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</si>
  <si>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</si>
  <si>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</si>
  <si>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</si>
  <si>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</si>
  <si>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</si>
  <si>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</si>
  <si>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</si>
  <si>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</si>
  <si>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</si>
  <si>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</si>
  <si>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</si>
  <si>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</si>
  <si>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</si>
  <si>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</si>
  <si>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</si>
  <si>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</si>
  <si>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</si>
  <si>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</si>
  <si>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</si>
  <si>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</si>
  <si>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</si>
  <si>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</si>
  <si>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</si>
  <si>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</si>
  <si>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</si>
  <si>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</si>
  <si>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</si>
  <si>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</si>
  <si>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</si>
  <si>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</si>
  <si>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</si>
  <si>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</si>
  <si>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</si>
  <si>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</si>
  <si>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</si>
  <si>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</si>
  <si>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</si>
  <si>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</si>
  <si>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</si>
  <si>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</si>
  <si>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</si>
  <si>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</si>
  <si>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</si>
  <si>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</si>
  <si>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</si>
  <si>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</si>
  <si>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</si>
  <si>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</si>
  <si>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</si>
  <si>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</si>
  <si>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</si>
  <si>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</si>
  <si>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</si>
  <si>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</si>
  <si>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</si>
  <si>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</si>
  <si>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</si>
  <si>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</si>
  <si>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</si>
  <si>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</si>
  <si>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</si>
  <si>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</si>
  <si>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</si>
  <si>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</si>
  <si>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</si>
  <si>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</si>
  <si>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</si>
  <si>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</si>
  <si>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</si>
  <si>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</si>
  <si>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</si>
  <si>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</si>
  <si>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</si>
  <si>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</si>
  <si>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</si>
  <si>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</si>
  <si>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</si>
  <si>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</si>
  <si>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</si>
  <si>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</si>
  <si>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</si>
  <si>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</si>
  <si>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</si>
  <si>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</si>
  <si>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</si>
  <si>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</si>
  <si>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</si>
  <si>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</si>
  <si>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</si>
  <si>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</si>
  <si>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</si>
  <si>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</si>
  <si>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</si>
  <si>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</si>
  <si>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</si>
  <si>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</si>
  <si>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</si>
  <si>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</si>
  <si>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</si>
  <si>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</si>
  <si>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</si>
  <si>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</si>
  <si>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</si>
  <si>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</si>
  <si>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</si>
  <si>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</si>
  <si>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</si>
  <si>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</si>
  <si>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</si>
  <si>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</si>
  <si>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</si>
  <si>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</si>
  <si>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</si>
  <si>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</si>
  <si>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</si>
  <si>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</si>
  <si>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</si>
  <si>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</si>
  <si>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</si>
  <si>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</si>
  <si>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</si>
  <si>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</si>
  <si>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</si>
  <si>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</si>
  <si>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</si>
  <si>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</si>
  <si>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</si>
  <si>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</si>
  <si>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</si>
  <si>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</si>
  <si>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</si>
  <si>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</si>
  <si>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</si>
  <si>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</si>
  <si>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</si>
  <si>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</si>
  <si>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</si>
  <si>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</si>
  <si>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</si>
  <si>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</si>
  <si>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</si>
  <si>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</si>
  <si>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</si>
  <si>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</si>
  <si>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</si>
  <si>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</si>
  <si>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</si>
  <si>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</si>
  <si>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</si>
  <si>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</si>
  <si>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</si>
  <si>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</si>
  <si>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</si>
  <si>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</si>
  <si>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</si>
  <si>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</si>
  <si>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</si>
  <si>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</si>
  <si>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</si>
  <si>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</si>
  <si>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</si>
  <si>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</si>
  <si>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</si>
  <si>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</si>
  <si>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</si>
  <si>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</si>
  <si>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</si>
  <si>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</si>
  <si>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</si>
  <si>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</si>
  <si>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</si>
  <si>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</si>
  <si>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</si>
  <si>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</si>
  <si>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</si>
  <si>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</si>
  <si>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</si>
  <si>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</si>
  <si>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</si>
  <si>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</si>
  <si>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</si>
  <si>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</si>
  <si>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</si>
  <si>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</si>
  <si>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</si>
  <si>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</si>
  <si>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</si>
  <si>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</si>
  <si>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</si>
  <si>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</si>
  <si>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</si>
  <si>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</si>
  <si>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</si>
  <si>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</si>
  <si>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</si>
  <si>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</si>
  <si>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</si>
  <si>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</si>
  <si>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</si>
  <si>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</si>
  <si>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</si>
  <si>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</si>
  <si>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</si>
  <si>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</si>
  <si>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</si>
  <si>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</si>
  <si>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</si>
  <si>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</si>
  <si>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</si>
  <si>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</si>
  <si>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</si>
  <si>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</si>
  <si>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</si>
  <si>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</si>
  <si>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</si>
  <si>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</si>
  <si>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</si>
  <si>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</si>
  <si>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</si>
  <si>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</si>
  <si>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</si>
  <si>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</si>
  <si>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</si>
  <si>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</si>
  <si>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</si>
  <si>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</si>
  <si>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</si>
  <si>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</si>
  <si>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</si>
  <si>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</si>
  <si>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</si>
  <si>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</si>
  <si>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</si>
  <si>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</si>
  <si>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</si>
  <si>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</si>
  <si>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</si>
  <si>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</si>
  <si>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</si>
  <si>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</si>
  <si>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</si>
  <si>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</si>
  <si>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</si>
  <si>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</si>
  <si>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</si>
  <si>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</si>
  <si>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</si>
  <si>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</si>
  <si>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</si>
  <si>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</si>
  <si>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</si>
  <si>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</si>
  <si>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</si>
  <si>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</si>
  <si>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</si>
  <si>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</si>
  <si>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</si>
  <si>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</si>
  <si>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</si>
  <si>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</si>
  <si>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</si>
  <si>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</si>
  <si>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</si>
  <si>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</si>
  <si>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</si>
  <si>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</si>
  <si>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</si>
  <si>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</si>
  <si>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</si>
  <si>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</si>
  <si>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</si>
  <si>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</si>
  <si>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</si>
  <si>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</si>
  <si>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</si>
  <si>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</si>
  <si>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</si>
  <si>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</si>
  <si>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</si>
  <si>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</si>
  <si>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</si>
  <si>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</si>
  <si>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</si>
  <si>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</si>
  <si>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</si>
  <si>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</si>
  <si>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</si>
  <si>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</si>
  <si>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</si>
  <si>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</si>
  <si>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</si>
  <si>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</si>
  <si>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</si>
  <si>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</si>
  <si>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</si>
  <si>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</si>
  <si>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</si>
  <si>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</si>
  <si>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</si>
  <si>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</si>
  <si>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</si>
  <si>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</si>
  <si>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</si>
  <si>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</si>
  <si>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</si>
  <si>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</si>
  <si>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</si>
  <si>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</si>
  <si>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</si>
  <si>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</si>
  <si>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</si>
  <si>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</si>
  <si>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</si>
  <si>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</si>
  <si>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</si>
  <si>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</si>
  <si>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</si>
  <si>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</si>
  <si>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</si>
  <si>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</si>
  <si>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</si>
  <si>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</si>
  <si>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</si>
  <si>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</si>
  <si>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</si>
  <si>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</si>
  <si>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</si>
  <si>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</si>
  <si>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</si>
  <si>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</si>
  <si>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</si>
  <si>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</si>
  <si>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</si>
  <si>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</si>
  <si>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</si>
  <si>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</si>
  <si>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</si>
  <si>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</si>
  <si>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</si>
  <si>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</si>
  <si>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</si>
  <si>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</si>
  <si>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</si>
  <si>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</si>
  <si>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</si>
  <si>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</si>
  <si>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</si>
  <si>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</si>
  <si>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</si>
  <si>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</si>
  <si>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</si>
  <si>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</si>
  <si>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</si>
  <si>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</si>
  <si>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</si>
  <si>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</si>
  <si>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</si>
  <si>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</si>
  <si>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</si>
  <si>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</si>
  <si>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</si>
  <si>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</si>
  <si>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</si>
  <si>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</si>
  <si>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</si>
  <si>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</si>
  <si>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</si>
  <si>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</si>
  <si>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</si>
  <si>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</si>
  <si>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</si>
  <si>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</si>
  <si>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</si>
  <si>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</si>
  <si>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</si>
  <si>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</si>
  <si>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</si>
  <si>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</si>
  <si>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</si>
  <si>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</si>
  <si>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</si>
  <si>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</si>
  <si>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</si>
  <si>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</si>
  <si>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</si>
  <si>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</si>
  <si>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</si>
  <si>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</si>
  <si>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</si>
  <si>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</si>
  <si>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</si>
  <si>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</si>
  <si>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</si>
  <si>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</si>
  <si>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</si>
  <si>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</si>
  <si>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</si>
  <si>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</si>
  <si>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</si>
  <si>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</si>
  <si>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</si>
  <si>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</si>
  <si>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</si>
  <si>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</si>
  <si>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</si>
  <si>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</si>
  <si>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</si>
  <si>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</si>
  <si>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</si>
  <si>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</si>
  <si>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</si>
  <si>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</si>
  <si>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</si>
  <si>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</si>
  <si>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</si>
  <si>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</si>
  <si>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</si>
  <si>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</si>
  <si>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</si>
  <si>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</si>
  <si>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</si>
  <si>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</si>
  <si>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</si>
  <si>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</si>
  <si>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</si>
  <si>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</si>
  <si>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</si>
  <si>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</si>
  <si>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</si>
  <si>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</si>
  <si>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</si>
  <si>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</si>
  <si>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</si>
  <si>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</si>
  <si>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</si>
  <si>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</si>
  <si>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</si>
  <si>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</si>
  <si>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</si>
  <si>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</si>
  <si>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</si>
  <si>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</si>
  <si>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</si>
  <si>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</si>
  <si>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</si>
  <si>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</si>
  <si>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</si>
  <si>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</si>
  <si>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</si>
  <si>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</si>
  <si>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</si>
  <si>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</si>
  <si>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</si>
  <si>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</si>
  <si>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</si>
  <si>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</si>
  <si>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</si>
  <si>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</si>
  <si>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</si>
  <si>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</si>
  <si>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</si>
  <si>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</si>
  <si>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</si>
  <si>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</si>
  <si>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</si>
  <si>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</si>
  <si>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</si>
  <si>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</si>
  <si>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</si>
  <si>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</si>
  <si>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</si>
  <si>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</si>
  <si>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</si>
  <si>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</si>
  <si>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</si>
  <si>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</si>
  <si>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</si>
  <si>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</si>
  <si>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</si>
  <si>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</si>
  <si>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</si>
  <si>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</si>
  <si>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</si>
  <si>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</si>
  <si>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</si>
  <si>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</si>
  <si>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</si>
  <si>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</si>
  <si>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</si>
  <si>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</si>
  <si>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</si>
  <si>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</si>
  <si>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</si>
  <si>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</si>
  <si>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</si>
  <si>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</si>
  <si>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</si>
  <si>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</si>
  <si>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</si>
  <si>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</si>
  <si>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</si>
  <si>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</si>
  <si>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</si>
  <si>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</si>
  <si>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</si>
  <si>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</si>
  <si>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</si>
  <si>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</si>
  <si>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</si>
  <si>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</si>
  <si>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</si>
  <si>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</si>
  <si>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</si>
  <si>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</si>
  <si>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</si>
  <si>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</si>
  <si>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</si>
  <si>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</si>
  <si>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</si>
  <si>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</si>
  <si>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</si>
  <si>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</si>
  <si>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</si>
  <si>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</si>
  <si>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</si>
  <si>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</si>
  <si>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</si>
  <si>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</si>
  <si>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</si>
  <si>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</si>
  <si>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</si>
  <si>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</si>
  <si>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</si>
  <si>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</si>
  <si>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</si>
  <si>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</si>
  <si>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</si>
  <si>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</si>
  <si>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</si>
  <si>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</si>
  <si>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</si>
  <si>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</si>
  <si>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</si>
  <si>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</si>
  <si>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</si>
  <si>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</si>
  <si>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</si>
  <si>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</si>
  <si>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</si>
  <si>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</si>
  <si>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</si>
  <si>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</si>
  <si>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</si>
  <si>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</si>
  <si>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</si>
  <si>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</si>
  <si>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</si>
  <si>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</si>
  <si>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</si>
  <si>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</si>
  <si>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</si>
  <si>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</si>
  <si>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</si>
  <si>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</si>
  <si>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</si>
  <si>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</si>
  <si>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</si>
  <si>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</si>
  <si>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</si>
  <si>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</si>
  <si>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</si>
  <si>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</si>
  <si>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</si>
  <si>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</si>
  <si>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</si>
  <si>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</si>
  <si>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</si>
  <si>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</si>
  <si>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</si>
  <si>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</si>
  <si>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</si>
  <si>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</si>
  <si>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</si>
  <si>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</si>
  <si>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</si>
  <si>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</si>
  <si>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</si>
  <si>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</si>
  <si>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</si>
  <si>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</si>
  <si>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</si>
  <si>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</si>
  <si>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</si>
  <si>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</si>
  <si>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</si>
  <si>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</si>
  <si>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</si>
  <si>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</si>
  <si>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</si>
  <si>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</si>
  <si>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</si>
  <si>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</si>
  <si>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</si>
  <si>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</si>
  <si>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</si>
  <si>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</si>
  <si>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</si>
  <si>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</si>
  <si>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</si>
  <si>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</si>
  <si>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</si>
  <si>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</si>
  <si>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</si>
  <si>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</si>
  <si>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</si>
  <si>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</si>
  <si>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</si>
  <si>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</si>
  <si>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</si>
  <si>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</si>
  <si>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</si>
  <si>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</si>
  <si>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</si>
  <si>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</si>
  <si>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</si>
  <si>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</si>
  <si>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</si>
  <si>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</si>
  <si>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</si>
  <si>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</si>
  <si>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</si>
  <si>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</si>
  <si>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</si>
  <si>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</si>
  <si>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</si>
  <si>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</si>
  <si>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</si>
  <si>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</si>
  <si>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</si>
  <si>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</si>
  <si>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</si>
  <si>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</si>
  <si>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</si>
  <si>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</si>
  <si>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</si>
  <si>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</si>
  <si>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</si>
  <si>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</si>
  <si>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</si>
  <si>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</si>
  <si>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</si>
  <si>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</si>
  <si>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</si>
  <si>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</si>
  <si>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</si>
  <si>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</si>
  <si>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</si>
  <si>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</si>
  <si>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</si>
  <si>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</si>
  <si>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</si>
  <si>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</si>
  <si>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</si>
  <si>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</si>
  <si>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</si>
  <si>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</si>
  <si>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</si>
  <si>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</si>
  <si>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</si>
  <si>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</si>
  <si>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</si>
  <si>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</si>
  <si>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</si>
  <si>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</si>
  <si>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</si>
  <si>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</si>
  <si>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</si>
  <si>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</si>
  <si>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</si>
  <si>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</si>
  <si>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</si>
  <si>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</si>
  <si>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</si>
  <si>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</si>
  <si>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</si>
  <si>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</si>
  <si>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</si>
  <si>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</si>
  <si>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</si>
  <si>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</si>
  <si>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</si>
  <si>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</si>
  <si>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</si>
  <si>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</si>
  <si>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</si>
  <si>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</si>
  <si>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</si>
  <si>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</si>
  <si>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</si>
  <si>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</si>
  <si>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</si>
  <si>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</si>
  <si>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</si>
  <si>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</si>
  <si>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</si>
  <si>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</si>
  <si>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</si>
  <si>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</si>
  <si>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</si>
  <si>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</si>
  <si>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</si>
  <si>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</si>
  <si>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</si>
  <si>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</si>
  <si>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</si>
  <si>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</si>
  <si>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</si>
  <si>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</si>
  <si>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</si>
  <si>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</si>
  <si>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</si>
  <si>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</si>
  <si>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</si>
  <si>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</si>
  <si>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</si>
  <si>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</si>
  <si>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</si>
  <si>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</si>
  <si>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</si>
  <si>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</si>
  <si>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</si>
  <si>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</si>
  <si>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</si>
  <si>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</si>
  <si>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</si>
  <si>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</si>
  <si>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</si>
  <si>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</si>
  <si>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</si>
  <si>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</si>
  <si>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</si>
  <si>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</si>
  <si>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</si>
  <si>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</si>
  <si>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</si>
  <si>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</si>
  <si>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</si>
  <si>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</si>
  <si>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</si>
  <si>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</si>
  <si>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</si>
  <si>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</si>
  <si>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</si>
  <si>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</si>
  <si>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</si>
  <si>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</si>
  <si>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</si>
  <si>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</si>
  <si>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</si>
  <si>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</si>
  <si>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</si>
  <si>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</si>
  <si>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</si>
  <si>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</si>
  <si>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</si>
  <si>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</si>
  <si>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</si>
  <si>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</si>
  <si>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</si>
  <si>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</si>
  <si>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</si>
  <si>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</si>
  <si>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</si>
  <si>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</si>
  <si>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</si>
  <si>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</si>
  <si>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</si>
  <si>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</si>
  <si>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</si>
  <si>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</si>
  <si>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</si>
  <si>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</si>
  <si>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</si>
  <si>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</si>
  <si>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</si>
  <si>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</si>
  <si>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</si>
  <si>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</si>
  <si>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</si>
  <si>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</si>
  <si>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</si>
  <si>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</si>
  <si>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</si>
  <si>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</si>
  <si>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</si>
  <si>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</si>
  <si>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</si>
  <si>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</si>
  <si>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</si>
  <si>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</si>
  <si>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</si>
  <si>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</si>
  <si>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</si>
  <si>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</si>
  <si>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</si>
  <si>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</si>
  <si>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</si>
  <si>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</si>
  <si>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</si>
  <si>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</si>
  <si>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</si>
  <si>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</si>
  <si>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</si>
  <si>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</si>
  <si>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</si>
  <si>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</si>
  <si>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</si>
  <si>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</si>
  <si>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</si>
  <si>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</si>
  <si>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</si>
  <si>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</si>
  <si>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</si>
  <si>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</si>
  <si>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</si>
  <si>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</si>
  <si>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</si>
  <si>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</si>
  <si>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</si>
  <si>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</si>
  <si>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</si>
  <si>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</si>
  <si>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</si>
  <si>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</si>
  <si>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</si>
  <si>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</si>
  <si>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</si>
  <si>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</si>
  <si>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</si>
  <si>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</si>
  <si>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</si>
  <si>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</si>
  <si>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</si>
  <si>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</si>
  <si>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</si>
  <si>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</si>
  <si>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</si>
  <si>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</si>
  <si>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</si>
  <si>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</si>
  <si>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</si>
  <si>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</si>
  <si>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</si>
  <si>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</si>
  <si>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</si>
  <si>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</si>
  <si>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</si>
  <si>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</si>
  <si>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</si>
  <si>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</si>
  <si>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</si>
  <si>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</si>
  <si>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</si>
  <si>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</si>
  <si>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</si>
  <si>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</si>
  <si>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</si>
  <si>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</si>
  <si>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</si>
  <si>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</si>
  <si>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</si>
  <si>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</si>
  <si>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</si>
  <si>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</si>
  <si>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</si>
  <si>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</si>
  <si>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</si>
  <si>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</si>
  <si>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</si>
  <si>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</si>
  <si>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</si>
  <si>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</si>
  <si>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</si>
  <si>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</si>
  <si>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</si>
  <si>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</si>
  <si>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</si>
  <si>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</si>
  <si>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</si>
  <si>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</si>
  <si>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</si>
  <si>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</si>
  <si>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</si>
  <si>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</si>
  <si>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</si>
  <si>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</si>
  <si>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</si>
  <si>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</si>
  <si>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</si>
  <si>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</si>
  <si>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</si>
  <si>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</si>
  <si>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</si>
  <si>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</si>
  <si>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</si>
  <si>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</si>
  <si>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</si>
  <si>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</si>
  <si>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</si>
  <si>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</si>
  <si>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</si>
  <si>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</si>
  <si>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</si>
  <si>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</si>
  <si>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</si>
  <si>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</si>
  <si>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</si>
  <si>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</si>
  <si>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</si>
  <si>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</si>
  <si>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</si>
  <si>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</si>
  <si>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</si>
  <si>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</si>
  <si>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</si>
  <si>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</si>
  <si>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</si>
  <si>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</si>
  <si>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</si>
  <si>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</si>
  <si>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</si>
  <si>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</si>
  <si>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</si>
  <si>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</si>
  <si>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</si>
  <si>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</si>
  <si>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</si>
  <si>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</si>
  <si>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</si>
  <si>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</si>
  <si>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</si>
  <si>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</si>
  <si>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</si>
  <si>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</si>
  <si>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</si>
  <si>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</si>
  <si>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</si>
  <si>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</si>
  <si>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</si>
  <si>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</si>
  <si>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</si>
  <si>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</si>
  <si>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</si>
  <si>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</si>
  <si>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</si>
  <si>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</si>
  <si>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</si>
  <si>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</si>
  <si>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</si>
  <si>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</si>
  <si>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</si>
  <si>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</si>
  <si>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</si>
  <si>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</si>
  <si>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</si>
  <si>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</si>
  <si>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</si>
  <si>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</si>
  <si>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</si>
  <si>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</si>
  <si>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</si>
  <si>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</si>
  <si>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</si>
  <si>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</si>
  <si>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</si>
  <si>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</si>
  <si>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</si>
  <si>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</si>
  <si>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</si>
  <si>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</si>
  <si>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</si>
  <si>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</si>
  <si>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</si>
  <si>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</si>
  <si>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</si>
  <si>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</si>
  <si>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</si>
  <si>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</si>
  <si>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</si>
  <si>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</si>
  <si>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</si>
  <si>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</si>
  <si>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</si>
  <si>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</si>
  <si>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</si>
  <si>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</si>
  <si>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</si>
  <si>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</si>
  <si>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</si>
  <si>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</si>
  <si>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</si>
  <si>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</si>
  <si>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</si>
  <si>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</si>
  <si>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</si>
  <si>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</si>
  <si>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</si>
  <si>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</si>
  <si>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</si>
  <si>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</si>
  <si>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</si>
  <si>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</si>
  <si>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</si>
  <si>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</si>
  <si>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</si>
  <si>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</si>
  <si>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</si>
  <si>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</si>
  <si>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</si>
  <si>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</si>
  <si>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</si>
  <si>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</si>
  <si>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</si>
  <si>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</si>
  <si>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</si>
  <si>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</si>
  <si>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</si>
  <si>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</si>
  <si>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</si>
  <si>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</si>
  <si>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</si>
  <si>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</si>
  <si>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</si>
  <si>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</si>
  <si>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</si>
  <si>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</si>
  <si>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</si>
  <si>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</si>
  <si>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</si>
  <si>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</si>
  <si>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</si>
  <si>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</si>
  <si>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</si>
  <si>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</si>
  <si>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</si>
  <si>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</si>
  <si>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</si>
  <si>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</si>
  <si>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</si>
  <si>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</si>
  <si>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</si>
  <si>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</si>
  <si>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</si>
  <si>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</si>
  <si>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</si>
  <si>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</si>
  <si>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</si>
  <si>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</si>
  <si>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</si>
  <si>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</si>
  <si>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</si>
  <si>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</si>
  <si>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</si>
  <si>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</si>
  <si>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</si>
  <si>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</si>
  <si>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</si>
  <si>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</si>
  <si>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</si>
  <si>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</si>
  <si>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</si>
  <si>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</si>
  <si>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</si>
  <si>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</si>
  <si>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</si>
  <si>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</si>
  <si>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</si>
  <si>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</si>
  <si>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</si>
  <si>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</si>
  <si>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</si>
  <si>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</si>
  <si>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</si>
  <si>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</si>
  <si>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</si>
  <si>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</si>
  <si>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</si>
  <si>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</si>
  <si>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</si>
  <si>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</si>
  <si>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</si>
  <si>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</si>
  <si>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</si>
  <si>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</si>
  <si>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</si>
  <si>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</si>
  <si>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</si>
  <si>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</si>
  <si>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</si>
  <si>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</si>
  <si>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</si>
  <si>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</si>
  <si>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</si>
  <si>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</si>
  <si>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</si>
  <si>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</si>
  <si>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</si>
  <si>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</si>
  <si>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</si>
  <si>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</si>
  <si>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</si>
  <si>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</si>
  <si>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</si>
  <si>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</si>
  <si>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</si>
  <si>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</si>
  <si>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</si>
  <si>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</si>
  <si>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</si>
  <si>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</si>
  <si>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</si>
  <si>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</si>
  <si>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</si>
  <si>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</si>
  <si>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</si>
  <si>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</si>
  <si>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</si>
  <si>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</si>
  <si>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</si>
  <si>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</si>
  <si>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</si>
  <si>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</si>
  <si>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</si>
  <si>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</si>
  <si>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</si>
  <si>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</si>
  <si>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</si>
  <si>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</si>
  <si>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</si>
  <si>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</si>
  <si>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</si>
  <si>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</si>
  <si>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</si>
  <si>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</si>
  <si>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</si>
  <si>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</si>
  <si>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</si>
  <si>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</si>
  <si>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</si>
  <si>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</si>
  <si>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</si>
  <si>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</si>
  <si>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</si>
  <si>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</si>
  <si>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</si>
  <si>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</si>
  <si>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</si>
  <si>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</si>
  <si>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</si>
  <si>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</si>
  <si>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</si>
  <si>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</si>
  <si>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</si>
  <si>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</si>
  <si>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</si>
  <si>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</si>
  <si>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</si>
  <si>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</si>
  <si>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</si>
  <si>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</si>
  <si>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</si>
  <si>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</si>
  <si>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</si>
  <si>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</si>
  <si>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</si>
  <si>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</si>
  <si>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</si>
  <si>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</si>
  <si>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</si>
  <si>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</si>
  <si>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</si>
  <si>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</si>
  <si>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</si>
  <si>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</si>
  <si>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</si>
  <si>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</si>
  <si>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</si>
  <si>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</si>
  <si>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</si>
  <si>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</si>
  <si>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</si>
  <si>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</si>
  <si>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</si>
  <si>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</si>
  <si>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</si>
  <si>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</si>
  <si>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</si>
  <si>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</si>
  <si>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</si>
  <si>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</si>
  <si>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</si>
  <si>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</si>
  <si>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</si>
  <si>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</si>
  <si>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</si>
  <si>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</si>
  <si>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</si>
  <si>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</si>
  <si>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</si>
  <si>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</si>
  <si>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</si>
  <si>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</si>
  <si>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</si>
  <si>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</si>
  <si>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</si>
  <si>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</si>
  <si>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</si>
  <si>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</si>
  <si>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</si>
  <si>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</si>
  <si>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</si>
  <si>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</si>
  <si>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</si>
  <si>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</si>
  <si>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</si>
  <si>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</si>
  <si>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</si>
  <si>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</si>
  <si>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</si>
  <si>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</si>
  <si>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</si>
  <si>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</si>
  <si>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</si>
  <si>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</si>
  <si>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</si>
  <si>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</si>
  <si>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</si>
  <si>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</si>
  <si>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</si>
  <si>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</si>
  <si>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</si>
  <si>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</si>
  <si>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</si>
  <si>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</si>
  <si>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</si>
  <si>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</si>
  <si>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</si>
  <si>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</si>
  <si>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</si>
  <si>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</si>
  <si>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</si>
  <si>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</si>
  <si>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</si>
  <si>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</si>
  <si>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</si>
  <si>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</si>
  <si>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</si>
  <si>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</si>
  <si>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</si>
  <si>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</si>
  <si>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</si>
  <si>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</si>
  <si>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</si>
  <si>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</si>
  <si>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</si>
  <si>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</si>
  <si>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</si>
  <si>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</si>
  <si>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</si>
  <si>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</si>
  <si>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</si>
  <si>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</si>
  <si>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</si>
  <si>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</si>
  <si>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</si>
  <si>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</si>
  <si>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</si>
  <si>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</si>
  <si>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</si>
  <si>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</si>
  <si>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</si>
  <si>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</si>
  <si>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</si>
  <si>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</si>
  <si>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</si>
  <si>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</si>
  <si>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</si>
  <si>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</si>
  <si>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</si>
  <si>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</si>
  <si>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</si>
  <si>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</si>
  <si>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</si>
  <si>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</si>
  <si>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</si>
  <si>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</si>
  <si>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</si>
  <si>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</si>
  <si>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</si>
  <si>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</si>
  <si>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</si>
  <si>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</si>
  <si>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</si>
  <si>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</si>
  <si>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</si>
  <si>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</si>
  <si>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</si>
  <si>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</si>
  <si>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</si>
  <si>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</si>
  <si>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</si>
  <si>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</si>
  <si>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</si>
  <si>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</si>
  <si>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</si>
  <si>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</si>
  <si>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</si>
  <si>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</si>
  <si>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</si>
  <si>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</si>
  <si>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</si>
  <si>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</si>
  <si>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</si>
  <si>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</si>
  <si>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</si>
  <si>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</si>
  <si>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</si>
  <si>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</si>
  <si>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</si>
  <si>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</si>
  <si>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</si>
  <si>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</si>
  <si>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</si>
  <si>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</si>
  <si>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</si>
  <si>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</si>
  <si>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</si>
  <si>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</si>
  <si>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</si>
  <si>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</si>
  <si>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</si>
  <si>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</si>
  <si>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</si>
  <si>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</si>
  <si>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</si>
  <si>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</si>
  <si>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</si>
  <si>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</si>
  <si>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</si>
  <si>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</si>
  <si>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</si>
  <si>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</si>
  <si>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</si>
  <si>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</si>
  <si>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</si>
  <si>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</si>
  <si>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</si>
  <si>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</si>
  <si>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</si>
  <si>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</si>
  <si>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</si>
  <si>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</si>
  <si>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</si>
  <si>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</si>
  <si>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</si>
  <si>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</si>
  <si>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</si>
  <si>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</si>
  <si>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</si>
  <si>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</si>
  <si>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</si>
  <si>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</si>
  <si>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</si>
  <si>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</si>
  <si>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</si>
  <si>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</si>
  <si>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</si>
  <si>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</si>
  <si>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</si>
  <si>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</si>
  <si>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</si>
  <si>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</si>
  <si>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</si>
  <si>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</si>
  <si>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</si>
  <si>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</si>
  <si>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</si>
  <si>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</si>
  <si>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</si>
  <si>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</si>
  <si>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</si>
  <si>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</si>
  <si>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</si>
  <si>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</si>
  <si>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</si>
  <si>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</si>
  <si>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</si>
  <si>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</si>
  <si>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</si>
  <si>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</si>
  <si>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</si>
  <si>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</si>
  <si>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</si>
  <si>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</si>
  <si>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</si>
  <si>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</si>
  <si>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</si>
  <si>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</si>
  <si>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</si>
  <si>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</si>
  <si>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</si>
  <si>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</si>
  <si>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</si>
  <si>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</si>
  <si>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</si>
  <si>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</si>
  <si>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</si>
  <si>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</si>
  <si>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</si>
  <si>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</si>
  <si>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</si>
  <si>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</si>
  <si>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</si>
  <si>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</si>
  <si>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</si>
  <si>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</si>
  <si>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</si>
  <si>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</si>
  <si>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</si>
  <si>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</si>
  <si>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</si>
  <si>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</si>
  <si>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</si>
  <si>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</si>
  <si>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</si>
  <si>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</si>
  <si>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</si>
  <si>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</si>
  <si>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</si>
  <si>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</si>
  <si>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</si>
  <si>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</si>
  <si>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</si>
  <si>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</si>
  <si>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</si>
  <si>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</si>
  <si>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</si>
  <si>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</si>
  <si>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</si>
  <si>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</si>
  <si>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</si>
  <si>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</si>
  <si>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</si>
  <si>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</si>
  <si>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</si>
  <si>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</si>
  <si>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</si>
  <si>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</si>
  <si>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</si>
  <si>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</si>
  <si>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</si>
  <si>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</si>
  <si>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</si>
  <si>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</si>
  <si>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</si>
  <si>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</si>
  <si>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</si>
  <si>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</si>
  <si>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</si>
  <si>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</si>
  <si>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</si>
  <si>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</si>
  <si>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</si>
  <si>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</si>
  <si>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</si>
  <si>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</si>
  <si>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</si>
  <si>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</si>
  <si>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</si>
  <si>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</si>
  <si>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</si>
  <si>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</si>
  <si>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</si>
  <si>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</si>
  <si>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</si>
  <si>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</si>
  <si>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</si>
  <si>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</si>
  <si>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</si>
  <si>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</si>
  <si>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</si>
  <si>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</si>
  <si>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</si>
  <si>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</si>
  <si>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</si>
  <si>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</si>
  <si>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</si>
  <si>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</si>
  <si>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</si>
  <si>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</si>
  <si>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</si>
  <si>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</si>
  <si>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</si>
  <si>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</si>
  <si>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</si>
  <si>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</si>
  <si>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</si>
  <si>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</si>
  <si>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</si>
  <si>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</si>
  <si>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</si>
  <si>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</si>
  <si>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</si>
  <si>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</si>
  <si>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</si>
  <si>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</si>
  <si>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</si>
  <si>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</si>
  <si>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</si>
  <si>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</si>
  <si>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</si>
  <si>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</si>
  <si>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</si>
  <si>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</si>
  <si>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</si>
  <si>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</si>
  <si>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</si>
  <si>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</si>
  <si>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</si>
  <si>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</si>
  <si>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</si>
  <si>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</si>
  <si>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</si>
  <si>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</si>
  <si>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</si>
  <si>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</si>
  <si>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</si>
  <si>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</si>
  <si>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</si>
  <si>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</si>
  <si>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</si>
  <si>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</si>
  <si>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</si>
  <si>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</si>
  <si>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</si>
  <si>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</si>
  <si>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</si>
  <si>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</si>
  <si>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</si>
  <si>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</si>
  <si>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</si>
  <si>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</si>
  <si>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</si>
  <si>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</si>
  <si>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</si>
  <si>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</si>
  <si>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</si>
  <si>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</si>
  <si>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</si>
  <si>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</si>
  <si>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</si>
  <si>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</si>
  <si>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</si>
  <si>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</si>
  <si>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</si>
  <si>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</si>
  <si>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</si>
  <si>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</si>
  <si>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</si>
  <si>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</si>
  <si>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</si>
  <si>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</si>
  <si>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</si>
  <si>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</si>
  <si>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</si>
  <si>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</si>
  <si>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</si>
  <si>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</si>
  <si>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</si>
  <si>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</si>
  <si>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</si>
  <si>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</si>
  <si>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</si>
  <si>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</si>
  <si>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</si>
  <si>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</si>
  <si>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</si>
  <si>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</si>
  <si>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</si>
  <si>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</si>
  <si>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</si>
  <si>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</si>
  <si>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</si>
  <si>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</si>
  <si>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</si>
  <si>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</si>
  <si>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</si>
  <si>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</si>
  <si>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</si>
  <si>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</si>
  <si>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</si>
  <si>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</si>
  <si>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</si>
  <si>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</si>
  <si>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</si>
  <si>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</si>
  <si>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</si>
  <si>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</si>
  <si>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</si>
  <si>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</si>
  <si>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</si>
  <si>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</si>
  <si>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</si>
  <si>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</si>
  <si>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</si>
  <si>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</si>
  <si>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</si>
  <si>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</si>
  <si>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</si>
  <si>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</si>
  <si>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</si>
  <si>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</si>
  <si>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</si>
  <si>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</si>
  <si>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</si>
  <si>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</si>
  <si>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</si>
  <si>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</si>
  <si>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</si>
  <si>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</si>
  <si>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</si>
  <si>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</si>
  <si>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</si>
  <si>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</si>
  <si>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</si>
  <si>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</si>
  <si>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</si>
  <si>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</si>
  <si>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</si>
  <si>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</si>
  <si>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</si>
  <si>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</si>
  <si>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</si>
  <si>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</si>
  <si>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</si>
  <si>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</si>
  <si>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</si>
  <si>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</si>
  <si>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</si>
  <si>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</si>
  <si>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</si>
  <si>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</si>
  <si>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</si>
  <si>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</si>
  <si>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</si>
  <si>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</si>
  <si>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</si>
  <si>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</si>
  <si>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</si>
  <si>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</si>
  <si>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</si>
  <si>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</si>
  <si>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</si>
  <si>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</si>
  <si>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</si>
  <si>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</si>
  <si>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</si>
  <si>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</si>
  <si>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</si>
  <si>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</si>
  <si>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</si>
  <si>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</si>
  <si>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</si>
  <si>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</si>
  <si>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</si>
  <si>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</si>
  <si>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</si>
  <si>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</si>
  <si>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</si>
  <si>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</si>
  <si>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</si>
  <si>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</si>
  <si>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</si>
  <si>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</si>
  <si>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</si>
  <si>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</si>
  <si>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</si>
  <si>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</si>
  <si>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</si>
  <si>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</si>
  <si>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</si>
  <si>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</si>
  <si>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</si>
  <si>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</si>
  <si>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</si>
  <si>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</si>
  <si>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</si>
  <si>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</si>
  <si>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</si>
  <si>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</si>
  <si>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</si>
  <si>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</si>
  <si>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</si>
  <si>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</si>
  <si>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</si>
  <si>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</si>
  <si>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</si>
  <si>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</si>
  <si>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</si>
  <si>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</si>
  <si>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</si>
  <si>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</si>
  <si>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</si>
  <si>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</si>
  <si>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</si>
  <si>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</si>
  <si>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</si>
  <si>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</si>
  <si>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</si>
  <si>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</si>
  <si>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</si>
  <si>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</si>
  <si>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</si>
  <si>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</si>
  <si>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</si>
  <si>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</si>
  <si>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</si>
  <si>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</si>
  <si>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</si>
  <si>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</si>
  <si>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</si>
  <si>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</si>
  <si>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</si>
  <si>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</si>
  <si>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</si>
  <si>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</si>
  <si>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</si>
  <si>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</si>
  <si>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</si>
  <si>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</si>
  <si>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</si>
  <si>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</si>
  <si>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</si>
  <si>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</si>
  <si>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</si>
  <si>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</si>
  <si>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</si>
  <si>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</si>
  <si>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</si>
  <si>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</si>
  <si>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</si>
  <si>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</si>
  <si>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</si>
  <si>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</si>
  <si>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</si>
  <si>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</si>
  <si>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</si>
  <si>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</si>
  <si>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</si>
  <si>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</si>
  <si>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</si>
  <si>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</si>
  <si>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</si>
  <si>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</si>
  <si>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</si>
  <si>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</si>
  <si>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</si>
  <si>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</si>
  <si>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</si>
  <si>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</si>
  <si>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</si>
  <si>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</si>
  <si>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</si>
  <si>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</si>
  <si>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</si>
  <si>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</si>
  <si>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</si>
  <si>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</si>
  <si>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</si>
  <si>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</si>
  <si>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</si>
  <si>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</si>
  <si>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</si>
  <si>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</si>
  <si>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</si>
  <si>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</si>
  <si>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</si>
  <si>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</si>
  <si>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</si>
  <si>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</si>
  <si>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</si>
  <si>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</si>
  <si>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</si>
  <si>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</si>
  <si>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</si>
  <si>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</si>
  <si>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</si>
  <si>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</si>
  <si>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</si>
  <si>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</si>
  <si>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</si>
  <si>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</si>
  <si>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</si>
  <si>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</si>
  <si>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</si>
  <si>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</si>
  <si>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</si>
  <si>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</si>
  <si>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</si>
  <si>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</si>
  <si>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</si>
  <si>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</si>
  <si>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</si>
  <si>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</si>
  <si>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</si>
  <si>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</si>
  <si>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</si>
  <si>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</si>
  <si>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</si>
  <si>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</si>
  <si>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</si>
  <si>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</si>
  <si>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</si>
  <si>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</si>
  <si>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</si>
  <si>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</si>
  <si>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</si>
  <si>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</si>
  <si>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</si>
  <si>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</si>
  <si>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</si>
  <si>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</si>
  <si>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</si>
  <si>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</si>
  <si>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</si>
  <si>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</si>
  <si>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</si>
  <si>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</si>
  <si>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</si>
  <si>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</si>
  <si>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</si>
  <si>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</si>
  <si>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</si>
  <si>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</si>
  <si>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</si>
  <si>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</si>
  <si>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</si>
  <si>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</si>
  <si>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</si>
  <si>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</si>
  <si>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</si>
  <si>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</si>
  <si>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</si>
  <si>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</si>
  <si>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</si>
  <si>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</si>
  <si>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</si>
  <si>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</si>
  <si>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</si>
  <si>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</si>
  <si>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</si>
  <si>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</si>
  <si>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</si>
  <si>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</si>
  <si>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</si>
  <si>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</si>
  <si>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</si>
  <si>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</si>
  <si>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</si>
  <si>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</si>
  <si>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</si>
  <si>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</si>
  <si>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</si>
  <si>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</si>
  <si>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</si>
  <si>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</si>
  <si>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</si>
  <si>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</si>
  <si>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</si>
  <si>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</si>
  <si>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</si>
  <si>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</si>
  <si>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</si>
  <si>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</si>
  <si>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</si>
  <si>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</si>
  <si>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</si>
  <si>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</si>
  <si>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</si>
  <si>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</si>
  <si>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</si>
  <si>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</si>
  <si>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</si>
  <si>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</si>
  <si>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</si>
  <si>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</si>
  <si>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</si>
  <si>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</si>
  <si>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</si>
  <si>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</si>
  <si>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</si>
  <si>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</si>
  <si>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</si>
  <si>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</si>
  <si>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</si>
  <si>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</si>
  <si>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</si>
  <si>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</si>
  <si>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</si>
  <si>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</si>
  <si>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</si>
  <si>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</si>
  <si>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</si>
  <si>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</si>
  <si>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</si>
  <si>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</si>
  <si>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</si>
  <si>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</si>
  <si>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</si>
  <si>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</si>
  <si>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</si>
  <si>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</si>
  <si>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</si>
  <si>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</si>
  <si>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</si>
  <si>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</si>
  <si>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</si>
  <si>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</si>
  <si>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</si>
  <si>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</si>
  <si>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</si>
  <si>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</si>
  <si>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</si>
  <si>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</si>
  <si>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</si>
  <si>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</si>
  <si>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</si>
  <si>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</si>
  <si>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</si>
  <si>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</si>
  <si>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</si>
  <si>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</si>
  <si>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</si>
  <si>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</si>
  <si>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</si>
  <si>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</si>
  <si>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</si>
  <si>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</si>
  <si>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</si>
  <si>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</si>
  <si>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</si>
  <si>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</si>
  <si>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</si>
  <si>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</si>
  <si>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</si>
  <si>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</si>
  <si>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</si>
  <si>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</si>
  <si>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</si>
  <si>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</si>
  <si>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</si>
  <si>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</si>
  <si>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</si>
  <si>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</si>
  <si>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</si>
  <si>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</si>
  <si>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</si>
  <si>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</si>
  <si>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</si>
  <si>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</si>
  <si>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</si>
  <si>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</si>
  <si>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</si>
  <si>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</si>
  <si>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</si>
  <si>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</si>
  <si>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</si>
  <si>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</si>
  <si>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</si>
  <si>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</si>
  <si>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</si>
  <si>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</si>
  <si>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</si>
  <si>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</si>
  <si>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</si>
  <si>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</si>
  <si>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</si>
  <si>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</si>
  <si>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</si>
  <si>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</si>
  <si>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</si>
  <si>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</si>
  <si>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</si>
  <si>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</si>
  <si>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</si>
  <si>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</si>
  <si>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</si>
  <si>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</si>
  <si>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</si>
  <si>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</si>
  <si>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</si>
  <si>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</si>
  <si>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</si>
  <si>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</si>
  <si>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</si>
  <si>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</si>
  <si>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</si>
  <si>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</si>
  <si>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</si>
  <si>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</si>
  <si>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</si>
  <si>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</si>
  <si>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</si>
  <si>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</si>
  <si>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</si>
  <si>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</si>
  <si>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</si>
  <si>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</si>
  <si>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</si>
  <si>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</si>
  <si>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</si>
  <si>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</si>
  <si>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</si>
  <si>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</si>
  <si>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</si>
  <si>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</si>
  <si>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</si>
  <si>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</si>
  <si>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</si>
  <si>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</si>
  <si>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</si>
  <si>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</si>
  <si>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</si>
  <si>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</si>
  <si>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</si>
  <si>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</si>
  <si>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</si>
  <si>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</si>
  <si>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</si>
  <si>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</si>
  <si>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</si>
  <si>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</si>
  <si>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</si>
  <si>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</si>
  <si>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</si>
  <si>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</si>
  <si>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</si>
  <si>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</si>
  <si>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</si>
  <si>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</si>
  <si>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</si>
  <si>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</si>
  <si>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</si>
  <si>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</si>
  <si>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</si>
  <si>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</si>
  <si>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</si>
  <si>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</si>
  <si>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</si>
  <si>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</si>
  <si>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</si>
  <si>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</si>
  <si>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</si>
  <si>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</si>
  <si>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</si>
  <si>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</si>
  <si>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</si>
  <si>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</si>
  <si>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</si>
  <si>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</si>
  <si>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</si>
  <si>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</si>
  <si>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</si>
  <si>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</si>
  <si>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</si>
  <si>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</si>
  <si>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</si>
  <si>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</si>
  <si>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</si>
  <si>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</si>
  <si>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</si>
  <si>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</si>
  <si>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</si>
  <si>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</si>
  <si>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</si>
  <si>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</si>
  <si>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</si>
  <si>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</si>
  <si>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</si>
  <si>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</si>
  <si>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</si>
  <si>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</si>
  <si>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</si>
  <si>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</si>
  <si>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</si>
  <si>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</si>
  <si>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</si>
  <si>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</si>
  <si>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</si>
  <si>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</si>
  <si>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</si>
  <si>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</si>
  <si>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</si>
  <si>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</si>
  <si>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</si>
  <si>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</si>
  <si>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</si>
  <si>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</si>
  <si>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</si>
  <si>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</si>
  <si>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</si>
  <si>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</si>
  <si>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</si>
  <si>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</si>
  <si>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</si>
  <si>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</si>
  <si>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</si>
  <si>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</si>
  <si>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</si>
  <si>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</si>
  <si>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</si>
  <si>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</si>
  <si>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</si>
  <si>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</si>
  <si>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</si>
  <si>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</si>
  <si>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</si>
  <si>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</si>
  <si>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</si>
  <si>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</si>
  <si>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</si>
  <si>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</si>
  <si>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</si>
  <si>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</si>
  <si>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</si>
  <si>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</si>
  <si>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</si>
  <si>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</si>
  <si>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</si>
  <si>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</si>
  <si>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</si>
  <si>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</si>
  <si>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</si>
  <si>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</si>
  <si>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</si>
  <si>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</si>
  <si>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</si>
  <si>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</si>
  <si>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</si>
  <si>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</si>
  <si>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</si>
  <si>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</si>
  <si>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</si>
  <si>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</si>
  <si>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</si>
  <si>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</si>
  <si>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</si>
  <si>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</si>
  <si>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</si>
  <si>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</si>
  <si>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</si>
  <si>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</si>
  <si>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</si>
  <si>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</si>
  <si>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</si>
  <si>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</si>
  <si>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</si>
  <si>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</si>
  <si>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</si>
  <si>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</si>
  <si>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</si>
  <si>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</si>
  <si>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</si>
  <si>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</si>
  <si>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</si>
  <si>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</si>
  <si>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</si>
  <si>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</si>
  <si>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</si>
  <si>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</si>
  <si>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</si>
  <si>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</si>
  <si>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</si>
  <si>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</si>
  <si>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</si>
  <si>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</si>
  <si>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</si>
  <si>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</si>
  <si>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</si>
  <si>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</si>
  <si>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</si>
  <si>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</si>
  <si>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</si>
  <si>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</si>
  <si>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</si>
  <si>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</si>
  <si>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</si>
  <si>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</si>
  <si>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</si>
  <si>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</si>
  <si>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</si>
  <si>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</si>
  <si>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</si>
  <si>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</si>
  <si>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</si>
  <si>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</si>
  <si>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</si>
  <si>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</si>
  <si>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</si>
  <si>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</si>
  <si>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</si>
  <si>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</si>
  <si>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</si>
  <si>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</si>
  <si>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</si>
  <si>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</si>
  <si>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</si>
  <si>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</si>
  <si>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</si>
  <si>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</si>
  <si>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</si>
  <si>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</si>
  <si>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</si>
  <si>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</si>
  <si>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</si>
  <si>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</si>
  <si>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</si>
  <si>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</si>
  <si>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</si>
  <si>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</si>
  <si>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</si>
  <si>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</si>
  <si>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</si>
  <si>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</si>
  <si>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</si>
  <si>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</si>
  <si>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</si>
  <si>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</si>
  <si>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</si>
  <si>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</si>
  <si>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</si>
  <si>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</si>
  <si>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</si>
  <si>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</si>
  <si>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</si>
  <si>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</si>
  <si>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</si>
  <si>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</si>
  <si>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</si>
  <si>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</si>
  <si>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</si>
  <si>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</si>
  <si>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</si>
  <si>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</si>
  <si>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</si>
  <si>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</si>
  <si>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</si>
  <si>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</si>
  <si>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</si>
  <si>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</si>
  <si>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</si>
  <si>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</si>
  <si>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</si>
  <si>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</si>
  <si>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</si>
  <si>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</si>
  <si>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</si>
  <si>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</si>
  <si>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</si>
  <si>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</si>
  <si>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</si>
  <si>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</si>
  <si>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</si>
  <si>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</si>
  <si>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</si>
  <si>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</si>
  <si>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</si>
  <si>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</si>
  <si>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</si>
  <si>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</si>
  <si>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</si>
  <si>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</si>
  <si>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</si>
  <si>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</si>
  <si>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</si>
  <si>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</si>
  <si>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</si>
  <si>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</si>
  <si>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</si>
  <si>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</si>
  <si>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</si>
  <si>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</si>
  <si>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</si>
  <si>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</si>
  <si>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</si>
  <si>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</si>
  <si>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</si>
  <si>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</si>
  <si>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</si>
  <si>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</si>
  <si>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</si>
  <si>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</si>
  <si>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</si>
  <si>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</si>
  <si>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</si>
  <si>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</si>
  <si>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</si>
  <si>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</si>
  <si>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</si>
  <si>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</si>
  <si>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</si>
  <si>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</si>
  <si>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</si>
  <si>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</si>
  <si>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</si>
  <si>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</si>
  <si>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</si>
  <si>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</si>
  <si>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</si>
  <si>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</si>
  <si>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</si>
  <si>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</si>
  <si>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</si>
  <si>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</si>
  <si>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</si>
  <si>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</si>
  <si>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</si>
  <si>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</si>
  <si>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</si>
  <si>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</si>
  <si>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</si>
  <si>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</si>
  <si>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</si>
  <si>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</si>
  <si>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</si>
  <si>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</si>
  <si>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</si>
  <si>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</si>
  <si>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</si>
  <si>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</si>
  <si>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</si>
  <si>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</si>
  <si>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</si>
  <si>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</si>
  <si>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</si>
  <si>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</si>
  <si>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</si>
  <si>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</si>
  <si>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</si>
  <si>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</si>
  <si>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</si>
  <si>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</si>
  <si>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</si>
  <si>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</si>
  <si>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</si>
  <si>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</si>
  <si>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</si>
  <si>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</si>
  <si>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</si>
  <si>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</si>
  <si>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</si>
  <si>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</si>
  <si>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</si>
  <si>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</si>
  <si>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</si>
  <si>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</si>
  <si>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</si>
  <si>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</si>
  <si>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</si>
  <si>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</si>
  <si>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</si>
  <si>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</si>
  <si>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</si>
  <si>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</si>
  <si>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</si>
  <si>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</si>
  <si>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</si>
  <si>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</si>
  <si>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</si>
  <si>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</si>
  <si>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</si>
  <si>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</si>
  <si>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</si>
  <si>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</si>
  <si>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</si>
  <si>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</si>
  <si>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</si>
  <si>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</si>
  <si>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</si>
  <si>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</si>
  <si>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</si>
  <si>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</si>
  <si>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</si>
  <si>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</si>
  <si>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</si>
  <si>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</si>
  <si>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</si>
  <si>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</si>
  <si>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</si>
  <si>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</si>
  <si>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</si>
  <si>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</si>
  <si>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</si>
  <si>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</si>
  <si>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</si>
  <si>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</si>
  <si>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</si>
  <si>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</si>
  <si>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</si>
  <si>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</si>
  <si>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</si>
  <si>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</si>
  <si>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</si>
  <si>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</si>
  <si>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</si>
  <si>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</si>
  <si>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</si>
  <si>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</si>
  <si>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</si>
  <si>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</si>
  <si>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</si>
  <si>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</si>
  <si>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</si>
  <si>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</si>
  <si>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</si>
  <si>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</si>
  <si>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</si>
  <si>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</si>
  <si>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</si>
  <si>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</si>
  <si>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</si>
  <si>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</si>
  <si>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</si>
  <si>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</si>
  <si>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</si>
  <si>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</si>
  <si>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</si>
  <si>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</si>
  <si>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</si>
  <si>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</si>
  <si>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</si>
  <si>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</si>
  <si>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</si>
  <si>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</si>
  <si>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</si>
  <si>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</si>
  <si>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</si>
  <si>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</si>
  <si>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</si>
  <si>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</si>
  <si>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</si>
  <si>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</si>
  <si>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</si>
  <si>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</si>
  <si>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</si>
  <si>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</si>
  <si>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</si>
  <si>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</si>
  <si>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</si>
  <si>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</si>
  <si>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</si>
  <si>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</si>
  <si>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</si>
  <si>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</si>
  <si>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</si>
  <si>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</si>
  <si>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</si>
  <si>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</si>
  <si>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</si>
  <si>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</si>
  <si>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</si>
  <si>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</si>
  <si>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</si>
  <si>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</si>
  <si>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</si>
  <si>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</si>
  <si>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</si>
  <si>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</si>
  <si>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</si>
  <si>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</si>
  <si>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</si>
  <si>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</si>
  <si>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</si>
  <si>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</si>
  <si>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</si>
  <si>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</si>
  <si>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</si>
  <si>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</si>
  <si>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</si>
  <si>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</si>
  <si>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</si>
  <si>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</si>
  <si>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</si>
  <si>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</si>
  <si>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</si>
  <si>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</si>
  <si>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</si>
  <si>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</si>
  <si>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</si>
  <si>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</si>
  <si>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</si>
  <si>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</si>
  <si>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</si>
  <si>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</si>
  <si>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</si>
  <si>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</si>
  <si>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</si>
  <si>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</si>
  <si>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</si>
  <si>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</si>
  <si>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</si>
  <si>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</si>
  <si>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</si>
  <si>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</si>
  <si>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</si>
  <si>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</si>
  <si>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</si>
  <si>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</si>
  <si>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</si>
  <si>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</si>
  <si>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</si>
  <si>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</si>
  <si>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</si>
  <si>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</si>
  <si>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</si>
  <si>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</si>
  <si>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</si>
  <si>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</si>
  <si>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</si>
  <si>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</si>
  <si>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</si>
  <si>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</si>
  <si>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</si>
  <si>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</si>
  <si>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</si>
  <si>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</si>
  <si>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</si>
  <si>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</si>
  <si>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</si>
  <si>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</si>
  <si>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</si>
  <si>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</si>
  <si>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</si>
  <si>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</si>
  <si>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</si>
  <si>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</si>
  <si>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</si>
  <si>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</si>
  <si>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</si>
  <si>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</si>
  <si>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</si>
  <si>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</si>
  <si>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</si>
  <si>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</si>
  <si>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</si>
  <si>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</si>
  <si>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</si>
  <si>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</si>
  <si>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</si>
  <si>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</si>
  <si>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</si>
  <si>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</si>
  <si>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</si>
  <si>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</si>
  <si>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</si>
  <si>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</si>
  <si>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</si>
  <si>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</si>
  <si>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</si>
  <si>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</si>
  <si>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</si>
  <si>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</si>
  <si>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</si>
  <si>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</si>
  <si>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</si>
  <si>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</si>
  <si>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</si>
  <si>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</si>
  <si>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</si>
  <si>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</si>
  <si>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</si>
  <si>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</si>
  <si>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</si>
  <si>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</si>
  <si>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</si>
  <si>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</si>
  <si>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</si>
  <si>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</si>
  <si>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</si>
  <si>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</si>
  <si>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</si>
  <si>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</si>
  <si>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</si>
  <si>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</si>
  <si>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</si>
  <si>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</si>
  <si>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</si>
  <si>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</si>
  <si>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</si>
  <si>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</si>
  <si>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</si>
  <si>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</si>
  <si>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</si>
  <si>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</si>
  <si>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</si>
  <si>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</si>
  <si>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</si>
  <si>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</si>
  <si>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</si>
  <si>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</si>
  <si>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</si>
  <si>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</si>
  <si>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</si>
  <si>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</si>
  <si>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</si>
  <si>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</si>
  <si>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</si>
  <si>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</si>
  <si>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</si>
  <si>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</si>
  <si>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</si>
  <si>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</si>
  <si>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</si>
  <si>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</si>
  <si>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</si>
  <si>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</si>
  <si>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</si>
  <si>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</si>
  <si>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</si>
  <si>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</si>
  <si>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</si>
  <si>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</si>
  <si>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</si>
  <si>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</si>
  <si>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</si>
  <si>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</si>
  <si>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</si>
  <si>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</si>
  <si>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</si>
  <si>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</si>
  <si>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</si>
  <si>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</si>
  <si>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</si>
  <si>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</si>
  <si>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</si>
  <si>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</si>
  <si>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</si>
  <si>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</si>
  <si>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</si>
  <si>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</si>
  <si>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</si>
  <si>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</si>
  <si>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</si>
  <si>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</si>
  <si>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</si>
  <si>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</si>
  <si>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</si>
  <si>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</si>
  <si>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</si>
  <si>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</si>
  <si>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</si>
  <si>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</si>
  <si>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</si>
  <si>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</si>
  <si>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</si>
  <si>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</si>
  <si>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</si>
  <si>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</si>
  <si>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</si>
  <si>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</si>
  <si>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</si>
  <si>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</si>
  <si>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</si>
  <si>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</si>
  <si>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</si>
  <si>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</si>
  <si>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</si>
  <si>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</si>
  <si>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</si>
  <si>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</si>
  <si>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</si>
  <si>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</si>
  <si>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</si>
  <si>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</si>
  <si>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</si>
  <si>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</si>
  <si>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</si>
  <si>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</si>
  <si>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</si>
  <si>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</si>
  <si>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</si>
  <si>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</si>
  <si>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</si>
  <si>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</si>
  <si>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</si>
  <si>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</si>
  <si>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</si>
  <si>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</si>
  <si>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</si>
  <si>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</si>
  <si>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</si>
  <si>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</si>
  <si>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</si>
  <si>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</si>
  <si>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</si>
  <si>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</si>
  <si>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</si>
  <si>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</si>
  <si>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</si>
  <si>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</si>
  <si>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</si>
  <si>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</si>
  <si>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</si>
  <si>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</si>
  <si>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</si>
  <si>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</si>
  <si>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</si>
  <si>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</si>
  <si>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</si>
  <si>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</si>
  <si>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</si>
  <si>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</si>
  <si>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</si>
  <si>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</si>
  <si>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</si>
  <si>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</si>
  <si>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</si>
  <si>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</si>
  <si>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</si>
  <si>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</si>
  <si>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</si>
  <si>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</si>
  <si>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</si>
  <si>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</si>
  <si>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</si>
  <si>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</si>
  <si>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</si>
  <si>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</si>
  <si>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</si>
  <si>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</si>
  <si>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</si>
  <si>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</si>
  <si>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</si>
  <si>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</si>
  <si>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</si>
  <si>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</si>
  <si>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</si>
  <si>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</si>
  <si>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</si>
  <si>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</si>
  <si>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</si>
  <si>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</si>
  <si>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</si>
  <si>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</si>
  <si>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</si>
  <si>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</si>
  <si>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</si>
  <si>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</si>
  <si>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</si>
  <si>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</si>
  <si>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</si>
  <si>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</si>
  <si>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</si>
  <si>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</si>
  <si>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</si>
  <si>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</si>
  <si>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</si>
  <si>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</si>
  <si>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</si>
  <si>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</si>
  <si>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</si>
  <si>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</si>
  <si>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</si>
  <si>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</si>
  <si>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</si>
  <si>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</si>
  <si>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</si>
  <si>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</si>
  <si>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</si>
  <si>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</si>
  <si>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</si>
  <si>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</si>
  <si>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</si>
  <si>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</si>
  <si>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</si>
  <si>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</si>
  <si>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</si>
  <si>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</si>
  <si>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</si>
  <si>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</si>
  <si>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</si>
  <si>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</si>
  <si>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</si>
  <si>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</si>
  <si>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</si>
  <si>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</si>
  <si>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</si>
  <si>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</si>
  <si>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</si>
  <si>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</si>
  <si>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</si>
  <si>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</si>
  <si>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</si>
  <si>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</si>
  <si>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</si>
  <si>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</si>
  <si>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</si>
  <si>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</si>
  <si>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</si>
  <si>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</si>
  <si>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</si>
  <si>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</si>
  <si>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</si>
  <si>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</si>
  <si>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</si>
  <si>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</si>
  <si>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</si>
  <si>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</si>
  <si>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</si>
  <si>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</si>
  <si>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</si>
  <si>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</si>
  <si>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</si>
  <si>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</si>
  <si>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</si>
  <si>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</si>
  <si>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</si>
  <si>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</si>
  <si>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</si>
  <si>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</si>
  <si>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</si>
  <si>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</si>
  <si>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</si>
  <si>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</si>
  <si>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</si>
  <si>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</si>
  <si>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</si>
  <si>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</si>
  <si>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</si>
  <si>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</si>
  <si>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</si>
  <si>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</si>
  <si>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</si>
  <si>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</si>
  <si>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</si>
  <si>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</si>
  <si>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</si>
  <si>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</si>
  <si>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</si>
  <si>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</si>
  <si>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</si>
  <si>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</si>
  <si>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</si>
  <si>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</si>
  <si>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</si>
  <si>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</si>
  <si>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</si>
  <si>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</si>
  <si>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</si>
  <si>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</si>
  <si>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</si>
  <si>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</si>
  <si>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</si>
  <si>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</si>
  <si>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</si>
  <si>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</si>
  <si>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</si>
  <si>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</si>
  <si>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</si>
  <si>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</si>
  <si>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</si>
  <si>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</si>
  <si>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</si>
  <si>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</si>
  <si>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</si>
  <si>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</si>
  <si>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</si>
  <si>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</si>
  <si>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</si>
  <si>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</si>
  <si>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</si>
  <si>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</si>
  <si>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</si>
  <si>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</si>
  <si>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</si>
  <si>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</si>
  <si>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</si>
  <si>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</si>
  <si>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</si>
  <si>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</si>
  <si>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</si>
  <si>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</si>
  <si>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</si>
  <si>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</si>
  <si>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</si>
  <si>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</si>
  <si>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</si>
  <si>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</si>
  <si>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</si>
  <si>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</si>
  <si>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</si>
  <si>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</si>
  <si>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</si>
  <si>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</si>
  <si>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</si>
  <si>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</si>
  <si>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</si>
  <si>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</si>
  <si>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</si>
  <si>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</si>
  <si>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</si>
  <si>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</si>
  <si>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</si>
  <si>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</si>
  <si>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</si>
  <si>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</si>
  <si>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</si>
  <si>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</si>
  <si>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</si>
  <si>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</si>
  <si>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</si>
  <si>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</si>
  <si>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</si>
  <si>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</si>
  <si>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</si>
  <si>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</si>
  <si>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</si>
  <si>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</si>
  <si>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</si>
  <si>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</si>
  <si>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</si>
  <si>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</si>
  <si>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</si>
  <si>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</si>
  <si>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</si>
  <si>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</si>
  <si>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</si>
  <si>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</si>
  <si>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</si>
  <si>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</si>
  <si>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</si>
  <si>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</si>
  <si>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</si>
  <si>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</si>
  <si>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</si>
  <si>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</si>
  <si>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</si>
  <si>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</si>
  <si>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</si>
  <si>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</si>
  <si>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</si>
  <si>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</si>
  <si>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</si>
  <si>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</si>
  <si>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</si>
  <si>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</si>
  <si>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</si>
  <si>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</si>
  <si>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</si>
  <si>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</si>
  <si>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</si>
  <si>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</si>
  <si>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</si>
  <si>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</si>
  <si>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</si>
  <si>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</si>
  <si>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</si>
  <si>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</si>
  <si>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</si>
  <si>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</si>
  <si>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</si>
  <si>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</si>
  <si>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</si>
  <si>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</si>
  <si>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</si>
  <si>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</si>
  <si>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</si>
  <si>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</si>
  <si>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</si>
  <si>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</si>
  <si>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</si>
  <si>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</si>
  <si>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</si>
  <si>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</si>
  <si>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</si>
  <si>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</si>
  <si>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</si>
  <si>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</si>
  <si>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</si>
  <si>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</si>
  <si>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</si>
  <si>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</si>
  <si>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</si>
  <si>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</si>
  <si>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</si>
  <si>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</si>
  <si>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</si>
  <si>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</si>
  <si>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</si>
  <si>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</si>
  <si>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</si>
  <si>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</si>
  <si>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</si>
  <si>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</si>
  <si>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</si>
  <si>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</si>
  <si>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</si>
  <si>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</si>
  <si>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</si>
  <si>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</si>
  <si>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</si>
  <si>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</si>
  <si>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</si>
  <si>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</si>
  <si>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</si>
  <si>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</si>
  <si>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</si>
  <si>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</si>
  <si>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</si>
  <si>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</si>
  <si>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</si>
  <si>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</si>
  <si>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</si>
  <si>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</si>
  <si>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</si>
  <si>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</si>
  <si>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</si>
  <si>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</si>
  <si>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</si>
  <si>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</si>
  <si>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</si>
  <si>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</si>
  <si>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</si>
  <si>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</si>
  <si>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</si>
  <si>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</si>
  <si>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</si>
  <si>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</si>
  <si>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</si>
  <si>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</si>
  <si>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</si>
  <si>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</si>
  <si>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</si>
  <si>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</si>
  <si>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</si>
  <si>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</si>
  <si>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</si>
  <si>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</si>
  <si>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</si>
  <si>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</si>
  <si>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</si>
  <si>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</si>
  <si>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</si>
  <si>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</si>
  <si>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</si>
  <si>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</si>
  <si>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</si>
  <si>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</si>
  <si>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</si>
  <si>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</si>
  <si>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</si>
  <si>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</si>
  <si>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</si>
  <si>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</si>
  <si>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</si>
  <si>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</si>
  <si>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</si>
  <si>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</si>
  <si>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</si>
  <si>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</si>
  <si>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</si>
  <si>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</si>
  <si>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</si>
  <si>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</si>
  <si>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</si>
  <si>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</si>
  <si>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</si>
  <si>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</si>
  <si>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</si>
  <si>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</si>
  <si>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</si>
  <si>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</si>
  <si>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</si>
  <si>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</si>
  <si>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</si>
  <si>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</si>
  <si>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</si>
  <si>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</si>
  <si>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</si>
  <si>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</si>
  <si>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</si>
  <si>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</si>
  <si>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</si>
  <si>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</si>
  <si>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</si>
  <si>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</si>
  <si>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</si>
  <si>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</si>
  <si>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</si>
  <si>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</si>
  <si>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</si>
  <si>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</si>
  <si>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</si>
  <si>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</si>
  <si>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</si>
  <si>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</si>
  <si>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</si>
  <si>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</si>
  <si>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</si>
  <si>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</si>
  <si>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</si>
  <si>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</si>
  <si>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</si>
  <si>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</si>
  <si>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</si>
  <si>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</si>
  <si>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</si>
  <si>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</si>
  <si>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</si>
  <si>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</si>
  <si>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</si>
  <si>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</si>
  <si>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</si>
  <si>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</si>
  <si>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</si>
  <si>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</si>
  <si>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</si>
  <si>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</si>
  <si>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</si>
  <si>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</si>
  <si>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</si>
  <si>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</si>
  <si>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</si>
  <si>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</si>
  <si>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</si>
  <si>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</si>
  <si>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</si>
  <si>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</si>
  <si>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</si>
  <si>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</si>
  <si>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</si>
  <si>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</si>
  <si>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</si>
  <si>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</si>
  <si>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</si>
  <si>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</si>
  <si>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</si>
  <si>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</si>
  <si>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</si>
  <si>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</si>
  <si>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</si>
  <si>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</si>
  <si>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</si>
  <si>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</si>
  <si>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</si>
  <si>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</si>
  <si>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</si>
  <si>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</si>
  <si>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</si>
  <si>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</si>
  <si>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</si>
  <si>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</si>
  <si>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</si>
  <si>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</si>
  <si>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</si>
  <si>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</si>
  <si>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</si>
  <si>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</si>
  <si>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</si>
  <si>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</si>
  <si>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</si>
  <si>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</si>
  <si>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</si>
  <si>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</si>
  <si>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</si>
  <si>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</si>
  <si>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</si>
  <si>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</si>
  <si>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</si>
  <si>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</si>
  <si>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</si>
  <si>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</si>
  <si>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</si>
  <si>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</si>
  <si>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</si>
  <si>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</si>
  <si>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</si>
  <si>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</si>
  <si>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</si>
  <si>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</si>
  <si>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</si>
  <si>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</si>
  <si>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</si>
  <si>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</si>
  <si>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</si>
  <si>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</si>
  <si>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</si>
  <si>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</si>
  <si>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</si>
  <si>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</si>
  <si>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</si>
  <si>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</si>
  <si>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</si>
  <si>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</si>
  <si>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</si>
  <si>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</si>
  <si>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</si>
  <si>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</si>
  <si>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</si>
  <si>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</si>
  <si>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</si>
  <si>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</si>
  <si>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</si>
  <si>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</si>
  <si>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</si>
  <si>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</si>
  <si>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</si>
  <si>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</si>
  <si>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</si>
  <si>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</si>
  <si>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</si>
  <si>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</si>
  <si>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</si>
  <si>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</si>
  <si>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</si>
  <si>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</si>
  <si>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</si>
  <si>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</si>
  <si>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</si>
  <si>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</si>
  <si>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</si>
  <si>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</si>
  <si>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</si>
  <si>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</si>
  <si>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</si>
  <si>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</si>
  <si>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</si>
  <si>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</si>
  <si>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</si>
  <si>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</si>
  <si>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</si>
  <si>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</si>
  <si>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</si>
  <si>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</si>
  <si>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</si>
  <si>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</si>
  <si>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</si>
  <si>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</si>
  <si>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</si>
  <si>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</si>
  <si>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</si>
  <si>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</si>
  <si>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</si>
  <si>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</si>
  <si>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</si>
  <si>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</si>
  <si>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</si>
  <si>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</si>
  <si>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</si>
  <si>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</si>
  <si>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</si>
  <si>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</si>
  <si>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</si>
  <si>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</si>
  <si>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</si>
  <si>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</si>
  <si>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</si>
  <si>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</si>
  <si>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</si>
  <si>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</si>
  <si>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</si>
  <si>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</si>
  <si>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</si>
  <si>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</si>
  <si>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</si>
  <si>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</si>
  <si>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</si>
  <si>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</si>
  <si>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</si>
  <si>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</si>
  <si>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</si>
  <si>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</si>
  <si>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</si>
  <si>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</si>
  <si>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</si>
  <si>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</si>
  <si>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</si>
  <si>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</si>
  <si>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</si>
  <si>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</si>
  <si>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</si>
  <si>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</si>
  <si>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</si>
  <si>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</si>
  <si>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</si>
  <si>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</si>
  <si>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</si>
  <si>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</si>
  <si>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</si>
  <si>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</si>
  <si>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</si>
  <si>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</si>
  <si>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</si>
  <si>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</si>
  <si>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</si>
  <si>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</si>
  <si>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</si>
  <si>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</si>
  <si>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</si>
  <si>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</si>
  <si>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</si>
  <si>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</si>
  <si>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</si>
  <si>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</si>
  <si>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</si>
  <si>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</si>
  <si>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</si>
  <si>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</si>
  <si>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</si>
  <si>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</si>
  <si>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</si>
  <si>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</si>
  <si>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</si>
  <si>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</si>
  <si>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</si>
  <si>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</si>
  <si>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</si>
  <si>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</si>
  <si>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</si>
  <si>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</si>
  <si>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</si>
  <si>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</si>
  <si>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</si>
  <si>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</si>
  <si>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</si>
  <si>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</si>
  <si>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</si>
  <si>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</si>
  <si>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</si>
  <si>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</si>
  <si>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</si>
  <si>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</si>
  <si>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</si>
  <si>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</si>
  <si>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</si>
  <si>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</si>
  <si>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</si>
  <si>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</si>
  <si>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</si>
  <si>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</si>
  <si>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</si>
  <si>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</si>
  <si>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</si>
  <si>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</si>
  <si>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</si>
  <si>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</si>
  <si>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</si>
  <si>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</si>
  <si>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</si>
  <si>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</si>
  <si>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</si>
  <si>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</si>
  <si>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</si>
  <si>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</si>
  <si>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</si>
  <si>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</si>
  <si>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</si>
  <si>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</si>
  <si>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</si>
  <si>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</si>
  <si>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</si>
  <si>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</si>
  <si>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</si>
  <si>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</si>
  <si>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</si>
  <si>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</si>
  <si>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</si>
  <si>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</si>
  <si>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</si>
  <si>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</si>
  <si>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</si>
  <si>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</si>
  <si>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</si>
  <si>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</si>
  <si>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</si>
  <si>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</si>
  <si>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</si>
  <si>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</si>
  <si>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</si>
  <si>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</si>
  <si>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</si>
  <si>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</si>
  <si>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</si>
  <si>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</si>
  <si>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</si>
  <si>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</si>
  <si>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</si>
  <si>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</si>
  <si>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</si>
  <si>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</si>
  <si>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</si>
  <si>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</si>
  <si>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</si>
  <si>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</si>
  <si>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</si>
  <si>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</si>
  <si>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</si>
  <si>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</si>
  <si>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</si>
  <si>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</si>
  <si>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</si>
  <si>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</si>
  <si>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</si>
  <si>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</si>
  <si>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</si>
  <si>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</si>
  <si>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</si>
  <si>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</si>
  <si>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</si>
  <si>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</si>
  <si>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</si>
  <si>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</si>
  <si>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</si>
  <si>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</si>
  <si>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</si>
  <si>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</si>
  <si>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</si>
  <si>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</si>
  <si>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</si>
  <si>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</si>
  <si>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</si>
  <si>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</si>
  <si>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</si>
  <si>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</si>
  <si>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</si>
  <si>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</si>
  <si>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</si>
  <si>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</si>
  <si>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</si>
  <si>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</si>
  <si>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</si>
  <si>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</si>
  <si>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</si>
  <si>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</si>
  <si>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</si>
  <si>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</si>
  <si>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</si>
  <si>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</si>
  <si>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</si>
  <si>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</si>
  <si>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</si>
  <si>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</si>
  <si>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</si>
  <si>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</si>
  <si>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</si>
  <si>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</si>
  <si>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</si>
  <si>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</si>
  <si>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</si>
  <si>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</si>
  <si>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</si>
  <si>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</si>
  <si>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</si>
  <si>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</si>
  <si>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</si>
  <si>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</si>
  <si>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</si>
  <si>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</si>
  <si>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</si>
  <si>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</si>
  <si>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</si>
  <si>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</si>
  <si>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</si>
  <si>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</si>
  <si>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</si>
  <si>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</si>
  <si>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</si>
  <si>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</si>
  <si>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</si>
  <si>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</si>
  <si>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</si>
  <si>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</si>
  <si>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</si>
  <si>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</si>
  <si>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</si>
  <si>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</si>
  <si>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</si>
  <si>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</si>
  <si>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</si>
  <si>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</si>
  <si>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</si>
  <si>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</si>
  <si>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</si>
  <si>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</si>
  <si>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</si>
  <si>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</si>
  <si>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</si>
  <si>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</si>
  <si>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</si>
  <si>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</si>
  <si>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</si>
  <si>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</si>
  <si>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</si>
  <si>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</si>
  <si>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</si>
  <si>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</si>
  <si>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</si>
  <si>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</si>
  <si>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</si>
  <si>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</si>
  <si>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</si>
  <si>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</si>
  <si>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</si>
  <si>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</si>
  <si>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</si>
  <si>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</si>
  <si>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</si>
  <si>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</si>
  <si>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</si>
  <si>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</si>
  <si>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</si>
  <si>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</si>
  <si>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</si>
  <si>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</si>
  <si>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</si>
  <si>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</si>
  <si>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</si>
  <si>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</si>
  <si>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</si>
  <si>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</si>
  <si>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</si>
  <si>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</si>
  <si>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</si>
  <si>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</si>
  <si>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</si>
  <si>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</si>
  <si>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</si>
  <si>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</si>
  <si>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</si>
  <si>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</si>
  <si>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</si>
  <si>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</si>
  <si>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</si>
  <si>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</si>
  <si>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</si>
  <si>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</si>
  <si>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</si>
  <si>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</si>
  <si>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</si>
  <si>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</si>
  <si>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</si>
  <si>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</si>
  <si>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</si>
  <si>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</si>
  <si>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</si>
  <si>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</si>
  <si>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</si>
  <si>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</si>
  <si>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</si>
  <si>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</si>
  <si>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</si>
  <si>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</si>
  <si>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</si>
  <si>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</si>
  <si>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</si>
  <si>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</si>
  <si>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</si>
  <si>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</si>
  <si>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</si>
  <si>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</si>
  <si>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</si>
  <si>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</si>
  <si>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</si>
  <si>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</si>
  <si>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</si>
  <si>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</si>
  <si>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</si>
  <si>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</si>
  <si>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</si>
  <si>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</si>
  <si>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</si>
  <si>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</si>
  <si>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</si>
  <si>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</si>
  <si>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</si>
  <si>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</si>
  <si>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</si>
  <si>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</si>
  <si>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</si>
  <si>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</si>
  <si>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</si>
  <si>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</si>
  <si>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</si>
  <si>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</si>
  <si>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</si>
  <si>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</si>
  <si>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</si>
  <si>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</si>
  <si>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</si>
  <si>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</si>
  <si>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</si>
  <si>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</si>
  <si>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</si>
  <si>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</si>
  <si>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</si>
  <si>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</si>
  <si>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</si>
  <si>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</si>
  <si>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</si>
  <si>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</si>
  <si>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</si>
  <si>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</si>
  <si>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</si>
  <si>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</si>
  <si>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</si>
  <si>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</si>
  <si>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</si>
  <si>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</si>
  <si>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</si>
  <si>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</si>
  <si>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</si>
  <si>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</si>
  <si>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</si>
  <si>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</si>
  <si>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</si>
  <si>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</si>
  <si>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</si>
  <si>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</si>
  <si>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</si>
  <si>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</si>
  <si>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</si>
  <si>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</si>
  <si>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</si>
  <si>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</si>
  <si>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</si>
  <si>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</si>
  <si>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</si>
  <si>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</si>
  <si>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</si>
  <si>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</si>
  <si>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</si>
  <si>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</si>
  <si>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</si>
  <si>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</si>
  <si>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</si>
  <si>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</si>
  <si>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</si>
  <si>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</si>
  <si>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</si>
  <si>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</si>
  <si>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</si>
  <si>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</si>
  <si>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</si>
  <si>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</si>
  <si>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</si>
  <si>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</si>
  <si>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</si>
  <si>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</si>
  <si>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</si>
  <si>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</si>
  <si>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</si>
  <si>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</si>
  <si>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</si>
  <si>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</si>
  <si>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</si>
  <si>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</si>
  <si>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</si>
  <si>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</si>
  <si>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</si>
  <si>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</si>
  <si>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</si>
  <si>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</si>
  <si>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</si>
  <si>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</si>
  <si>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</si>
  <si>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</si>
  <si>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</si>
  <si>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</si>
  <si>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</si>
  <si>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</si>
  <si>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</si>
  <si>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</si>
  <si>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</si>
  <si>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</si>
  <si>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</si>
  <si>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</si>
  <si>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</si>
  <si>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</si>
  <si>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</si>
  <si>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</si>
  <si>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</si>
  <si>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</si>
  <si>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</si>
  <si>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</si>
  <si>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</si>
  <si>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</si>
  <si>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</si>
  <si>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</si>
  <si>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</si>
  <si>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</si>
  <si>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</si>
  <si>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</si>
  <si>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</si>
  <si>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</si>
  <si>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</si>
  <si>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</si>
  <si>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</si>
  <si>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</si>
  <si>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</si>
  <si>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</si>
  <si>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</si>
  <si>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</si>
  <si>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</si>
  <si>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</si>
  <si>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</si>
  <si>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</si>
  <si>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</si>
  <si>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</si>
  <si>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</si>
  <si>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</si>
  <si>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</si>
  <si>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</si>
  <si>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</si>
  <si>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</si>
  <si>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</si>
  <si>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</si>
  <si>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</si>
  <si>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</si>
  <si>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</si>
  <si>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</si>
  <si>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</si>
  <si>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</si>
  <si>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</si>
  <si>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</si>
  <si>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</si>
  <si>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</si>
  <si>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</si>
  <si>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</si>
  <si>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</si>
  <si>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</si>
  <si>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</si>
  <si>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</si>
  <si>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</si>
  <si>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</si>
  <si>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</si>
  <si>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</si>
  <si>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</si>
  <si>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</si>
  <si>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</si>
  <si>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</si>
  <si>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</si>
  <si>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</si>
  <si>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</si>
  <si>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</si>
  <si>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</si>
  <si>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</si>
  <si>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</si>
  <si>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</si>
  <si>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</si>
  <si>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</si>
  <si>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</si>
  <si>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</si>
  <si>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</si>
  <si>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</si>
  <si>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</si>
  <si>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</si>
  <si>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</si>
  <si>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</si>
  <si>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</si>
  <si>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</si>
  <si>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</si>
  <si>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</si>
  <si>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</si>
  <si>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</si>
  <si>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</si>
  <si>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</si>
  <si>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</si>
  <si>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</si>
  <si>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</si>
  <si>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</si>
  <si>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</si>
  <si>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</si>
  <si>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</si>
  <si>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</si>
  <si>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</si>
  <si>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</si>
  <si>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</si>
  <si>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</si>
  <si>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</si>
  <si>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</si>
  <si>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</si>
  <si>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</si>
  <si>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</si>
  <si>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</si>
  <si>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</si>
  <si>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</si>
  <si>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</si>
  <si>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</si>
  <si>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</si>
  <si>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</si>
  <si>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</si>
  <si>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</si>
  <si>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</si>
  <si>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</si>
  <si>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</si>
  <si>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</si>
  <si>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</si>
  <si>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</si>
  <si>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</si>
  <si>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</si>
  <si>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</si>
  <si>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</si>
  <si>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</si>
  <si>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</si>
  <si>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</si>
  <si>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</si>
  <si>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</si>
  <si>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</si>
  <si>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</si>
  <si>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</si>
  <si>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</si>
  <si>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</si>
  <si>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</si>
  <si>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</si>
  <si>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</si>
  <si>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</si>
  <si>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</si>
  <si>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</si>
  <si>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</si>
  <si>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theater</t>
  </si>
  <si>
    <t>plays</t>
  </si>
  <si>
    <t>spaces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</si>
  <si>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</si>
  <si>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</si>
  <si>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</si>
  <si>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</si>
  <si>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</si>
  <si>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</si>
  <si>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</si>
  <si>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</si>
  <si>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</si>
  <si>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</si>
  <si>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</si>
  <si>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</si>
  <si>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</si>
  <si>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</si>
  <si>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</si>
  <si>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</si>
  <si>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</si>
  <si>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</si>
  <si>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</si>
  <si>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</si>
  <si>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</si>
  <si>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</si>
  <si>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</si>
  <si>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</si>
  <si>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</si>
  <si>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</si>
  <si>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</si>
  <si>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</si>
  <si>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</si>
  <si>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</si>
  <si>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</si>
  <si>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</si>
  <si>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</si>
  <si>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</si>
  <si>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</si>
  <si>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</si>
  <si>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</si>
  <si>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</si>
  <si>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</si>
  <si>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</si>
  <si>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</si>
  <si>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</si>
  <si>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</si>
  <si>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</si>
  <si>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</si>
  <si>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</si>
  <si>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</si>
  <si>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</si>
  <si>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</si>
  <si>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</si>
  <si>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</si>
  <si>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</si>
  <si>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</si>
  <si>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</si>
  <si>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</si>
  <si>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</si>
  <si>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</si>
  <si>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</si>
  <si>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</si>
  <si>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</si>
  <si>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</si>
  <si>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</si>
  <si>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</si>
  <si>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</si>
  <si>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</si>
  <si>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</si>
  <si>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</si>
  <si>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</si>
  <si>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</si>
  <si>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</si>
  <si>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</si>
  <si>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</si>
  <si>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</si>
  <si>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</si>
  <si>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</si>
  <si>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Percentage Success</t>
  </si>
  <si>
    <t>Percentage Failed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</si>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</sst>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4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Font="1"/>
    <xf numFmtId="0" fontId="4" fillId="0" borderId="0" xfId="0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/>
    <xf numFmtId="1" fontId="0" fillId="0" borderId="0" xfId="0" applyNumberForma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E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A-4971-A6B6-B1A3F059A0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A-4971-A6B6-B1A3F059A0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A-4971-A6B6-B1A3F059A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089984"/>
        <c:axId val="323559760"/>
      </c:lineChart>
      <c:catAx>
        <c:axId val="3790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59760"/>
        <c:crosses val="autoZero"/>
        <c:auto val="1"/>
        <c:lblAlgn val="ctr"/>
        <c:lblOffset val="100"/>
        <c:noMultiLvlLbl val="0"/>
      </c:catAx>
      <c:valAx>
        <c:axId val="3235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53C-47F4-8F58-FFB4A8A61FC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53C-47F4-8F58-FFB4A8A61FCD}"/>
              </c:ext>
            </c:extLst>
          </c:dPt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3C-47F4-8F58-FFB4A8A61FC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3C-47F4-8F58-FFB4A8A61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01296"/>
        <c:axId val="107802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3C-47F4-8F58-FFB4A8A61FC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3C-47F4-8F58-FFB4A8A61FC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3C-47F4-8F58-FFB4A8A61FC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3C-47F4-8F58-FFB4A8A61FC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53C-47F4-8F58-FFB4A8A61FCD}"/>
                  </c:ext>
                </c:extLst>
              </c15:ser>
            </c15:filteredLineSeries>
          </c:ext>
        </c:extLst>
      </c:lineChart>
      <c:catAx>
        <c:axId val="1078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2128"/>
        <c:crosses val="autoZero"/>
        <c:auto val="1"/>
        <c:lblAlgn val="ctr"/>
        <c:lblOffset val="100"/>
        <c:noMultiLvlLbl val="0"/>
      </c:catAx>
      <c:valAx>
        <c:axId val="1078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6155454904420135"/>
          <c:y val="1.3867488443759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0-924B-8D3E-62C9A6A1551A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0-924B-8D3E-62C9A6A1551A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0-924B-8D3E-62C9A6A1551A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80-924B-8D3E-62C9A6A1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58864"/>
        <c:axId val="157826160"/>
      </c:barChart>
      <c:catAx>
        <c:axId val="15775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6160"/>
        <c:crosses val="autoZero"/>
        <c:auto val="1"/>
        <c:lblAlgn val="ctr"/>
        <c:lblOffset val="100"/>
        <c:noMultiLvlLbl val="0"/>
      </c:catAx>
      <c:valAx>
        <c:axId val="1578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5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3-6E43-9DD3-691C2F0AB9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03-6E43-9DD3-691C2F0AB9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003-6E43-9DD3-691C2F0AB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40960"/>
        <c:axId val="154677216"/>
      </c:barChart>
      <c:catAx>
        <c:axId val="1543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77216"/>
        <c:crosses val="autoZero"/>
        <c:auto val="1"/>
        <c:lblAlgn val="ctr"/>
        <c:lblOffset val="100"/>
        <c:noMultiLvlLbl val="0"/>
      </c:catAx>
      <c:valAx>
        <c:axId val="1546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53975</xdr:colOff>
      <xdr:row>8</xdr:row>
      <xdr:rowOff>101601</xdr:rowOff>
    </xdr:from>
    <xdr:to>
      <xdr:col>24</xdr:col>
      <xdr:colOff>457200</xdr:colOff>
      <xdr:row>44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B3DEE-4D46-4384-AB7D-496E79548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298449</xdr:colOff>
      <xdr:row>0</xdr:row>
      <xdr:rowOff>374649</xdr:rowOff>
    </xdr:from>
    <xdr:to>
      <xdr:col>28</xdr:col>
      <xdr:colOff>381000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5B099-3D55-40B8-AFFB-5DAC867A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3</xdr:row>
      <xdr:rowOff>38100</xdr:rowOff>
    </xdr:from>
    <xdr:to>
      <xdr:col>22</xdr:col>
      <xdr:colOff>88900</xdr:colOff>
      <xdr:row>46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FFA37-52F1-AA45-8A3F-356DC26FB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127000</xdr:rowOff>
    </xdr:from>
    <xdr:to>
      <xdr:col>18</xdr:col>
      <xdr:colOff>266700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6B07A-D02B-2946-AD7D-4B4BC421B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622832638888" createdVersion="7" refreshedVersion="7" minRefreshableVersion="3" recordCount="4114" xr:uid="{F131C077-F0E1-7041-99E5-7F1B763D66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ila Mobasheri" refreshedDate="44492.759173379629" createdVersion="7" refreshedVersion="7" minRefreshableVersion="3" recordCount="4114" xr:uid="{76CBC6EB-A2D4-4A17-ABDE-ECC37146016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08577-0E76-4A19-8114-224D8593A0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8FD61-F213-A04B-BA97-59C16AD087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30846-8D87-CE4A-944C-93D3A20CEE4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pane ySplit="1" topLeftCell="A2" activePane="bottomLeft" state="frozen"/>
      <selection activeCell="K1" sqref="K1"/>
      <selection pane="bottomLeft" activeCell="C3" sqref="C3"/>
    </sheetView>
  </sheetViews>
  <sheetFormatPr defaultColWidth="8.81640625" defaultRowHeight="14.5" x14ac:dyDescent="0.35"/>
  <cols>
    <col min="1" max="1" width="5" style="5" customWidth="1"/>
    <col min="2" max="2" width="31.36328125" style="2" customWidth="1"/>
    <col min="3" max="3" width="37.81640625" style="2" customWidth="1"/>
    <col min="4" max="4" width="14.6328125" style="4" customWidth="1"/>
    <col min="5" max="5" width="14.1796875" style="4" customWidth="1"/>
    <col min="6" max="6" width="10" customWidth="1"/>
    <col min="7" max="7" width="7.453125" customWidth="1"/>
    <col min="8" max="8" width="9.36328125" customWidth="1"/>
    <col min="9" max="9" width="11.81640625" customWidth="1"/>
    <col min="10" max="10" width="11.453125" customWidth="1"/>
    <col min="11" max="11" width="11.81640625" customWidth="1"/>
    <col min="12" max="12" width="13.54296875" customWidth="1"/>
    <col min="13" max="13" width="10.6328125" customWidth="1"/>
    <col min="14" max="14" width="19.81640625" customWidth="1"/>
    <col min="15" max="15" width="15.81640625" style="8" customWidth="1"/>
    <col min="16" max="16" width="16" customWidth="1"/>
    <col min="17" max="17" width="19.81640625" customWidth="1"/>
    <col min="18" max="18" width="11.26953125" customWidth="1"/>
    <col min="19" max="19" width="11.453125" customWidth="1"/>
    <col min="20" max="20" width="13" style="14" customWidth="1"/>
  </cols>
  <sheetData>
    <row r="1" spans="1:21" s="2" customFormat="1" ht="43.5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  <c r="U1" s="2" t="s">
        <v>8379</v>
      </c>
    </row>
    <row r="2" spans="1:21" ht="58" x14ac:dyDescent="0.35">
      <c r="A2" s="5">
        <v>0</v>
      </c>
      <c r="B2" s="2" t="s">
        <v>2</v>
      </c>
      <c r="C2" s="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3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29" x14ac:dyDescent="0.35">
      <c r="A3" s="5">
        <v>1</v>
      </c>
      <c r="B3" s="2" t="s">
        <v>3</v>
      </c>
      <c r="C3" s="2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3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x14ac:dyDescent="0.35">
      <c r="A4" s="5">
        <v>2</v>
      </c>
      <c r="B4" s="2" t="s">
        <v>4</v>
      </c>
      <c r="C4" s="2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0" t="s">
        <v>8319</v>
      </c>
      <c r="R4" t="s">
        <v>8320</v>
      </c>
      <c r="S4" s="13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 s="5">
        <v>3</v>
      </c>
      <c r="B5" s="2" t="s">
        <v>5</v>
      </c>
      <c r="C5" s="2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0" t="s">
        <v>8319</v>
      </c>
      <c r="R5" t="s">
        <v>8320</v>
      </c>
      <c r="S5" s="13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 s="5">
        <v>4</v>
      </c>
      <c r="B6" s="2" t="s">
        <v>6</v>
      </c>
      <c r="C6" s="2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3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 s="5">
        <v>5</v>
      </c>
      <c r="B7" s="2" t="s">
        <v>7</v>
      </c>
      <c r="C7" s="2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0" t="s">
        <v>8319</v>
      </c>
      <c r="R7" t="s">
        <v>8320</v>
      </c>
      <c r="S7" s="13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58" x14ac:dyDescent="0.35">
      <c r="A8" s="5">
        <v>6</v>
      </c>
      <c r="B8" s="2" t="s">
        <v>8</v>
      </c>
      <c r="C8" s="2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3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 s="5">
        <v>7</v>
      </c>
      <c r="B9" s="2" t="s">
        <v>9</v>
      </c>
      <c r="C9" s="2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3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 s="5">
        <v>8</v>
      </c>
      <c r="B10" s="2" t="s">
        <v>10</v>
      </c>
      <c r="C10" s="2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3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 s="5">
        <v>9</v>
      </c>
      <c r="B11" s="2" t="s">
        <v>11</v>
      </c>
      <c r="C11" s="2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3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 s="5">
        <v>10</v>
      </c>
      <c r="B12" s="2" t="s">
        <v>12</v>
      </c>
      <c r="C12" s="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3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 s="5">
        <v>11</v>
      </c>
      <c r="B13" s="2" t="s">
        <v>13</v>
      </c>
      <c r="C13" s="2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3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 s="5">
        <v>12</v>
      </c>
      <c r="B14" s="2" t="s">
        <v>14</v>
      </c>
      <c r="C14" s="2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3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 s="5">
        <v>13</v>
      </c>
      <c r="B15" s="2" t="s">
        <v>15</v>
      </c>
      <c r="C15" s="2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3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 s="5">
        <v>14</v>
      </c>
      <c r="B16" s="2" t="s">
        <v>16</v>
      </c>
      <c r="C16" s="2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3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 s="5">
        <v>15</v>
      </c>
      <c r="B17" s="2" t="s">
        <v>17</v>
      </c>
      <c r="C17" s="2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3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58" x14ac:dyDescent="0.35">
      <c r="A18" s="5">
        <v>16</v>
      </c>
      <c r="B18" s="2" t="s">
        <v>18</v>
      </c>
      <c r="C18" s="2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3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 s="5">
        <v>17</v>
      </c>
      <c r="B19" s="2" t="s">
        <v>19</v>
      </c>
      <c r="C19" s="2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3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 s="5">
        <v>18</v>
      </c>
      <c r="B20" s="2" t="s">
        <v>20</v>
      </c>
      <c r="C20" s="2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3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58" x14ac:dyDescent="0.35">
      <c r="A21" s="5">
        <v>19</v>
      </c>
      <c r="B21" s="2" t="s">
        <v>21</v>
      </c>
      <c r="C21" s="2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3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 s="5">
        <v>20</v>
      </c>
      <c r="B22" s="2" t="s">
        <v>22</v>
      </c>
      <c r="C22" s="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3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 s="5">
        <v>21</v>
      </c>
      <c r="B23" s="2" t="s">
        <v>23</v>
      </c>
      <c r="C23" s="2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3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 s="5">
        <v>22</v>
      </c>
      <c r="B24" s="2" t="s">
        <v>24</v>
      </c>
      <c r="C24" s="2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3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 s="5">
        <v>23</v>
      </c>
      <c r="B25" s="2" t="s">
        <v>25</v>
      </c>
      <c r="C25" s="2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3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 s="5">
        <v>24</v>
      </c>
      <c r="B26" s="2" t="s">
        <v>26</v>
      </c>
      <c r="C26" s="2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3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58" x14ac:dyDescent="0.35">
      <c r="A27" s="5">
        <v>25</v>
      </c>
      <c r="B27" s="2" t="s">
        <v>27</v>
      </c>
      <c r="C27" s="2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3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 s="5">
        <v>26</v>
      </c>
      <c r="B28" s="2" t="s">
        <v>28</v>
      </c>
      <c r="C28" s="2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3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 s="5">
        <v>27</v>
      </c>
      <c r="B29" s="2" t="s">
        <v>29</v>
      </c>
      <c r="C29" s="2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3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 s="5">
        <v>28</v>
      </c>
      <c r="B30" s="2" t="s">
        <v>30</v>
      </c>
      <c r="C30" s="2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3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58" x14ac:dyDescent="0.35">
      <c r="A31" s="5">
        <v>29</v>
      </c>
      <c r="B31" s="2" t="s">
        <v>31</v>
      </c>
      <c r="C31" s="2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3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 s="5">
        <v>30</v>
      </c>
      <c r="B32" s="2" t="s">
        <v>32</v>
      </c>
      <c r="C32" s="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3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 s="5">
        <v>31</v>
      </c>
      <c r="B33" s="2" t="s">
        <v>33</v>
      </c>
      <c r="C33" s="2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3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 s="5">
        <v>32</v>
      </c>
      <c r="B34" s="2" t="s">
        <v>34</v>
      </c>
      <c r="C34" s="2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3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 s="5">
        <v>33</v>
      </c>
      <c r="B35" s="2" t="s">
        <v>35</v>
      </c>
      <c r="C35" s="2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3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58" x14ac:dyDescent="0.35">
      <c r="A36" s="5">
        <v>34</v>
      </c>
      <c r="B36" s="2" t="s">
        <v>36</v>
      </c>
      <c r="C36" s="2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3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 s="5">
        <v>35</v>
      </c>
      <c r="B37" s="2" t="s">
        <v>37</v>
      </c>
      <c r="C37" s="2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3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 s="5">
        <v>36</v>
      </c>
      <c r="B38" s="2" t="s">
        <v>38</v>
      </c>
      <c r="C38" s="2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3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58" x14ac:dyDescent="0.35">
      <c r="A39" s="5">
        <v>37</v>
      </c>
      <c r="B39" s="2" t="s">
        <v>39</v>
      </c>
      <c r="C39" s="2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3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 s="5">
        <v>38</v>
      </c>
      <c r="B40" s="2" t="s">
        <v>40</v>
      </c>
      <c r="C40" s="2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3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 s="5">
        <v>39</v>
      </c>
      <c r="B41" s="2" t="s">
        <v>41</v>
      </c>
      <c r="C41" s="2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3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 s="5">
        <v>40</v>
      </c>
      <c r="B42" s="2" t="s">
        <v>42</v>
      </c>
      <c r="C42" s="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3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58" x14ac:dyDescent="0.35">
      <c r="A43" s="5">
        <v>41</v>
      </c>
      <c r="B43" s="2" t="s">
        <v>43</v>
      </c>
      <c r="C43" s="2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3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58" x14ac:dyDescent="0.35">
      <c r="A44" s="5">
        <v>42</v>
      </c>
      <c r="B44" s="2" t="s">
        <v>44</v>
      </c>
      <c r="C44" s="2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3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58" x14ac:dyDescent="0.35">
      <c r="A45" s="5">
        <v>43</v>
      </c>
      <c r="B45" s="2" t="s">
        <v>45</v>
      </c>
      <c r="C45" s="2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3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 s="5">
        <v>44</v>
      </c>
      <c r="B46" s="2" t="s">
        <v>46</v>
      </c>
      <c r="C46" s="2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3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 s="5">
        <v>45</v>
      </c>
      <c r="B47" s="2" t="s">
        <v>47</v>
      </c>
      <c r="C47" s="2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3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 s="5">
        <v>46</v>
      </c>
      <c r="B48" s="2" t="s">
        <v>48</v>
      </c>
      <c r="C48" s="2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3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 s="5">
        <v>47</v>
      </c>
      <c r="B49" s="2" t="s">
        <v>49</v>
      </c>
      <c r="C49" s="2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3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58" x14ac:dyDescent="0.35">
      <c r="A50" s="5">
        <v>48</v>
      </c>
      <c r="B50" s="2" t="s">
        <v>50</v>
      </c>
      <c r="C50" s="2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3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9" x14ac:dyDescent="0.35">
      <c r="A51" s="5">
        <v>49</v>
      </c>
      <c r="B51" s="2" t="s">
        <v>51</v>
      </c>
      <c r="C51" s="2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3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 s="5">
        <v>50</v>
      </c>
      <c r="B52" s="2" t="s">
        <v>52</v>
      </c>
      <c r="C52" s="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3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58" x14ac:dyDescent="0.35">
      <c r="A53" s="5">
        <v>51</v>
      </c>
      <c r="B53" s="2" t="s">
        <v>53</v>
      </c>
      <c r="C53" s="2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3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 s="5">
        <v>52</v>
      </c>
      <c r="B54" s="2" t="s">
        <v>54</v>
      </c>
      <c r="C54" s="2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3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 s="5">
        <v>53</v>
      </c>
      <c r="B55" s="2" t="s">
        <v>55</v>
      </c>
      <c r="C55" s="2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3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 s="5">
        <v>54</v>
      </c>
      <c r="B56" s="2" t="s">
        <v>56</v>
      </c>
      <c r="C56" s="2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3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 s="5">
        <v>55</v>
      </c>
      <c r="B57" s="2" t="s">
        <v>57</v>
      </c>
      <c r="C57" s="2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3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3.5" x14ac:dyDescent="0.35">
      <c r="A58" s="5">
        <v>56</v>
      </c>
      <c r="B58" s="2" t="s">
        <v>58</v>
      </c>
      <c r="C58" s="2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3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58" x14ac:dyDescent="0.35">
      <c r="A59" s="5">
        <v>57</v>
      </c>
      <c r="B59" s="2" t="s">
        <v>59</v>
      </c>
      <c r="C59" s="2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3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 s="5">
        <v>58</v>
      </c>
      <c r="B60" s="2" t="s">
        <v>60</v>
      </c>
      <c r="C60" s="2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3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58" x14ac:dyDescent="0.35">
      <c r="A61" s="5">
        <v>59</v>
      </c>
      <c r="B61" s="2" t="s">
        <v>61</v>
      </c>
      <c r="C61" s="2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3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 s="5">
        <v>60</v>
      </c>
      <c r="B62" s="2" t="s">
        <v>62</v>
      </c>
      <c r="C62" s="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3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58" x14ac:dyDescent="0.35">
      <c r="A63" s="5">
        <v>61</v>
      </c>
      <c r="B63" s="2" t="s">
        <v>63</v>
      </c>
      <c r="C63" s="2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3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58" x14ac:dyDescent="0.35">
      <c r="A64" s="5">
        <v>62</v>
      </c>
      <c r="B64" s="2" t="s">
        <v>64</v>
      </c>
      <c r="C64" s="2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3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 s="5">
        <v>63</v>
      </c>
      <c r="B65" s="2" t="s">
        <v>65</v>
      </c>
      <c r="C65" s="2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3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 s="5">
        <v>64</v>
      </c>
      <c r="B66" s="2" t="s">
        <v>66</v>
      </c>
      <c r="C66" s="2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3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 s="5">
        <v>65</v>
      </c>
      <c r="B67" s="2" t="s">
        <v>67</v>
      </c>
      <c r="C67" s="2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8319</v>
      </c>
      <c r="R67" t="s">
        <v>8321</v>
      </c>
      <c r="S67" s="13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x14ac:dyDescent="0.35">
      <c r="A68" s="5">
        <v>66</v>
      </c>
      <c r="B68" s="2" t="s">
        <v>68</v>
      </c>
      <c r="C68" s="2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3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 s="5">
        <v>67</v>
      </c>
      <c r="B69" s="2" t="s">
        <v>69</v>
      </c>
      <c r="C69" s="2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3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 s="5">
        <v>68</v>
      </c>
      <c r="B70" s="2" t="s">
        <v>70</v>
      </c>
      <c r="C70" s="2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3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58" x14ac:dyDescent="0.35">
      <c r="A71" s="5">
        <v>69</v>
      </c>
      <c r="B71" s="2" t="s">
        <v>71</v>
      </c>
      <c r="C71" s="2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3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58" x14ac:dyDescent="0.35">
      <c r="A72" s="5">
        <v>70</v>
      </c>
      <c r="B72" s="2" t="s">
        <v>72</v>
      </c>
      <c r="C72" s="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3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 s="5">
        <v>71</v>
      </c>
      <c r="B73" s="2" t="s">
        <v>73</v>
      </c>
      <c r="C73" s="2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3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58" x14ac:dyDescent="0.35">
      <c r="A74" s="5">
        <v>72</v>
      </c>
      <c r="B74" s="2" t="s">
        <v>74</v>
      </c>
      <c r="C74" s="2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3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58" x14ac:dyDescent="0.35">
      <c r="A75" s="5">
        <v>73</v>
      </c>
      <c r="B75" s="2" t="s">
        <v>75</v>
      </c>
      <c r="C75" s="2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3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58" x14ac:dyDescent="0.35">
      <c r="A76" s="5">
        <v>74</v>
      </c>
      <c r="B76" s="2" t="s">
        <v>76</v>
      </c>
      <c r="C76" s="2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3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 s="5">
        <v>75</v>
      </c>
      <c r="B77" s="2" t="s">
        <v>77</v>
      </c>
      <c r="C77" s="2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3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58" x14ac:dyDescent="0.35">
      <c r="A78" s="5">
        <v>76</v>
      </c>
      <c r="B78" s="2" t="s">
        <v>78</v>
      </c>
      <c r="C78" s="2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3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 s="5">
        <v>77</v>
      </c>
      <c r="B79" s="2" t="s">
        <v>79</v>
      </c>
      <c r="C79" s="2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3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1.5" x14ac:dyDescent="0.35">
      <c r="A80" s="5">
        <v>78</v>
      </c>
      <c r="B80" s="2" t="s">
        <v>80</v>
      </c>
      <c r="C80" s="2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3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 s="5">
        <v>79</v>
      </c>
      <c r="B81" s="2" t="s">
        <v>81</v>
      </c>
      <c r="C81" s="2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3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 s="5">
        <v>80</v>
      </c>
      <c r="B82" s="2" t="s">
        <v>82</v>
      </c>
      <c r="C82" s="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3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58" x14ac:dyDescent="0.35">
      <c r="A83" s="5">
        <v>81</v>
      </c>
      <c r="B83" s="2" t="s">
        <v>83</v>
      </c>
      <c r="C83" s="2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3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58" x14ac:dyDescent="0.35">
      <c r="A84" s="5">
        <v>82</v>
      </c>
      <c r="B84" s="2" t="s">
        <v>84</v>
      </c>
      <c r="C84" s="2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3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58" x14ac:dyDescent="0.35">
      <c r="A85" s="5">
        <v>83</v>
      </c>
      <c r="B85" s="2" t="s">
        <v>85</v>
      </c>
      <c r="C85" s="2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3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 s="5">
        <v>84</v>
      </c>
      <c r="B86" s="2" t="s">
        <v>86</v>
      </c>
      <c r="C86" s="2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3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58" x14ac:dyDescent="0.35">
      <c r="A87" s="5">
        <v>85</v>
      </c>
      <c r="B87" s="2" t="s">
        <v>87</v>
      </c>
      <c r="C87" s="2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3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2.5" x14ac:dyDescent="0.35">
      <c r="A88" s="5">
        <v>86</v>
      </c>
      <c r="B88" s="2" t="s">
        <v>88</v>
      </c>
      <c r="C88" s="2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3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 s="5">
        <v>87</v>
      </c>
      <c r="B89" s="2" t="s">
        <v>89</v>
      </c>
      <c r="C89" s="2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3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 s="5">
        <v>88</v>
      </c>
      <c r="B90" s="2" t="s">
        <v>90</v>
      </c>
      <c r="C90" s="2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3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 s="5">
        <v>89</v>
      </c>
      <c r="B91" s="2" t="s">
        <v>91</v>
      </c>
      <c r="C91" s="2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3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 s="5">
        <v>90</v>
      </c>
      <c r="B92" s="2" t="s">
        <v>92</v>
      </c>
      <c r="C92" s="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3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 s="5">
        <v>91</v>
      </c>
      <c r="B93" s="2" t="s">
        <v>93</v>
      </c>
      <c r="C93" s="2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3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58" x14ac:dyDescent="0.35">
      <c r="A94" s="5">
        <v>92</v>
      </c>
      <c r="B94" s="2" t="s">
        <v>94</v>
      </c>
      <c r="C94" s="2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3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 s="5">
        <v>93</v>
      </c>
      <c r="B95" s="2" t="s">
        <v>95</v>
      </c>
      <c r="C95" s="2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3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 s="5">
        <v>94</v>
      </c>
      <c r="B96" s="2" t="s">
        <v>96</v>
      </c>
      <c r="C96" s="2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3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58" x14ac:dyDescent="0.35">
      <c r="A97" s="5">
        <v>95</v>
      </c>
      <c r="B97" s="2" t="s">
        <v>97</v>
      </c>
      <c r="C97" s="2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3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 s="5">
        <v>96</v>
      </c>
      <c r="B98" s="2" t="s">
        <v>98</v>
      </c>
      <c r="C98" s="2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3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 s="5">
        <v>97</v>
      </c>
      <c r="B99" s="2" t="s">
        <v>99</v>
      </c>
      <c r="C99" s="2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3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 s="5">
        <v>98</v>
      </c>
      <c r="B100" s="2" t="s">
        <v>100</v>
      </c>
      <c r="C100" s="2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3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3.5" x14ac:dyDescent="0.35">
      <c r="A101" s="5">
        <v>99</v>
      </c>
      <c r="B101" s="2" t="s">
        <v>101</v>
      </c>
      <c r="C101" s="2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3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58" x14ac:dyDescent="0.35">
      <c r="A102" s="5">
        <v>100</v>
      </c>
      <c r="B102" s="2" t="s">
        <v>102</v>
      </c>
      <c r="C102" s="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3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58" x14ac:dyDescent="0.35">
      <c r="A103" s="5">
        <v>101</v>
      </c>
      <c r="B103" s="2" t="s">
        <v>103</v>
      </c>
      <c r="C103" s="2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3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58" x14ac:dyDescent="0.35">
      <c r="A104" s="5">
        <v>102</v>
      </c>
      <c r="B104" s="2" t="s">
        <v>104</v>
      </c>
      <c r="C104" s="2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0" t="s">
        <v>8319</v>
      </c>
      <c r="R104" t="s">
        <v>8321</v>
      </c>
      <c r="S104" s="13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 s="5">
        <v>103</v>
      </c>
      <c r="B105" s="2" t="s">
        <v>105</v>
      </c>
      <c r="C105" s="2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0" t="s">
        <v>8319</v>
      </c>
      <c r="R105" t="s">
        <v>8321</v>
      </c>
      <c r="S105" s="13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 s="5">
        <v>104</v>
      </c>
      <c r="B106" s="2" t="s">
        <v>106</v>
      </c>
      <c r="C106" s="2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0" t="s">
        <v>8319</v>
      </c>
      <c r="R106" t="s">
        <v>8321</v>
      </c>
      <c r="S106" s="13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 s="5">
        <v>105</v>
      </c>
      <c r="B107" s="2" t="s">
        <v>107</v>
      </c>
      <c r="C107" s="2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0" t="s">
        <v>8319</v>
      </c>
      <c r="R107" t="s">
        <v>8321</v>
      </c>
      <c r="S107" s="13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 s="5">
        <v>106</v>
      </c>
      <c r="B108" s="2" t="s">
        <v>108</v>
      </c>
      <c r="C108" s="2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0" t="s">
        <v>8319</v>
      </c>
      <c r="R108" t="s">
        <v>8321</v>
      </c>
      <c r="S108" s="13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58" x14ac:dyDescent="0.35">
      <c r="A109" s="5">
        <v>107</v>
      </c>
      <c r="B109" s="2" t="s">
        <v>109</v>
      </c>
      <c r="C109" s="2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0" t="s">
        <v>8319</v>
      </c>
      <c r="R109" t="s">
        <v>8321</v>
      </c>
      <c r="S109" s="13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 s="5">
        <v>108</v>
      </c>
      <c r="B110" s="2" t="s">
        <v>110</v>
      </c>
      <c r="C110" s="2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0" t="s">
        <v>8319</v>
      </c>
      <c r="R110" t="s">
        <v>8321</v>
      </c>
      <c r="S110" s="13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 s="5">
        <v>109</v>
      </c>
      <c r="B111" s="2" t="s">
        <v>111</v>
      </c>
      <c r="C111" s="2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0" t="s">
        <v>8319</v>
      </c>
      <c r="R111" t="s">
        <v>8321</v>
      </c>
      <c r="S111" s="13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 s="5">
        <v>110</v>
      </c>
      <c r="B112" s="2" t="s">
        <v>112</v>
      </c>
      <c r="C112" s="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0" t="s">
        <v>8319</v>
      </c>
      <c r="R112" t="s">
        <v>8321</v>
      </c>
      <c r="S112" s="13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 s="5">
        <v>111</v>
      </c>
      <c r="B113" s="2" t="s">
        <v>113</v>
      </c>
      <c r="C113" s="2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0" t="s">
        <v>8319</v>
      </c>
      <c r="R113" t="s">
        <v>8321</v>
      </c>
      <c r="S113" s="13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58" x14ac:dyDescent="0.35">
      <c r="A114" s="5">
        <v>112</v>
      </c>
      <c r="B114" s="2" t="s">
        <v>114</v>
      </c>
      <c r="C114" s="2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0" t="s">
        <v>8319</v>
      </c>
      <c r="R114" t="s">
        <v>8321</v>
      </c>
      <c r="S114" s="13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 s="5">
        <v>113</v>
      </c>
      <c r="B115" s="2" t="s">
        <v>115</v>
      </c>
      <c r="C115" s="2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0" t="s">
        <v>8319</v>
      </c>
      <c r="R115" t="s">
        <v>8321</v>
      </c>
      <c r="S115" s="13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58" x14ac:dyDescent="0.35">
      <c r="A116" s="5">
        <v>114</v>
      </c>
      <c r="B116" s="2" t="s">
        <v>116</v>
      </c>
      <c r="C116" s="2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0" t="s">
        <v>8319</v>
      </c>
      <c r="R116" t="s">
        <v>8321</v>
      </c>
      <c r="S116" s="13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9" x14ac:dyDescent="0.35">
      <c r="A117" s="5">
        <v>115</v>
      </c>
      <c r="B117" s="2" t="s">
        <v>117</v>
      </c>
      <c r="C117" s="2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0" t="s">
        <v>8319</v>
      </c>
      <c r="R117" t="s">
        <v>8321</v>
      </c>
      <c r="S117" s="13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58" x14ac:dyDescent="0.35">
      <c r="A118" s="5">
        <v>116</v>
      </c>
      <c r="B118" s="2" t="s">
        <v>118</v>
      </c>
      <c r="C118" s="2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0" t="s">
        <v>8319</v>
      </c>
      <c r="R118" t="s">
        <v>8321</v>
      </c>
      <c r="S118" s="13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 s="5">
        <v>117</v>
      </c>
      <c r="B119" s="2" t="s">
        <v>119</v>
      </c>
      <c r="C119" s="2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0" t="s">
        <v>8319</v>
      </c>
      <c r="R119" t="s">
        <v>8321</v>
      </c>
      <c r="S119" s="13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3.5" x14ac:dyDescent="0.35">
      <c r="A120" s="5">
        <v>118</v>
      </c>
      <c r="B120" s="2" t="s">
        <v>120</v>
      </c>
      <c r="C120" s="2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0" t="s">
        <v>8319</v>
      </c>
      <c r="R120" t="s">
        <v>8321</v>
      </c>
      <c r="S120" s="13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58" x14ac:dyDescent="0.35">
      <c r="A121" s="5">
        <v>119</v>
      </c>
      <c r="B121" s="2" t="s">
        <v>121</v>
      </c>
      <c r="C121" s="2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0" t="s">
        <v>8319</v>
      </c>
      <c r="R121" t="s">
        <v>8321</v>
      </c>
      <c r="S121" s="13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 s="5">
        <v>120</v>
      </c>
      <c r="B122" s="2" t="s">
        <v>122</v>
      </c>
      <c r="C122" s="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0" t="s">
        <v>8319</v>
      </c>
      <c r="R122" t="s">
        <v>8322</v>
      </c>
      <c r="S122" s="13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 s="5">
        <v>121</v>
      </c>
      <c r="B123" s="2" t="s">
        <v>123</v>
      </c>
      <c r="C123" s="2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0" t="s">
        <v>8319</v>
      </c>
      <c r="R123" t="s">
        <v>8322</v>
      </c>
      <c r="S123" s="13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 x14ac:dyDescent="0.35">
      <c r="A124" s="5">
        <v>122</v>
      </c>
      <c r="B124" s="2" t="s">
        <v>124</v>
      </c>
      <c r="C124" s="2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0" t="s">
        <v>8319</v>
      </c>
      <c r="R124" t="s">
        <v>8322</v>
      </c>
      <c r="S124" s="13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 s="5">
        <v>123</v>
      </c>
      <c r="B125" s="2" t="s">
        <v>125</v>
      </c>
      <c r="C125" s="2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0" t="s">
        <v>8319</v>
      </c>
      <c r="R125" t="s">
        <v>8322</v>
      </c>
      <c r="S125" s="13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 s="5">
        <v>124</v>
      </c>
      <c r="B126" s="2" t="s">
        <v>126</v>
      </c>
      <c r="C126" s="2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0" t="s">
        <v>8319</v>
      </c>
      <c r="R126" t="s">
        <v>8322</v>
      </c>
      <c r="S126" s="13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58" x14ac:dyDescent="0.35">
      <c r="A127" s="5">
        <v>125</v>
      </c>
      <c r="B127" s="2" t="s">
        <v>127</v>
      </c>
      <c r="C127" s="2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0" t="s">
        <v>8319</v>
      </c>
      <c r="R127" t="s">
        <v>8322</v>
      </c>
      <c r="S127" s="13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58" x14ac:dyDescent="0.35">
      <c r="A128" s="5">
        <v>126</v>
      </c>
      <c r="B128" s="2" t="s">
        <v>128</v>
      </c>
      <c r="C128" s="2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0" t="s">
        <v>8319</v>
      </c>
      <c r="R128" t="s">
        <v>8322</v>
      </c>
      <c r="S128" s="13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58" x14ac:dyDescent="0.35">
      <c r="A129" s="5">
        <v>127</v>
      </c>
      <c r="B129" s="2" t="s">
        <v>129</v>
      </c>
      <c r="C129" s="2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0" t="s">
        <v>8319</v>
      </c>
      <c r="R129" t="s">
        <v>8322</v>
      </c>
      <c r="S129" s="13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 s="5">
        <v>128</v>
      </c>
      <c r="B130" s="2" t="s">
        <v>130</v>
      </c>
      <c r="C130" s="2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0" t="s">
        <v>8319</v>
      </c>
      <c r="R130" t="s">
        <v>8322</v>
      </c>
      <c r="S130" s="13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 s="5">
        <v>129</v>
      </c>
      <c r="B131" s="2" t="s">
        <v>131</v>
      </c>
      <c r="C131" s="2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0" t="s">
        <v>8319</v>
      </c>
      <c r="R131" t="s">
        <v>8322</v>
      </c>
      <c r="S131" s="13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58" x14ac:dyDescent="0.35">
      <c r="A132" s="5">
        <v>130</v>
      </c>
      <c r="B132" s="2" t="s">
        <v>132</v>
      </c>
      <c r="C132" s="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0" t="s">
        <v>8319</v>
      </c>
      <c r="R132" t="s">
        <v>8322</v>
      </c>
      <c r="S132" s="13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 s="5">
        <v>131</v>
      </c>
      <c r="B133" s="2" t="s">
        <v>133</v>
      </c>
      <c r="C133" s="2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0" t="s">
        <v>8319</v>
      </c>
      <c r="R133" t="s">
        <v>8322</v>
      </c>
      <c r="S133" s="13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 s="5">
        <v>132</v>
      </c>
      <c r="B134" s="2" t="s">
        <v>134</v>
      </c>
      <c r="C134" s="2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0" t="s">
        <v>8319</v>
      </c>
      <c r="R134" t="s">
        <v>8322</v>
      </c>
      <c r="S134" s="13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3.5" x14ac:dyDescent="0.35">
      <c r="A135" s="5">
        <v>133</v>
      </c>
      <c r="B135" s="2" t="s">
        <v>135</v>
      </c>
      <c r="C135" s="2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0" t="s">
        <v>8319</v>
      </c>
      <c r="R135" t="s">
        <v>8322</v>
      </c>
      <c r="S135" s="13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 s="5">
        <v>134</v>
      </c>
      <c r="B136" s="2" t="s">
        <v>136</v>
      </c>
      <c r="C136" s="2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0" t="s">
        <v>8319</v>
      </c>
      <c r="R136" t="s">
        <v>8322</v>
      </c>
      <c r="S136" s="13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 s="5">
        <v>135</v>
      </c>
      <c r="B137" s="2" t="s">
        <v>137</v>
      </c>
      <c r="C137" s="2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0" t="s">
        <v>8319</v>
      </c>
      <c r="R137" t="s">
        <v>8322</v>
      </c>
      <c r="S137" s="13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 s="5">
        <v>136</v>
      </c>
      <c r="B138" s="2" t="s">
        <v>138</v>
      </c>
      <c r="C138" s="2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0" t="s">
        <v>8319</v>
      </c>
      <c r="R138" t="s">
        <v>8322</v>
      </c>
      <c r="S138" s="13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58" x14ac:dyDescent="0.35">
      <c r="A139" s="5">
        <v>137</v>
      </c>
      <c r="B139" s="2" t="s">
        <v>139</v>
      </c>
      <c r="C139" s="2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0" t="s">
        <v>8319</v>
      </c>
      <c r="R139" t="s">
        <v>8322</v>
      </c>
      <c r="S139" s="13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58" x14ac:dyDescent="0.35">
      <c r="A140" s="5">
        <v>138</v>
      </c>
      <c r="B140" s="2" t="s">
        <v>140</v>
      </c>
      <c r="C140" s="2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0" t="s">
        <v>8319</v>
      </c>
      <c r="R140" t="s">
        <v>8322</v>
      </c>
      <c r="S140" s="13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 s="5">
        <v>139</v>
      </c>
      <c r="B141" s="2" t="s">
        <v>141</v>
      </c>
      <c r="C141" s="2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0" t="s">
        <v>8319</v>
      </c>
      <c r="R141" t="s">
        <v>8322</v>
      </c>
      <c r="S141" s="13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58" x14ac:dyDescent="0.35">
      <c r="A142" s="5">
        <v>140</v>
      </c>
      <c r="B142" s="2" t="s">
        <v>142</v>
      </c>
      <c r="C142" s="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0" t="s">
        <v>8319</v>
      </c>
      <c r="R142" t="s">
        <v>8322</v>
      </c>
      <c r="S142" s="13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 s="5">
        <v>141</v>
      </c>
      <c r="B143" s="2" t="s">
        <v>143</v>
      </c>
      <c r="C143" s="2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0" t="s">
        <v>8319</v>
      </c>
      <c r="R143" t="s">
        <v>8322</v>
      </c>
      <c r="S143" s="13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58" x14ac:dyDescent="0.35">
      <c r="A144" s="5">
        <v>142</v>
      </c>
      <c r="B144" s="2" t="s">
        <v>144</v>
      </c>
      <c r="C144" s="2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0" t="s">
        <v>8319</v>
      </c>
      <c r="R144" t="s">
        <v>8322</v>
      </c>
      <c r="S144" s="13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58" x14ac:dyDescent="0.35">
      <c r="A145" s="5">
        <v>143</v>
      </c>
      <c r="B145" s="2" t="s">
        <v>145</v>
      </c>
      <c r="C145" s="2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0" t="s">
        <v>8319</v>
      </c>
      <c r="R145" t="s">
        <v>8322</v>
      </c>
      <c r="S145" s="13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 s="5">
        <v>144</v>
      </c>
      <c r="B146" s="2" t="s">
        <v>146</v>
      </c>
      <c r="C146" s="2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0" t="s">
        <v>8319</v>
      </c>
      <c r="R146" t="s">
        <v>8322</v>
      </c>
      <c r="S146" s="13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58" x14ac:dyDescent="0.35">
      <c r="A147" s="5">
        <v>145</v>
      </c>
      <c r="B147" s="2" t="s">
        <v>147</v>
      </c>
      <c r="C147" s="2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0" t="s">
        <v>8319</v>
      </c>
      <c r="R147" t="s">
        <v>8322</v>
      </c>
      <c r="S147" s="13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 s="5">
        <v>146</v>
      </c>
      <c r="B148" s="2" t="s">
        <v>148</v>
      </c>
      <c r="C148" s="2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0" t="s">
        <v>8319</v>
      </c>
      <c r="R148" t="s">
        <v>8322</v>
      </c>
      <c r="S148" s="13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 s="5">
        <v>147</v>
      </c>
      <c r="B149" s="2" t="s">
        <v>149</v>
      </c>
      <c r="C149" s="2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0" t="s">
        <v>8319</v>
      </c>
      <c r="R149" t="s">
        <v>8322</v>
      </c>
      <c r="S149" s="13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58" x14ac:dyDescent="0.35">
      <c r="A150" s="5">
        <v>148</v>
      </c>
      <c r="B150" s="2" t="s">
        <v>150</v>
      </c>
      <c r="C150" s="2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0" t="s">
        <v>8319</v>
      </c>
      <c r="R150" t="s">
        <v>8322</v>
      </c>
      <c r="S150" s="13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58" x14ac:dyDescent="0.35">
      <c r="A151" s="5">
        <v>149</v>
      </c>
      <c r="B151" s="2" t="s">
        <v>151</v>
      </c>
      <c r="C151" s="2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0" t="s">
        <v>8319</v>
      </c>
      <c r="R151" t="s">
        <v>8322</v>
      </c>
      <c r="S151" s="13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 s="5">
        <v>150</v>
      </c>
      <c r="B152" s="2" t="s">
        <v>152</v>
      </c>
      <c r="C152" s="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0" t="s">
        <v>8319</v>
      </c>
      <c r="R152" t="s">
        <v>8322</v>
      </c>
      <c r="S152" s="13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58" x14ac:dyDescent="0.35">
      <c r="A153" s="5">
        <v>151</v>
      </c>
      <c r="B153" s="2" t="s">
        <v>153</v>
      </c>
      <c r="C153" s="2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0" t="s">
        <v>8319</v>
      </c>
      <c r="R153" t="s">
        <v>8322</v>
      </c>
      <c r="S153" s="13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 s="5">
        <v>152</v>
      </c>
      <c r="B154" s="2" t="s">
        <v>154</v>
      </c>
      <c r="C154" s="2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0" t="s">
        <v>8319</v>
      </c>
      <c r="R154" t="s">
        <v>8322</v>
      </c>
      <c r="S154" s="13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 s="5">
        <v>153</v>
      </c>
      <c r="B155" s="2" t="s">
        <v>155</v>
      </c>
      <c r="C155" s="2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0" t="s">
        <v>8319</v>
      </c>
      <c r="R155" t="s">
        <v>8322</v>
      </c>
      <c r="S155" s="13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 s="5">
        <v>154</v>
      </c>
      <c r="B156" s="2" t="s">
        <v>156</v>
      </c>
      <c r="C156" s="2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0" t="s">
        <v>8319</v>
      </c>
      <c r="R156" t="s">
        <v>8322</v>
      </c>
      <c r="S156" s="13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 s="5">
        <v>155</v>
      </c>
      <c r="B157" s="2" t="s">
        <v>157</v>
      </c>
      <c r="C157" s="2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0" t="s">
        <v>8319</v>
      </c>
      <c r="R157" t="s">
        <v>8322</v>
      </c>
      <c r="S157" s="13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 s="5">
        <v>156</v>
      </c>
      <c r="B158" s="2" t="s">
        <v>158</v>
      </c>
      <c r="C158" s="2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0" t="s">
        <v>8319</v>
      </c>
      <c r="R158" t="s">
        <v>8322</v>
      </c>
      <c r="S158" s="13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 s="5">
        <v>157</v>
      </c>
      <c r="B159" s="2" t="s">
        <v>159</v>
      </c>
      <c r="C159" s="2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0" t="s">
        <v>8319</v>
      </c>
      <c r="R159" t="s">
        <v>8322</v>
      </c>
      <c r="S159" s="13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58" x14ac:dyDescent="0.35">
      <c r="A160" s="5">
        <v>158</v>
      </c>
      <c r="B160" s="2" t="s">
        <v>160</v>
      </c>
      <c r="C160" s="2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0" t="s">
        <v>8319</v>
      </c>
      <c r="R160" t="s">
        <v>8322</v>
      </c>
      <c r="S160" s="13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58" x14ac:dyDescent="0.35">
      <c r="A161" s="5">
        <v>159</v>
      </c>
      <c r="B161" s="2" t="s">
        <v>161</v>
      </c>
      <c r="C161" s="2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0" t="s">
        <v>8319</v>
      </c>
      <c r="R161" t="s">
        <v>8322</v>
      </c>
      <c r="S161" s="13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58" x14ac:dyDescent="0.35">
      <c r="A162" s="5">
        <v>160</v>
      </c>
      <c r="B162" s="2" t="s">
        <v>162</v>
      </c>
      <c r="C162" s="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0" t="s">
        <v>8319</v>
      </c>
      <c r="R162" t="s">
        <v>8323</v>
      </c>
      <c r="S162" s="13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 s="5">
        <v>161</v>
      </c>
      <c r="B163" s="2" t="s">
        <v>163</v>
      </c>
      <c r="C163" s="2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0" t="s">
        <v>8319</v>
      </c>
      <c r="R163" t="s">
        <v>8323</v>
      </c>
      <c r="S163" s="13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 s="5">
        <v>162</v>
      </c>
      <c r="B164" s="2" t="s">
        <v>164</v>
      </c>
      <c r="C164" s="2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0" t="s">
        <v>8319</v>
      </c>
      <c r="R164" t="s">
        <v>8323</v>
      </c>
      <c r="S164" s="13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 s="5">
        <v>163</v>
      </c>
      <c r="B165" s="2" t="s">
        <v>165</v>
      </c>
      <c r="C165" s="2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0" t="s">
        <v>8319</v>
      </c>
      <c r="R165" t="s">
        <v>8323</v>
      </c>
      <c r="S165" s="13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 s="5">
        <v>164</v>
      </c>
      <c r="B166" s="2" t="s">
        <v>166</v>
      </c>
      <c r="C166" s="2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0" t="s">
        <v>8319</v>
      </c>
      <c r="R166" t="s">
        <v>8323</v>
      </c>
      <c r="S166" s="13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 s="5">
        <v>165</v>
      </c>
      <c r="B167" s="2" t="s">
        <v>167</v>
      </c>
      <c r="C167" s="2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0" t="s">
        <v>8319</v>
      </c>
      <c r="R167" t="s">
        <v>8323</v>
      </c>
      <c r="S167" s="13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 s="5">
        <v>166</v>
      </c>
      <c r="B168" s="2" t="s">
        <v>168</v>
      </c>
      <c r="C168" s="2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0" t="s">
        <v>8319</v>
      </c>
      <c r="R168" t="s">
        <v>8323</v>
      </c>
      <c r="S168" s="13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 s="5">
        <v>167</v>
      </c>
      <c r="B169" s="2" t="s">
        <v>169</v>
      </c>
      <c r="C169" s="2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0" t="s">
        <v>8319</v>
      </c>
      <c r="R169" t="s">
        <v>8323</v>
      </c>
      <c r="S169" s="13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58" x14ac:dyDescent="0.35">
      <c r="A170" s="5">
        <v>168</v>
      </c>
      <c r="B170" s="2" t="s">
        <v>170</v>
      </c>
      <c r="C170" s="2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0" t="s">
        <v>8319</v>
      </c>
      <c r="R170" t="s">
        <v>8323</v>
      </c>
      <c r="S170" s="13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58" x14ac:dyDescent="0.35">
      <c r="A171" s="5">
        <v>169</v>
      </c>
      <c r="B171" s="2" t="s">
        <v>171</v>
      </c>
      <c r="C171" s="2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0" t="s">
        <v>8319</v>
      </c>
      <c r="R171" t="s">
        <v>8323</v>
      </c>
      <c r="S171" s="13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 s="5">
        <v>170</v>
      </c>
      <c r="B172" s="2" t="s">
        <v>172</v>
      </c>
      <c r="C172" s="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0" t="s">
        <v>8319</v>
      </c>
      <c r="R172" t="s">
        <v>8323</v>
      </c>
      <c r="S172" s="13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 s="5">
        <v>171</v>
      </c>
      <c r="B173" s="2" t="s">
        <v>173</v>
      </c>
      <c r="C173" s="2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0" t="s">
        <v>8319</v>
      </c>
      <c r="R173" t="s">
        <v>8323</v>
      </c>
      <c r="S173" s="13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 s="5">
        <v>172</v>
      </c>
      <c r="B174" s="2" t="s">
        <v>174</v>
      </c>
      <c r="C174" s="2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0" t="s">
        <v>8319</v>
      </c>
      <c r="R174" t="s">
        <v>8323</v>
      </c>
      <c r="S174" s="13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 s="5">
        <v>173</v>
      </c>
      <c r="B175" s="2" t="s">
        <v>175</v>
      </c>
      <c r="C175" s="2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0" t="s">
        <v>8319</v>
      </c>
      <c r="R175" t="s">
        <v>8323</v>
      </c>
      <c r="S175" s="13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58" x14ac:dyDescent="0.35">
      <c r="A176" s="5">
        <v>174</v>
      </c>
      <c r="B176" s="2" t="s">
        <v>176</v>
      </c>
      <c r="C176" s="2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0" t="s">
        <v>8319</v>
      </c>
      <c r="R176" t="s">
        <v>8323</v>
      </c>
      <c r="S176" s="13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 s="5">
        <v>175</v>
      </c>
      <c r="B177" s="2" t="s">
        <v>177</v>
      </c>
      <c r="C177" s="2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0" t="s">
        <v>8319</v>
      </c>
      <c r="R177" t="s">
        <v>8323</v>
      </c>
      <c r="S177" s="13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58" x14ac:dyDescent="0.35">
      <c r="A178" s="5">
        <v>176</v>
      </c>
      <c r="B178" s="2" t="s">
        <v>178</v>
      </c>
      <c r="C178" s="2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0" t="s">
        <v>8319</v>
      </c>
      <c r="R178" t="s">
        <v>8323</v>
      </c>
      <c r="S178" s="13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 s="5">
        <v>177</v>
      </c>
      <c r="B179" s="2" t="s">
        <v>179</v>
      </c>
      <c r="C179" s="2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0" t="s">
        <v>8319</v>
      </c>
      <c r="R179" t="s">
        <v>8323</v>
      </c>
      <c r="S179" s="13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3.5" x14ac:dyDescent="0.35">
      <c r="A180" s="5">
        <v>178</v>
      </c>
      <c r="B180" s="2" t="s">
        <v>180</v>
      </c>
      <c r="C180" s="2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0" t="s">
        <v>8319</v>
      </c>
      <c r="R180" t="s">
        <v>8323</v>
      </c>
      <c r="S180" s="13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 s="5">
        <v>179</v>
      </c>
      <c r="B181" s="2" t="s">
        <v>181</v>
      </c>
      <c r="C181" s="2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0" t="s">
        <v>8319</v>
      </c>
      <c r="R181" t="s">
        <v>8323</v>
      </c>
      <c r="S181" s="13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 s="5">
        <v>180</v>
      </c>
      <c r="B182" s="2" t="s">
        <v>182</v>
      </c>
      <c r="C182" s="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0" t="s">
        <v>8319</v>
      </c>
      <c r="R182" t="s">
        <v>8323</v>
      </c>
      <c r="S182" s="13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58" x14ac:dyDescent="0.35">
      <c r="A183" s="5">
        <v>181</v>
      </c>
      <c r="B183" s="2" t="s">
        <v>183</v>
      </c>
      <c r="C183" s="2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0" t="s">
        <v>8319</v>
      </c>
      <c r="R183" t="s">
        <v>8323</v>
      </c>
      <c r="S183" s="13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 s="5">
        <v>182</v>
      </c>
      <c r="B184" s="2" t="s">
        <v>184</v>
      </c>
      <c r="C184" s="2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0" t="s">
        <v>8319</v>
      </c>
      <c r="R184" t="s">
        <v>8323</v>
      </c>
      <c r="S184" s="13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 s="5">
        <v>183</v>
      </c>
      <c r="B185" s="2" t="s">
        <v>185</v>
      </c>
      <c r="C185" s="2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0" t="s">
        <v>8319</v>
      </c>
      <c r="R185" t="s">
        <v>8323</v>
      </c>
      <c r="S185" s="13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 s="5">
        <v>184</v>
      </c>
      <c r="B186" s="2" t="s">
        <v>186</v>
      </c>
      <c r="C186" s="2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0" t="s">
        <v>8319</v>
      </c>
      <c r="R186" t="s">
        <v>8323</v>
      </c>
      <c r="S186" s="13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 s="5">
        <v>185</v>
      </c>
      <c r="B187" s="2" t="s">
        <v>187</v>
      </c>
      <c r="C187" s="2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0" t="s">
        <v>8319</v>
      </c>
      <c r="R187" t="s">
        <v>8323</v>
      </c>
      <c r="S187" s="13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58" x14ac:dyDescent="0.35">
      <c r="A188" s="5">
        <v>186</v>
      </c>
      <c r="B188" s="2" t="s">
        <v>188</v>
      </c>
      <c r="C188" s="2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0" t="s">
        <v>8319</v>
      </c>
      <c r="R188" t="s">
        <v>8323</v>
      </c>
      <c r="S188" s="13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 s="5">
        <v>187</v>
      </c>
      <c r="B189" s="2" t="s">
        <v>189</v>
      </c>
      <c r="C189" s="2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0" t="s">
        <v>8319</v>
      </c>
      <c r="R189" t="s">
        <v>8323</v>
      </c>
      <c r="S189" s="13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 s="5">
        <v>188</v>
      </c>
      <c r="B190" s="2" t="s">
        <v>190</v>
      </c>
      <c r="C190" s="2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0" t="s">
        <v>8319</v>
      </c>
      <c r="R190" t="s">
        <v>8323</v>
      </c>
      <c r="S190" s="13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58" x14ac:dyDescent="0.35">
      <c r="A191" s="5">
        <v>189</v>
      </c>
      <c r="B191" s="2" t="s">
        <v>191</v>
      </c>
      <c r="C191" s="2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0" t="s">
        <v>8319</v>
      </c>
      <c r="R191" t="s">
        <v>8323</v>
      </c>
      <c r="S191" s="13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 s="5">
        <v>190</v>
      </c>
      <c r="B192" s="2" t="s">
        <v>192</v>
      </c>
      <c r="C192" s="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0" t="s">
        <v>8319</v>
      </c>
      <c r="R192" t="s">
        <v>8323</v>
      </c>
      <c r="S192" s="13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 s="5">
        <v>191</v>
      </c>
      <c r="B193" s="2" t="s">
        <v>193</v>
      </c>
      <c r="C193" s="2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0" t="s">
        <v>8319</v>
      </c>
      <c r="R193" t="s">
        <v>8323</v>
      </c>
      <c r="S193" s="13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 s="5">
        <v>192</v>
      </c>
      <c r="B194" s="2" t="s">
        <v>194</v>
      </c>
      <c r="C194" s="2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0" t="s">
        <v>8319</v>
      </c>
      <c r="R194" t="s">
        <v>8323</v>
      </c>
      <c r="S194" s="13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 s="5">
        <v>193</v>
      </c>
      <c r="B195" s="2" t="s">
        <v>195</v>
      </c>
      <c r="C195" s="2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0" t="s">
        <v>8319</v>
      </c>
      <c r="R195" t="s">
        <v>8323</v>
      </c>
      <c r="S195" s="13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 s="5">
        <v>194</v>
      </c>
      <c r="B196" s="2" t="s">
        <v>196</v>
      </c>
      <c r="C196" s="2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0" t="s">
        <v>8319</v>
      </c>
      <c r="R196" t="s">
        <v>8323</v>
      </c>
      <c r="S196" s="13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 s="5">
        <v>195</v>
      </c>
      <c r="B197" s="2" t="s">
        <v>197</v>
      </c>
      <c r="C197" s="2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0" t="s">
        <v>8319</v>
      </c>
      <c r="R197" t="s">
        <v>8323</v>
      </c>
      <c r="S197" s="13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 s="5">
        <v>196</v>
      </c>
      <c r="B198" s="2" t="s">
        <v>198</v>
      </c>
      <c r="C198" s="2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0" t="s">
        <v>8319</v>
      </c>
      <c r="R198" t="s">
        <v>8323</v>
      </c>
      <c r="S198" s="13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58" x14ac:dyDescent="0.35">
      <c r="A199" s="5">
        <v>197</v>
      </c>
      <c r="B199" s="2" t="s">
        <v>199</v>
      </c>
      <c r="C199" s="2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0" t="s">
        <v>8319</v>
      </c>
      <c r="R199" t="s">
        <v>8323</v>
      </c>
      <c r="S199" s="13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58" x14ac:dyDescent="0.35">
      <c r="A200" s="5">
        <v>198</v>
      </c>
      <c r="B200" s="2" t="s">
        <v>200</v>
      </c>
      <c r="C200" s="2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0" t="s">
        <v>8319</v>
      </c>
      <c r="R200" t="s">
        <v>8323</v>
      </c>
      <c r="S200" s="13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58" x14ac:dyDescent="0.35">
      <c r="A201" s="5">
        <v>199</v>
      </c>
      <c r="B201" s="2" t="s">
        <v>201</v>
      </c>
      <c r="C201" s="2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0" t="s">
        <v>8319</v>
      </c>
      <c r="R201" t="s">
        <v>8323</v>
      </c>
      <c r="S201" s="13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 s="5">
        <v>200</v>
      </c>
      <c r="B202" s="2" t="s">
        <v>202</v>
      </c>
      <c r="C202" s="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0" t="s">
        <v>8319</v>
      </c>
      <c r="R202" t="s">
        <v>8323</v>
      </c>
      <c r="S202" s="13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58" x14ac:dyDescent="0.35">
      <c r="A203" s="5">
        <v>201</v>
      </c>
      <c r="B203" s="2" t="s">
        <v>203</v>
      </c>
      <c r="C203" s="2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0" t="s">
        <v>8319</v>
      </c>
      <c r="R203" t="s">
        <v>8323</v>
      </c>
      <c r="S203" s="13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 s="5">
        <v>202</v>
      </c>
      <c r="B204" s="2" t="s">
        <v>204</v>
      </c>
      <c r="C204" s="2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0" t="s">
        <v>8319</v>
      </c>
      <c r="R204" t="s">
        <v>8323</v>
      </c>
      <c r="S204" s="13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58" x14ac:dyDescent="0.35">
      <c r="A205" s="5">
        <v>203</v>
      </c>
      <c r="B205" s="2" t="s">
        <v>205</v>
      </c>
      <c r="C205" s="2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0" t="s">
        <v>8319</v>
      </c>
      <c r="R205" t="s">
        <v>8323</v>
      </c>
      <c r="S205" s="13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58" x14ac:dyDescent="0.35">
      <c r="A206" s="5">
        <v>204</v>
      </c>
      <c r="B206" s="2" t="s">
        <v>206</v>
      </c>
      <c r="C206" s="2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0" t="s">
        <v>8319</v>
      </c>
      <c r="R206" t="s">
        <v>8323</v>
      </c>
      <c r="S206" s="13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 s="5">
        <v>205</v>
      </c>
      <c r="B207" s="2" t="s">
        <v>207</v>
      </c>
      <c r="C207" s="2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0" t="s">
        <v>8319</v>
      </c>
      <c r="R207" t="s">
        <v>8323</v>
      </c>
      <c r="S207" s="13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 s="5">
        <v>206</v>
      </c>
      <c r="B208" s="2" t="s">
        <v>208</v>
      </c>
      <c r="C208" s="2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0" t="s">
        <v>8319</v>
      </c>
      <c r="R208" t="s">
        <v>8323</v>
      </c>
      <c r="S208" s="13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 s="5">
        <v>207</v>
      </c>
      <c r="B209" s="2" t="s">
        <v>209</v>
      </c>
      <c r="C209" s="2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0" t="s">
        <v>8319</v>
      </c>
      <c r="R209" t="s">
        <v>8323</v>
      </c>
      <c r="S209" s="13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 s="5">
        <v>208</v>
      </c>
      <c r="B210" s="2" t="s">
        <v>210</v>
      </c>
      <c r="C210" s="2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0" t="s">
        <v>8319</v>
      </c>
      <c r="R210" t="s">
        <v>8323</v>
      </c>
      <c r="S210" s="13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 s="5">
        <v>209</v>
      </c>
      <c r="B211" s="2" t="s">
        <v>211</v>
      </c>
      <c r="C211" s="2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0" t="s">
        <v>8319</v>
      </c>
      <c r="R211" t="s">
        <v>8323</v>
      </c>
      <c r="S211" s="13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58" x14ac:dyDescent="0.35">
      <c r="A212" s="5">
        <v>210</v>
      </c>
      <c r="B212" s="2" t="s">
        <v>212</v>
      </c>
      <c r="C212" s="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0" t="s">
        <v>8319</v>
      </c>
      <c r="R212" t="s">
        <v>8323</v>
      </c>
      <c r="S212" s="13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58" x14ac:dyDescent="0.35">
      <c r="A213" s="5">
        <v>211</v>
      </c>
      <c r="B213" s="2" t="s">
        <v>213</v>
      </c>
      <c r="C213" s="2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0" t="s">
        <v>8319</v>
      </c>
      <c r="R213" t="s">
        <v>8323</v>
      </c>
      <c r="S213" s="13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3.5" x14ac:dyDescent="0.35">
      <c r="A214" s="5">
        <v>212</v>
      </c>
      <c r="B214" s="2" t="s">
        <v>214</v>
      </c>
      <c r="C214" s="2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0" t="s">
        <v>8319</v>
      </c>
      <c r="R214" t="s">
        <v>8323</v>
      </c>
      <c r="S214" s="13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 s="5">
        <v>213</v>
      </c>
      <c r="B215" s="2" t="s">
        <v>215</v>
      </c>
      <c r="C215" s="2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0" t="s">
        <v>8319</v>
      </c>
      <c r="R215" t="s">
        <v>8323</v>
      </c>
      <c r="S215" s="13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 s="5">
        <v>214</v>
      </c>
      <c r="B216" s="2" t="s">
        <v>216</v>
      </c>
      <c r="C216" s="2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0" t="s">
        <v>8319</v>
      </c>
      <c r="R216" t="s">
        <v>8323</v>
      </c>
      <c r="S216" s="13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58" x14ac:dyDescent="0.35">
      <c r="A217" s="5">
        <v>215</v>
      </c>
      <c r="B217" s="2" t="s">
        <v>217</v>
      </c>
      <c r="C217" s="2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0" t="s">
        <v>8319</v>
      </c>
      <c r="R217" t="s">
        <v>8323</v>
      </c>
      <c r="S217" s="13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58" x14ac:dyDescent="0.35">
      <c r="A218" s="5">
        <v>216</v>
      </c>
      <c r="B218" s="2" t="s">
        <v>218</v>
      </c>
      <c r="C218" s="2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0" t="s">
        <v>8319</v>
      </c>
      <c r="R218" t="s">
        <v>8323</v>
      </c>
      <c r="S218" s="13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 s="5">
        <v>217</v>
      </c>
      <c r="B219" s="2" t="s">
        <v>219</v>
      </c>
      <c r="C219" s="2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0" t="s">
        <v>8319</v>
      </c>
      <c r="R219" t="s">
        <v>8323</v>
      </c>
      <c r="S219" s="13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58" x14ac:dyDescent="0.35">
      <c r="A220" s="5">
        <v>218</v>
      </c>
      <c r="B220" s="2" t="s">
        <v>220</v>
      </c>
      <c r="C220" s="2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0" t="s">
        <v>8319</v>
      </c>
      <c r="R220" t="s">
        <v>8323</v>
      </c>
      <c r="S220" s="13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3.5" x14ac:dyDescent="0.35">
      <c r="A221" s="5">
        <v>219</v>
      </c>
      <c r="B221" s="2" t="s">
        <v>221</v>
      </c>
      <c r="C221" s="2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0" t="s">
        <v>8319</v>
      </c>
      <c r="R221" t="s">
        <v>8323</v>
      </c>
      <c r="S221" s="13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 s="5">
        <v>220</v>
      </c>
      <c r="B222" s="2" t="s">
        <v>222</v>
      </c>
      <c r="C222" s="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0" t="s">
        <v>8319</v>
      </c>
      <c r="R222" t="s">
        <v>8323</v>
      </c>
      <c r="S222" s="13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9" x14ac:dyDescent="0.35">
      <c r="A223" s="5">
        <v>221</v>
      </c>
      <c r="B223" s="2" t="s">
        <v>223</v>
      </c>
      <c r="C223" s="2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0" t="s">
        <v>8319</v>
      </c>
      <c r="R223" t="s">
        <v>8323</v>
      </c>
      <c r="S223" s="13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58" x14ac:dyDescent="0.35">
      <c r="A224" s="5">
        <v>222</v>
      </c>
      <c r="B224" s="2" t="s">
        <v>224</v>
      </c>
      <c r="C224" s="2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0" t="s">
        <v>8319</v>
      </c>
      <c r="R224" t="s">
        <v>8323</v>
      </c>
      <c r="S224" s="13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 s="5">
        <v>223</v>
      </c>
      <c r="B225" s="2" t="s">
        <v>225</v>
      </c>
      <c r="C225" s="2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0" t="s">
        <v>8319</v>
      </c>
      <c r="R225" t="s">
        <v>8323</v>
      </c>
      <c r="S225" s="13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 s="5">
        <v>224</v>
      </c>
      <c r="B226" s="2" t="s">
        <v>226</v>
      </c>
      <c r="C226" s="2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0" t="s">
        <v>8319</v>
      </c>
      <c r="R226" t="s">
        <v>8323</v>
      </c>
      <c r="S226" s="13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 s="5">
        <v>225</v>
      </c>
      <c r="B227" s="2" t="s">
        <v>227</v>
      </c>
      <c r="C227" s="2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0" t="s">
        <v>8319</v>
      </c>
      <c r="R227" t="s">
        <v>8323</v>
      </c>
      <c r="S227" s="13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 s="5">
        <v>226</v>
      </c>
      <c r="B228" s="2" t="s">
        <v>228</v>
      </c>
      <c r="C228" s="2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0" t="s">
        <v>8319</v>
      </c>
      <c r="R228" t="s">
        <v>8323</v>
      </c>
      <c r="S228" s="13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 s="5">
        <v>227</v>
      </c>
      <c r="B229" s="2" t="s">
        <v>229</v>
      </c>
      <c r="C229" s="2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0" t="s">
        <v>8319</v>
      </c>
      <c r="R229" t="s">
        <v>8323</v>
      </c>
      <c r="S229" s="13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 s="5">
        <v>228</v>
      </c>
      <c r="B230" s="2" t="s">
        <v>230</v>
      </c>
      <c r="C230" s="2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0" t="s">
        <v>8319</v>
      </c>
      <c r="R230" t="s">
        <v>8323</v>
      </c>
      <c r="S230" s="13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58" x14ac:dyDescent="0.35">
      <c r="A231" s="5">
        <v>229</v>
      </c>
      <c r="B231" s="2" t="s">
        <v>231</v>
      </c>
      <c r="C231" s="2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0" t="s">
        <v>8319</v>
      </c>
      <c r="R231" t="s">
        <v>8323</v>
      </c>
      <c r="S231" s="13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58" x14ac:dyDescent="0.35">
      <c r="A232" s="5">
        <v>230</v>
      </c>
      <c r="B232" s="2" t="s">
        <v>232</v>
      </c>
      <c r="C232" s="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0" t="s">
        <v>8319</v>
      </c>
      <c r="R232" t="s">
        <v>8323</v>
      </c>
      <c r="S232" s="13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58" x14ac:dyDescent="0.35">
      <c r="A233" s="5">
        <v>231</v>
      </c>
      <c r="B233" s="2" t="s">
        <v>233</v>
      </c>
      <c r="C233" s="2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0" t="s">
        <v>8319</v>
      </c>
      <c r="R233" t="s">
        <v>8323</v>
      </c>
      <c r="S233" s="13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58" x14ac:dyDescent="0.35">
      <c r="A234" s="5">
        <v>232</v>
      </c>
      <c r="B234" s="2" t="s">
        <v>234</v>
      </c>
      <c r="C234" s="2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0" t="s">
        <v>8319</v>
      </c>
      <c r="R234" t="s">
        <v>8323</v>
      </c>
      <c r="S234" s="13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 s="5">
        <v>233</v>
      </c>
      <c r="B235" s="2" t="s">
        <v>235</v>
      </c>
      <c r="C235" s="2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0" t="s">
        <v>8319</v>
      </c>
      <c r="R235" t="s">
        <v>8323</v>
      </c>
      <c r="S235" s="13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 s="5">
        <v>234</v>
      </c>
      <c r="B236" s="2" t="s">
        <v>236</v>
      </c>
      <c r="C236" s="2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0" t="s">
        <v>8319</v>
      </c>
      <c r="R236" t="s">
        <v>8323</v>
      </c>
      <c r="S236" s="13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 s="5">
        <v>235</v>
      </c>
      <c r="B237" s="2" t="s">
        <v>237</v>
      </c>
      <c r="C237" s="2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0" t="s">
        <v>8319</v>
      </c>
      <c r="R237" t="s">
        <v>8323</v>
      </c>
      <c r="S237" s="13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58" x14ac:dyDescent="0.35">
      <c r="A238" s="5">
        <v>236</v>
      </c>
      <c r="B238" s="2" t="s">
        <v>238</v>
      </c>
      <c r="C238" s="2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0" t="s">
        <v>8319</v>
      </c>
      <c r="R238" t="s">
        <v>8323</v>
      </c>
      <c r="S238" s="13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 s="5">
        <v>237</v>
      </c>
      <c r="B239" s="2" t="s">
        <v>239</v>
      </c>
      <c r="C239" s="2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0" t="s">
        <v>8319</v>
      </c>
      <c r="R239" t="s">
        <v>8323</v>
      </c>
      <c r="S239" s="13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58" x14ac:dyDescent="0.35">
      <c r="A240" s="5">
        <v>238</v>
      </c>
      <c r="B240" s="2" t="s">
        <v>240</v>
      </c>
      <c r="C240" s="2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0" t="s">
        <v>8319</v>
      </c>
      <c r="R240" t="s">
        <v>8323</v>
      </c>
      <c r="S240" s="13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 s="5">
        <v>239</v>
      </c>
      <c r="B241" s="2" t="s">
        <v>241</v>
      </c>
      <c r="C241" s="2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0" t="s">
        <v>8319</v>
      </c>
      <c r="R241" t="s">
        <v>8323</v>
      </c>
      <c r="S241" s="13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 s="5">
        <v>240</v>
      </c>
      <c r="B242" s="2" t="s">
        <v>242</v>
      </c>
      <c r="C242" s="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0" t="s">
        <v>8319</v>
      </c>
      <c r="R242" t="s">
        <v>8324</v>
      </c>
      <c r="S242" s="13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58" x14ac:dyDescent="0.35">
      <c r="A243" s="5">
        <v>241</v>
      </c>
      <c r="B243" s="2" t="s">
        <v>243</v>
      </c>
      <c r="C243" s="2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0" t="s">
        <v>8319</v>
      </c>
      <c r="R243" t="s">
        <v>8324</v>
      </c>
      <c r="S243" s="13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 s="5">
        <v>242</v>
      </c>
      <c r="B244" s="2" t="s">
        <v>244</v>
      </c>
      <c r="C244" s="2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0" t="s">
        <v>8319</v>
      </c>
      <c r="R244" t="s">
        <v>8324</v>
      </c>
      <c r="S244" s="13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 s="5">
        <v>243</v>
      </c>
      <c r="B245" s="2" t="s">
        <v>245</v>
      </c>
      <c r="C245" s="2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0" t="s">
        <v>8319</v>
      </c>
      <c r="R245" t="s">
        <v>8324</v>
      </c>
      <c r="S245" s="13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 s="5">
        <v>244</v>
      </c>
      <c r="B246" s="3">
        <v>39756</v>
      </c>
      <c r="C246" s="2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0" t="s">
        <v>8319</v>
      </c>
      <c r="R246" t="s">
        <v>8324</v>
      </c>
      <c r="S246" s="13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 s="5">
        <v>245</v>
      </c>
      <c r="B247" s="2" t="s">
        <v>246</v>
      </c>
      <c r="C247" s="2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0" t="s">
        <v>8319</v>
      </c>
      <c r="R247" t="s">
        <v>8324</v>
      </c>
      <c r="S247" s="13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 s="5">
        <v>246</v>
      </c>
      <c r="B248" s="2" t="s">
        <v>247</v>
      </c>
      <c r="C248" s="2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0" t="s">
        <v>8319</v>
      </c>
      <c r="R248" t="s">
        <v>8324</v>
      </c>
      <c r="S248" s="13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 s="5">
        <v>247</v>
      </c>
      <c r="B249" s="2" t="s">
        <v>248</v>
      </c>
      <c r="C249" s="2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0" t="s">
        <v>8319</v>
      </c>
      <c r="R249" t="s">
        <v>8324</v>
      </c>
      <c r="S249" s="13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 x14ac:dyDescent="0.35">
      <c r="A250" s="5">
        <v>248</v>
      </c>
      <c r="B250" s="2" t="s">
        <v>249</v>
      </c>
      <c r="C250" s="2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0" t="s">
        <v>8319</v>
      </c>
      <c r="R250" t="s">
        <v>8324</v>
      </c>
      <c r="S250" s="13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 s="5">
        <v>249</v>
      </c>
      <c r="B251" s="2" t="s">
        <v>250</v>
      </c>
      <c r="C251" s="2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0" t="s">
        <v>8319</v>
      </c>
      <c r="R251" t="s">
        <v>8324</v>
      </c>
      <c r="S251" s="13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58" x14ac:dyDescent="0.35">
      <c r="A252" s="5">
        <v>250</v>
      </c>
      <c r="B252" s="2" t="s">
        <v>251</v>
      </c>
      <c r="C252" s="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0" t="s">
        <v>8319</v>
      </c>
      <c r="R252" t="s">
        <v>8324</v>
      </c>
      <c r="S252" s="13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 s="5">
        <v>251</v>
      </c>
      <c r="B253" s="2" t="s">
        <v>252</v>
      </c>
      <c r="C253" s="2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0" t="s">
        <v>8319</v>
      </c>
      <c r="R253" t="s">
        <v>8324</v>
      </c>
      <c r="S253" s="13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 s="5">
        <v>252</v>
      </c>
      <c r="B254" s="2" t="s">
        <v>253</v>
      </c>
      <c r="C254" s="2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0" t="s">
        <v>8319</v>
      </c>
      <c r="R254" t="s">
        <v>8324</v>
      </c>
      <c r="S254" s="13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 s="5">
        <v>253</v>
      </c>
      <c r="B255" s="2" t="s">
        <v>254</v>
      </c>
      <c r="C255" s="2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0" t="s">
        <v>8319</v>
      </c>
      <c r="R255" t="s">
        <v>8324</v>
      </c>
      <c r="S255" s="13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 s="5">
        <v>254</v>
      </c>
      <c r="B256" s="2" t="s">
        <v>255</v>
      </c>
      <c r="C256" s="2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0" t="s">
        <v>8319</v>
      </c>
      <c r="R256" t="s">
        <v>8324</v>
      </c>
      <c r="S256" s="13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 s="5">
        <v>255</v>
      </c>
      <c r="B257" s="2" t="s">
        <v>256</v>
      </c>
      <c r="C257" s="2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0" t="s">
        <v>8319</v>
      </c>
      <c r="R257" t="s">
        <v>8324</v>
      </c>
      <c r="S257" s="13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 s="5">
        <v>256</v>
      </c>
      <c r="B258" s="2" t="s">
        <v>257</v>
      </c>
      <c r="C258" s="2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0" t="s">
        <v>8319</v>
      </c>
      <c r="R258" t="s">
        <v>8324</v>
      </c>
      <c r="S258" s="13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58" x14ac:dyDescent="0.35">
      <c r="A259" s="5">
        <v>257</v>
      </c>
      <c r="B259" s="2" t="s">
        <v>258</v>
      </c>
      <c r="C259" s="2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8319</v>
      </c>
      <c r="R259" t="s">
        <v>8324</v>
      </c>
      <c r="S259" s="13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 s="5">
        <v>258</v>
      </c>
      <c r="B260" s="2" t="s">
        <v>259</v>
      </c>
      <c r="C260" s="2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0" t="s">
        <v>8319</v>
      </c>
      <c r="R260" t="s">
        <v>8324</v>
      </c>
      <c r="S260" s="13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 s="5">
        <v>259</v>
      </c>
      <c r="B261" s="2" t="s">
        <v>260</v>
      </c>
      <c r="C261" s="2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0" t="s">
        <v>8319</v>
      </c>
      <c r="R261" t="s">
        <v>8324</v>
      </c>
      <c r="S261" s="13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 s="5">
        <v>260</v>
      </c>
      <c r="B262" s="2" t="s">
        <v>261</v>
      </c>
      <c r="C262" s="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0" t="s">
        <v>8319</v>
      </c>
      <c r="R262" t="s">
        <v>8324</v>
      </c>
      <c r="S262" s="13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3.5" x14ac:dyDescent="0.35">
      <c r="A263" s="5">
        <v>261</v>
      </c>
      <c r="B263" s="2" t="s">
        <v>262</v>
      </c>
      <c r="C263" s="2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0" t="s">
        <v>8319</v>
      </c>
      <c r="R263" t="s">
        <v>8324</v>
      </c>
      <c r="S263" s="13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 s="5">
        <v>262</v>
      </c>
      <c r="B264" s="2" t="s">
        <v>263</v>
      </c>
      <c r="C264" s="2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0" t="s">
        <v>8319</v>
      </c>
      <c r="R264" t="s">
        <v>8324</v>
      </c>
      <c r="S264" s="13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 s="5">
        <v>263</v>
      </c>
      <c r="B265" s="2" t="s">
        <v>264</v>
      </c>
      <c r="C265" s="2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0" t="s">
        <v>8319</v>
      </c>
      <c r="R265" t="s">
        <v>8324</v>
      </c>
      <c r="S265" s="13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 s="5">
        <v>264</v>
      </c>
      <c r="B266" s="2" t="s">
        <v>265</v>
      </c>
      <c r="C266" s="2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0" t="s">
        <v>8319</v>
      </c>
      <c r="R266" t="s">
        <v>8324</v>
      </c>
      <c r="S266" s="13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 s="5">
        <v>265</v>
      </c>
      <c r="B267" s="2" t="s">
        <v>266</v>
      </c>
      <c r="C267" s="2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0" t="s">
        <v>8319</v>
      </c>
      <c r="R267" t="s">
        <v>8324</v>
      </c>
      <c r="S267" s="13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 s="5">
        <v>266</v>
      </c>
      <c r="B268" s="2" t="s">
        <v>267</v>
      </c>
      <c r="C268" s="2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0" t="s">
        <v>8319</v>
      </c>
      <c r="R268" t="s">
        <v>8324</v>
      </c>
      <c r="S268" s="13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 s="5">
        <v>267</v>
      </c>
      <c r="B269" s="2" t="s">
        <v>268</v>
      </c>
      <c r="C269" s="2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0" t="s">
        <v>8319</v>
      </c>
      <c r="R269" t="s">
        <v>8324</v>
      </c>
      <c r="S269" s="13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58" x14ac:dyDescent="0.35">
      <c r="A270" s="5">
        <v>268</v>
      </c>
      <c r="B270" s="2" t="s">
        <v>269</v>
      </c>
      <c r="C270" s="2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0" t="s">
        <v>8319</v>
      </c>
      <c r="R270" t="s">
        <v>8324</v>
      </c>
      <c r="S270" s="13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58" x14ac:dyDescent="0.35">
      <c r="A271" s="5">
        <v>269</v>
      </c>
      <c r="B271" s="2" t="s">
        <v>270</v>
      </c>
      <c r="C271" s="2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0" t="s">
        <v>8319</v>
      </c>
      <c r="R271" t="s">
        <v>8324</v>
      </c>
      <c r="S271" s="13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 s="5">
        <v>270</v>
      </c>
      <c r="B272" s="2" t="s">
        <v>271</v>
      </c>
      <c r="C272" s="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0" t="s">
        <v>8319</v>
      </c>
      <c r="R272" t="s">
        <v>8324</v>
      </c>
      <c r="S272" s="13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58" x14ac:dyDescent="0.35">
      <c r="A273" s="5">
        <v>271</v>
      </c>
      <c r="B273" s="2" t="s">
        <v>272</v>
      </c>
      <c r="C273" s="2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0" t="s">
        <v>8319</v>
      </c>
      <c r="R273" t="s">
        <v>8324</v>
      </c>
      <c r="S273" s="13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58" x14ac:dyDescent="0.35">
      <c r="A274" s="5">
        <v>272</v>
      </c>
      <c r="B274" s="2" t="s">
        <v>273</v>
      </c>
      <c r="C274" s="2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0" t="s">
        <v>8319</v>
      </c>
      <c r="R274" t="s">
        <v>8324</v>
      </c>
      <c r="S274" s="13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 s="5">
        <v>273</v>
      </c>
      <c r="B275" s="2" t="s">
        <v>274</v>
      </c>
      <c r="C275" s="2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0" t="s">
        <v>8319</v>
      </c>
      <c r="R275" t="s">
        <v>8324</v>
      </c>
      <c r="S275" s="13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58" x14ac:dyDescent="0.35">
      <c r="A276" s="5">
        <v>274</v>
      </c>
      <c r="B276" s="2" t="s">
        <v>275</v>
      </c>
      <c r="C276" s="2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0" t="s">
        <v>8319</v>
      </c>
      <c r="R276" t="s">
        <v>8324</v>
      </c>
      <c r="S276" s="13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 s="5">
        <v>275</v>
      </c>
      <c r="B277" s="2" t="s">
        <v>276</v>
      </c>
      <c r="C277" s="2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0" t="s">
        <v>8319</v>
      </c>
      <c r="R277" t="s">
        <v>8324</v>
      </c>
      <c r="S277" s="13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58" x14ac:dyDescent="0.35">
      <c r="A278" s="5">
        <v>276</v>
      </c>
      <c r="B278" s="2" t="s">
        <v>277</v>
      </c>
      <c r="C278" s="2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0" t="s">
        <v>8319</v>
      </c>
      <c r="R278" t="s">
        <v>8324</v>
      </c>
      <c r="S278" s="13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 s="5">
        <v>277</v>
      </c>
      <c r="B279" s="2" t="s">
        <v>278</v>
      </c>
      <c r="C279" s="2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0" t="s">
        <v>8319</v>
      </c>
      <c r="R279" t="s">
        <v>8324</v>
      </c>
      <c r="S279" s="13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3.5" x14ac:dyDescent="0.35">
      <c r="A280" s="5">
        <v>278</v>
      </c>
      <c r="B280" s="2" t="s">
        <v>279</v>
      </c>
      <c r="C280" s="2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0" t="s">
        <v>8319</v>
      </c>
      <c r="R280" t="s">
        <v>8324</v>
      </c>
      <c r="S280" s="13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58" x14ac:dyDescent="0.35">
      <c r="A281" s="5">
        <v>279</v>
      </c>
      <c r="B281" s="2" t="s">
        <v>280</v>
      </c>
      <c r="C281" s="2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0" t="s">
        <v>8319</v>
      </c>
      <c r="R281" t="s">
        <v>8324</v>
      </c>
      <c r="S281" s="13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58" x14ac:dyDescent="0.35">
      <c r="A282" s="5">
        <v>280</v>
      </c>
      <c r="B282" s="2" t="s">
        <v>281</v>
      </c>
      <c r="C282" s="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0" t="s">
        <v>8319</v>
      </c>
      <c r="R282" t="s">
        <v>8324</v>
      </c>
      <c r="S282" s="13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58" x14ac:dyDescent="0.35">
      <c r="A283" s="5">
        <v>281</v>
      </c>
      <c r="B283" s="2" t="s">
        <v>282</v>
      </c>
      <c r="C283" s="2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0" t="s">
        <v>8319</v>
      </c>
      <c r="R283" t="s">
        <v>8324</v>
      </c>
      <c r="S283" s="13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 s="5">
        <v>282</v>
      </c>
      <c r="B284" s="2" t="s">
        <v>283</v>
      </c>
      <c r="C284" s="2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0" t="s">
        <v>8319</v>
      </c>
      <c r="R284" t="s">
        <v>8324</v>
      </c>
      <c r="S284" s="13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 s="5">
        <v>283</v>
      </c>
      <c r="B285" s="2" t="s">
        <v>284</v>
      </c>
      <c r="C285" s="2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0" t="s">
        <v>8319</v>
      </c>
      <c r="R285" t="s">
        <v>8324</v>
      </c>
      <c r="S285" s="13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 s="5">
        <v>284</v>
      </c>
      <c r="B286" s="2" t="s">
        <v>285</v>
      </c>
      <c r="C286" s="2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0" t="s">
        <v>8319</v>
      </c>
      <c r="R286" t="s">
        <v>8324</v>
      </c>
      <c r="S286" s="13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 s="5">
        <v>285</v>
      </c>
      <c r="B287" s="2" t="s">
        <v>286</v>
      </c>
      <c r="C287" s="2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0" t="s">
        <v>8319</v>
      </c>
      <c r="R287" t="s">
        <v>8324</v>
      </c>
      <c r="S287" s="13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 s="5">
        <v>286</v>
      </c>
      <c r="B288" s="2" t="s">
        <v>287</v>
      </c>
      <c r="C288" s="2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0" t="s">
        <v>8319</v>
      </c>
      <c r="R288" t="s">
        <v>8324</v>
      </c>
      <c r="S288" s="13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 s="5">
        <v>287</v>
      </c>
      <c r="B289" s="2" t="s">
        <v>288</v>
      </c>
      <c r="C289" s="2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0" t="s">
        <v>8319</v>
      </c>
      <c r="R289" t="s">
        <v>8324</v>
      </c>
      <c r="S289" s="13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 s="5">
        <v>288</v>
      </c>
      <c r="B290" s="2" t="s">
        <v>289</v>
      </c>
      <c r="C290" s="2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0" t="s">
        <v>8319</v>
      </c>
      <c r="R290" t="s">
        <v>8324</v>
      </c>
      <c r="S290" s="13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58" x14ac:dyDescent="0.35">
      <c r="A291" s="5">
        <v>289</v>
      </c>
      <c r="B291" s="2" t="s">
        <v>290</v>
      </c>
      <c r="C291" s="2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0" t="s">
        <v>8319</v>
      </c>
      <c r="R291" t="s">
        <v>8324</v>
      </c>
      <c r="S291" s="13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3.5" x14ac:dyDescent="0.35">
      <c r="A292" s="5">
        <v>290</v>
      </c>
      <c r="B292" s="2" t="s">
        <v>291</v>
      </c>
      <c r="C292" s="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0" t="s">
        <v>8319</v>
      </c>
      <c r="R292" t="s">
        <v>8324</v>
      </c>
      <c r="S292" s="13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 s="5">
        <v>291</v>
      </c>
      <c r="B293" s="2" t="s">
        <v>292</v>
      </c>
      <c r="C293" s="2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0" t="s">
        <v>8319</v>
      </c>
      <c r="R293" t="s">
        <v>8324</v>
      </c>
      <c r="S293" s="13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 s="5">
        <v>292</v>
      </c>
      <c r="B294" s="2" t="s">
        <v>293</v>
      </c>
      <c r="C294" s="2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0" t="s">
        <v>8319</v>
      </c>
      <c r="R294" t="s">
        <v>8324</v>
      </c>
      <c r="S294" s="13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58" x14ac:dyDescent="0.35">
      <c r="A295" s="5">
        <v>293</v>
      </c>
      <c r="B295" s="2" t="s">
        <v>294</v>
      </c>
      <c r="C295" s="2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0" t="s">
        <v>8319</v>
      </c>
      <c r="R295" t="s">
        <v>8324</v>
      </c>
      <c r="S295" s="13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87" x14ac:dyDescent="0.35">
      <c r="A296" s="5">
        <v>294</v>
      </c>
      <c r="B296" s="2" t="s">
        <v>295</v>
      </c>
      <c r="C296" s="2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0" t="s">
        <v>8319</v>
      </c>
      <c r="R296" t="s">
        <v>8324</v>
      </c>
      <c r="S296" s="13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58" x14ac:dyDescent="0.35">
      <c r="A297" s="5">
        <v>295</v>
      </c>
      <c r="B297" s="2" t="s">
        <v>296</v>
      </c>
      <c r="C297" s="2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0" t="s">
        <v>8319</v>
      </c>
      <c r="R297" t="s">
        <v>8324</v>
      </c>
      <c r="S297" s="13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 s="5">
        <v>296</v>
      </c>
      <c r="B298" s="2" t="s">
        <v>297</v>
      </c>
      <c r="C298" s="2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0" t="s">
        <v>8319</v>
      </c>
      <c r="R298" t="s">
        <v>8324</v>
      </c>
      <c r="S298" s="13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58" x14ac:dyDescent="0.35">
      <c r="A299" s="5">
        <v>297</v>
      </c>
      <c r="B299" s="2" t="s">
        <v>298</v>
      </c>
      <c r="C299" s="2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0" t="s">
        <v>8319</v>
      </c>
      <c r="R299" t="s">
        <v>8324</v>
      </c>
      <c r="S299" s="13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 s="5">
        <v>298</v>
      </c>
      <c r="B300" s="2" t="s">
        <v>299</v>
      </c>
      <c r="C300" s="2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0" t="s">
        <v>8319</v>
      </c>
      <c r="R300" t="s">
        <v>8324</v>
      </c>
      <c r="S300" s="13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 s="5">
        <v>299</v>
      </c>
      <c r="B301" s="2" t="s">
        <v>300</v>
      </c>
      <c r="C301" s="2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0" t="s">
        <v>8319</v>
      </c>
      <c r="R301" t="s">
        <v>8324</v>
      </c>
      <c r="S301" s="13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58" x14ac:dyDescent="0.35">
      <c r="A302" s="5">
        <v>300</v>
      </c>
      <c r="B302" s="2" t="s">
        <v>301</v>
      </c>
      <c r="C302" s="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0" t="s">
        <v>8319</v>
      </c>
      <c r="R302" t="s">
        <v>8324</v>
      </c>
      <c r="S302" s="13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 s="5">
        <v>301</v>
      </c>
      <c r="B303" s="2" t="s">
        <v>302</v>
      </c>
      <c r="C303" s="2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0" t="s">
        <v>8319</v>
      </c>
      <c r="R303" t="s">
        <v>8324</v>
      </c>
      <c r="S303" s="13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 s="5">
        <v>302</v>
      </c>
      <c r="B304" s="2" t="s">
        <v>303</v>
      </c>
      <c r="C304" s="2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0" t="s">
        <v>8319</v>
      </c>
      <c r="R304" t="s">
        <v>8324</v>
      </c>
      <c r="S304" s="13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 s="5">
        <v>303</v>
      </c>
      <c r="B305" s="2" t="s">
        <v>304</v>
      </c>
      <c r="C305" s="2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0" t="s">
        <v>8319</v>
      </c>
      <c r="R305" t="s">
        <v>8324</v>
      </c>
      <c r="S305" s="13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 s="5">
        <v>304</v>
      </c>
      <c r="B306" s="2" t="s">
        <v>305</v>
      </c>
      <c r="C306" s="2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0" t="s">
        <v>8319</v>
      </c>
      <c r="R306" t="s">
        <v>8324</v>
      </c>
      <c r="S306" s="13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 s="5">
        <v>305</v>
      </c>
      <c r="B307" s="2" t="s">
        <v>306</v>
      </c>
      <c r="C307" s="2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0" t="s">
        <v>8319</v>
      </c>
      <c r="R307" t="s">
        <v>8324</v>
      </c>
      <c r="S307" s="13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 s="5">
        <v>306</v>
      </c>
      <c r="B308" s="2" t="s">
        <v>307</v>
      </c>
      <c r="C308" s="2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0" t="s">
        <v>8319</v>
      </c>
      <c r="R308" t="s">
        <v>8324</v>
      </c>
      <c r="S308" s="13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 s="5">
        <v>307</v>
      </c>
      <c r="B309" s="2" t="s">
        <v>308</v>
      </c>
      <c r="C309" s="2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0" t="s">
        <v>8319</v>
      </c>
      <c r="R309" t="s">
        <v>8324</v>
      </c>
      <c r="S309" s="13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58" x14ac:dyDescent="0.35">
      <c r="A310" s="5">
        <v>308</v>
      </c>
      <c r="B310" s="2" t="s">
        <v>309</v>
      </c>
      <c r="C310" s="2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0" t="s">
        <v>8319</v>
      </c>
      <c r="R310" t="s">
        <v>8324</v>
      </c>
      <c r="S310" s="13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58" x14ac:dyDescent="0.35">
      <c r="A311" s="5">
        <v>309</v>
      </c>
      <c r="B311" s="2" t="s">
        <v>310</v>
      </c>
      <c r="C311" s="2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0" t="s">
        <v>8319</v>
      </c>
      <c r="R311" t="s">
        <v>8324</v>
      </c>
      <c r="S311" s="13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 s="5">
        <v>310</v>
      </c>
      <c r="B312" s="2" t="s">
        <v>311</v>
      </c>
      <c r="C312" s="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0" t="s">
        <v>8319</v>
      </c>
      <c r="R312" t="s">
        <v>8324</v>
      </c>
      <c r="S312" s="13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 s="5">
        <v>311</v>
      </c>
      <c r="B313" s="2" t="s">
        <v>312</v>
      </c>
      <c r="C313" s="2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0" t="s">
        <v>8319</v>
      </c>
      <c r="R313" t="s">
        <v>8324</v>
      </c>
      <c r="S313" s="13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 s="5">
        <v>312</v>
      </c>
      <c r="B314" s="2" t="s">
        <v>313</v>
      </c>
      <c r="C314" s="2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0" t="s">
        <v>8319</v>
      </c>
      <c r="R314" t="s">
        <v>8324</v>
      </c>
      <c r="S314" s="13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 s="5">
        <v>313</v>
      </c>
      <c r="B315" s="2" t="s">
        <v>314</v>
      </c>
      <c r="C315" s="2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0" t="s">
        <v>8319</v>
      </c>
      <c r="R315" t="s">
        <v>8324</v>
      </c>
      <c r="S315" s="13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58" x14ac:dyDescent="0.35">
      <c r="A316" s="5">
        <v>314</v>
      </c>
      <c r="B316" s="2" t="s">
        <v>315</v>
      </c>
      <c r="C316" s="2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0" t="s">
        <v>8319</v>
      </c>
      <c r="R316" t="s">
        <v>8324</v>
      </c>
      <c r="S316" s="13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 s="5">
        <v>315</v>
      </c>
      <c r="B317" s="2" t="s">
        <v>316</v>
      </c>
      <c r="C317" s="2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0" t="s">
        <v>8319</v>
      </c>
      <c r="R317" t="s">
        <v>8324</v>
      </c>
      <c r="S317" s="13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3.5" x14ac:dyDescent="0.35">
      <c r="A318" s="5">
        <v>316</v>
      </c>
      <c r="B318" s="2" t="s">
        <v>317</v>
      </c>
      <c r="C318" s="2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0" t="s">
        <v>8319</v>
      </c>
      <c r="R318" t="s">
        <v>8324</v>
      </c>
      <c r="S318" s="13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 s="5">
        <v>317</v>
      </c>
      <c r="B319" s="2" t="s">
        <v>318</v>
      </c>
      <c r="C319" s="2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0" t="s">
        <v>8319</v>
      </c>
      <c r="R319" t="s">
        <v>8324</v>
      </c>
      <c r="S319" s="13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 s="5">
        <v>318</v>
      </c>
      <c r="B320" s="2" t="s">
        <v>319</v>
      </c>
      <c r="C320" s="2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0" t="s">
        <v>8319</v>
      </c>
      <c r="R320" t="s">
        <v>8324</v>
      </c>
      <c r="S320" s="13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 s="5">
        <v>319</v>
      </c>
      <c r="B321" s="2" t="s">
        <v>320</v>
      </c>
      <c r="C321" s="2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0" t="s">
        <v>8319</v>
      </c>
      <c r="R321" t="s">
        <v>8324</v>
      </c>
      <c r="S321" s="13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58" x14ac:dyDescent="0.35">
      <c r="A322" s="5">
        <v>320</v>
      </c>
      <c r="B322" s="2" t="s">
        <v>321</v>
      </c>
      <c r="C322" s="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0" t="s">
        <v>8319</v>
      </c>
      <c r="R322" t="s">
        <v>8324</v>
      </c>
      <c r="S322" s="13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 s="5">
        <v>321</v>
      </c>
      <c r="B323" s="2" t="s">
        <v>322</v>
      </c>
      <c r="C323" s="2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8319</v>
      </c>
      <c r="R323" t="s">
        <v>8324</v>
      </c>
      <c r="S323" s="13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 s="5">
        <v>322</v>
      </c>
      <c r="B324" s="2" t="s">
        <v>323</v>
      </c>
      <c r="C324" s="2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0" t="s">
        <v>8319</v>
      </c>
      <c r="R324" t="s">
        <v>8324</v>
      </c>
      <c r="S324" s="13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58" x14ac:dyDescent="0.35">
      <c r="A325" s="5">
        <v>323</v>
      </c>
      <c r="B325" s="2" t="s">
        <v>324</v>
      </c>
      <c r="C325" s="2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0" t="s">
        <v>8319</v>
      </c>
      <c r="R325" t="s">
        <v>8324</v>
      </c>
      <c r="S325" s="13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 s="5">
        <v>324</v>
      </c>
      <c r="B326" s="2" t="s">
        <v>325</v>
      </c>
      <c r="C326" s="2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0" t="s">
        <v>8319</v>
      </c>
      <c r="R326" t="s">
        <v>8324</v>
      </c>
      <c r="S326" s="13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 s="5">
        <v>325</v>
      </c>
      <c r="B327" s="2" t="s">
        <v>326</v>
      </c>
      <c r="C327" s="2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0" t="s">
        <v>8319</v>
      </c>
      <c r="R327" t="s">
        <v>8324</v>
      </c>
      <c r="S327" s="13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 s="5">
        <v>326</v>
      </c>
      <c r="B328" s="2" t="s">
        <v>327</v>
      </c>
      <c r="C328" s="2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0" t="s">
        <v>8319</v>
      </c>
      <c r="R328" t="s">
        <v>8324</v>
      </c>
      <c r="S328" s="13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58" x14ac:dyDescent="0.35">
      <c r="A329" s="5">
        <v>327</v>
      </c>
      <c r="B329" s="2" t="s">
        <v>328</v>
      </c>
      <c r="C329" s="2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0" t="s">
        <v>8319</v>
      </c>
      <c r="R329" t="s">
        <v>8324</v>
      </c>
      <c r="S329" s="13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 s="5">
        <v>328</v>
      </c>
      <c r="B330" s="2" t="s">
        <v>329</v>
      </c>
      <c r="C330" s="2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0" t="s">
        <v>8319</v>
      </c>
      <c r="R330" t="s">
        <v>8324</v>
      </c>
      <c r="S330" s="13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 s="5">
        <v>329</v>
      </c>
      <c r="B331" s="2" t="s">
        <v>330</v>
      </c>
      <c r="C331" s="2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0" t="s">
        <v>8319</v>
      </c>
      <c r="R331" t="s">
        <v>8324</v>
      </c>
      <c r="S331" s="13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58" x14ac:dyDescent="0.35">
      <c r="A332" s="5">
        <v>330</v>
      </c>
      <c r="B332" s="2" t="s">
        <v>331</v>
      </c>
      <c r="C332" s="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0" t="s">
        <v>8319</v>
      </c>
      <c r="R332" t="s">
        <v>8324</v>
      </c>
      <c r="S332" s="13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 s="5">
        <v>331</v>
      </c>
      <c r="B333" s="2" t="s">
        <v>332</v>
      </c>
      <c r="C333" s="2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0" t="s">
        <v>8319</v>
      </c>
      <c r="R333" t="s">
        <v>8324</v>
      </c>
      <c r="S333" s="13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58" x14ac:dyDescent="0.35">
      <c r="A334" s="5">
        <v>332</v>
      </c>
      <c r="B334" s="2" t="s">
        <v>333</v>
      </c>
      <c r="C334" s="2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0" t="s">
        <v>8319</v>
      </c>
      <c r="R334" t="s">
        <v>8324</v>
      </c>
      <c r="S334" s="13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 s="5">
        <v>333</v>
      </c>
      <c r="B335" s="2" t="s">
        <v>334</v>
      </c>
      <c r="C335" s="2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0" t="s">
        <v>8319</v>
      </c>
      <c r="R335" t="s">
        <v>8324</v>
      </c>
      <c r="S335" s="13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 s="5">
        <v>334</v>
      </c>
      <c r="B336" s="2" t="s">
        <v>335</v>
      </c>
      <c r="C336" s="2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0" t="s">
        <v>8319</v>
      </c>
      <c r="R336" t="s">
        <v>8324</v>
      </c>
      <c r="S336" s="13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58" x14ac:dyDescent="0.35">
      <c r="A337" s="5">
        <v>335</v>
      </c>
      <c r="B337" s="2" t="s">
        <v>336</v>
      </c>
      <c r="C337" s="2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0" t="s">
        <v>8319</v>
      </c>
      <c r="R337" t="s">
        <v>8324</v>
      </c>
      <c r="S337" s="13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 s="5">
        <v>336</v>
      </c>
      <c r="B338" s="2" t="s">
        <v>337</v>
      </c>
      <c r="C338" s="2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0" t="s">
        <v>8319</v>
      </c>
      <c r="R338" t="s">
        <v>8324</v>
      </c>
      <c r="S338" s="13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58" x14ac:dyDescent="0.35">
      <c r="A339" s="5">
        <v>337</v>
      </c>
      <c r="B339" s="2" t="s">
        <v>338</v>
      </c>
      <c r="C339" s="2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0" t="s">
        <v>8319</v>
      </c>
      <c r="R339" t="s">
        <v>8324</v>
      </c>
      <c r="S339" s="13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58" x14ac:dyDescent="0.35">
      <c r="A340" s="5">
        <v>338</v>
      </c>
      <c r="B340" s="2" t="s">
        <v>339</v>
      </c>
      <c r="C340" s="2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0" t="s">
        <v>8319</v>
      </c>
      <c r="R340" t="s">
        <v>8324</v>
      </c>
      <c r="S340" s="13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 s="5">
        <v>339</v>
      </c>
      <c r="B341" s="2" t="s">
        <v>340</v>
      </c>
      <c r="C341" s="2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0" t="s">
        <v>8319</v>
      </c>
      <c r="R341" t="s">
        <v>8324</v>
      </c>
      <c r="S341" s="13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 s="5">
        <v>340</v>
      </c>
      <c r="B342" s="2" t="s">
        <v>341</v>
      </c>
      <c r="C342" s="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0" t="s">
        <v>8319</v>
      </c>
      <c r="R342" t="s">
        <v>8324</v>
      </c>
      <c r="S342" s="13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58" x14ac:dyDescent="0.35">
      <c r="A343" s="5">
        <v>341</v>
      </c>
      <c r="B343" s="2" t="s">
        <v>342</v>
      </c>
      <c r="C343" s="2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0" t="s">
        <v>8319</v>
      </c>
      <c r="R343" t="s">
        <v>8324</v>
      </c>
      <c r="S343" s="13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 s="5">
        <v>342</v>
      </c>
      <c r="B344" s="2" t="s">
        <v>343</v>
      </c>
      <c r="C344" s="2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0" t="s">
        <v>8319</v>
      </c>
      <c r="R344" t="s">
        <v>8324</v>
      </c>
      <c r="S344" s="13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 x14ac:dyDescent="0.35">
      <c r="A345" s="5">
        <v>343</v>
      </c>
      <c r="B345" s="2" t="s">
        <v>344</v>
      </c>
      <c r="C345" s="2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0" t="s">
        <v>8319</v>
      </c>
      <c r="R345" t="s">
        <v>8324</v>
      </c>
      <c r="S345" s="13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 s="5">
        <v>344</v>
      </c>
      <c r="B346" s="2" t="s">
        <v>345</v>
      </c>
      <c r="C346" s="2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0" t="s">
        <v>8319</v>
      </c>
      <c r="R346" t="s">
        <v>8324</v>
      </c>
      <c r="S346" s="13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 s="5">
        <v>345</v>
      </c>
      <c r="B347" s="2" t="s">
        <v>346</v>
      </c>
      <c r="C347" s="2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0" t="s">
        <v>8319</v>
      </c>
      <c r="R347" t="s">
        <v>8324</v>
      </c>
      <c r="S347" s="13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58" x14ac:dyDescent="0.35">
      <c r="A348" s="5">
        <v>346</v>
      </c>
      <c r="B348" s="2" t="s">
        <v>347</v>
      </c>
      <c r="C348" s="2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0" t="s">
        <v>8319</v>
      </c>
      <c r="R348" t="s">
        <v>8324</v>
      </c>
      <c r="S348" s="13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58" x14ac:dyDescent="0.35">
      <c r="A349" s="5">
        <v>347</v>
      </c>
      <c r="B349" s="2" t="s">
        <v>348</v>
      </c>
      <c r="C349" s="2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0" t="s">
        <v>8319</v>
      </c>
      <c r="R349" t="s">
        <v>8324</v>
      </c>
      <c r="S349" s="13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58" x14ac:dyDescent="0.35">
      <c r="A350" s="5">
        <v>348</v>
      </c>
      <c r="B350" s="2" t="s">
        <v>349</v>
      </c>
      <c r="C350" s="2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0" t="s">
        <v>8319</v>
      </c>
      <c r="R350" t="s">
        <v>8324</v>
      </c>
      <c r="S350" s="13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 s="5">
        <v>349</v>
      </c>
      <c r="B351" s="2" t="s">
        <v>350</v>
      </c>
      <c r="C351" s="2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0" t="s">
        <v>8319</v>
      </c>
      <c r="R351" t="s">
        <v>8324</v>
      </c>
      <c r="S351" s="13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 s="5">
        <v>350</v>
      </c>
      <c r="B352" s="2" t="s">
        <v>351</v>
      </c>
      <c r="C352" s="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0" t="s">
        <v>8319</v>
      </c>
      <c r="R352" t="s">
        <v>8324</v>
      </c>
      <c r="S352" s="13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 s="5">
        <v>351</v>
      </c>
      <c r="B353" s="2" t="s">
        <v>352</v>
      </c>
      <c r="C353" s="2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0" t="s">
        <v>8319</v>
      </c>
      <c r="R353" t="s">
        <v>8324</v>
      </c>
      <c r="S353" s="13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58" x14ac:dyDescent="0.35">
      <c r="A354" s="5">
        <v>352</v>
      </c>
      <c r="B354" s="2" t="s">
        <v>353</v>
      </c>
      <c r="C354" s="2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0" t="s">
        <v>8319</v>
      </c>
      <c r="R354" t="s">
        <v>8324</v>
      </c>
      <c r="S354" s="13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 s="5">
        <v>353</v>
      </c>
      <c r="B355" s="2" t="s">
        <v>354</v>
      </c>
      <c r="C355" s="2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0" t="s">
        <v>8319</v>
      </c>
      <c r="R355" t="s">
        <v>8324</v>
      </c>
      <c r="S355" s="13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58" x14ac:dyDescent="0.35">
      <c r="A356" s="5">
        <v>354</v>
      </c>
      <c r="B356" s="2" t="s">
        <v>355</v>
      </c>
      <c r="C356" s="2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0" t="s">
        <v>8319</v>
      </c>
      <c r="R356" t="s">
        <v>8324</v>
      </c>
      <c r="S356" s="13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 s="5">
        <v>355</v>
      </c>
      <c r="B357" s="2" t="s">
        <v>356</v>
      </c>
      <c r="C357" s="2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0" t="s">
        <v>8319</v>
      </c>
      <c r="R357" t="s">
        <v>8324</v>
      </c>
      <c r="S357" s="13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 s="5">
        <v>356</v>
      </c>
      <c r="B358" s="2" t="s">
        <v>357</v>
      </c>
      <c r="C358" s="2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0" t="s">
        <v>8319</v>
      </c>
      <c r="R358" t="s">
        <v>8324</v>
      </c>
      <c r="S358" s="13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 s="5">
        <v>357</v>
      </c>
      <c r="B359" s="2" t="s">
        <v>358</v>
      </c>
      <c r="C359" s="2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0" t="s">
        <v>8319</v>
      </c>
      <c r="R359" t="s">
        <v>8324</v>
      </c>
      <c r="S359" s="13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 s="5">
        <v>358</v>
      </c>
      <c r="B360" s="2" t="s">
        <v>359</v>
      </c>
      <c r="C360" s="2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0" t="s">
        <v>8319</v>
      </c>
      <c r="R360" t="s">
        <v>8324</v>
      </c>
      <c r="S360" s="13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 s="5">
        <v>359</v>
      </c>
      <c r="B361" s="2" t="s">
        <v>360</v>
      </c>
      <c r="C361" s="2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0" t="s">
        <v>8319</v>
      </c>
      <c r="R361" t="s">
        <v>8324</v>
      </c>
      <c r="S361" s="13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58" x14ac:dyDescent="0.35">
      <c r="A362" s="5">
        <v>360</v>
      </c>
      <c r="B362" s="2" t="s">
        <v>361</v>
      </c>
      <c r="C362" s="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0" t="s">
        <v>8319</v>
      </c>
      <c r="R362" t="s">
        <v>8324</v>
      </c>
      <c r="S362" s="13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58" x14ac:dyDescent="0.35">
      <c r="A363" s="5">
        <v>361</v>
      </c>
      <c r="B363" s="2" t="s">
        <v>362</v>
      </c>
      <c r="C363" s="2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0" t="s">
        <v>8319</v>
      </c>
      <c r="R363" t="s">
        <v>8324</v>
      </c>
      <c r="S363" s="13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 s="5">
        <v>362</v>
      </c>
      <c r="B364" s="2" t="s">
        <v>363</v>
      </c>
      <c r="C364" s="2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0" t="s">
        <v>8319</v>
      </c>
      <c r="R364" t="s">
        <v>8324</v>
      </c>
      <c r="S364" s="13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 s="5">
        <v>363</v>
      </c>
      <c r="B365" s="2" t="s">
        <v>364</v>
      </c>
      <c r="C365" s="2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0" t="s">
        <v>8319</v>
      </c>
      <c r="R365" t="s">
        <v>8324</v>
      </c>
      <c r="S365" s="13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58" x14ac:dyDescent="0.35">
      <c r="A366" s="5">
        <v>364</v>
      </c>
      <c r="B366" s="2" t="s">
        <v>365</v>
      </c>
      <c r="C366" s="2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0" t="s">
        <v>8319</v>
      </c>
      <c r="R366" t="s">
        <v>8324</v>
      </c>
      <c r="S366" s="13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 s="5">
        <v>365</v>
      </c>
      <c r="B367" s="2" t="s">
        <v>366</v>
      </c>
      <c r="C367" s="2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0" t="s">
        <v>8319</v>
      </c>
      <c r="R367" t="s">
        <v>8324</v>
      </c>
      <c r="S367" s="13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 s="5">
        <v>366</v>
      </c>
      <c r="B368" s="2" t="s">
        <v>367</v>
      </c>
      <c r="C368" s="2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0" t="s">
        <v>8319</v>
      </c>
      <c r="R368" t="s">
        <v>8324</v>
      </c>
      <c r="S368" s="13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58" x14ac:dyDescent="0.35">
      <c r="A369" s="5">
        <v>367</v>
      </c>
      <c r="B369" s="2" t="s">
        <v>368</v>
      </c>
      <c r="C369" s="2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0" t="s">
        <v>8319</v>
      </c>
      <c r="R369" t="s">
        <v>8324</v>
      </c>
      <c r="S369" s="13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58" x14ac:dyDescent="0.35">
      <c r="A370" s="5">
        <v>368</v>
      </c>
      <c r="B370" s="2" t="s">
        <v>369</v>
      </c>
      <c r="C370" s="2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0" t="s">
        <v>8319</v>
      </c>
      <c r="R370" t="s">
        <v>8324</v>
      </c>
      <c r="S370" s="13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58" x14ac:dyDescent="0.35">
      <c r="A371" s="5">
        <v>369</v>
      </c>
      <c r="B371" s="2" t="s">
        <v>370</v>
      </c>
      <c r="C371" s="2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0" t="s">
        <v>8319</v>
      </c>
      <c r="R371" t="s">
        <v>8324</v>
      </c>
      <c r="S371" s="13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58" x14ac:dyDescent="0.35">
      <c r="A372" s="5">
        <v>370</v>
      </c>
      <c r="B372" s="2" t="s">
        <v>371</v>
      </c>
      <c r="C372" s="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0" t="s">
        <v>8319</v>
      </c>
      <c r="R372" t="s">
        <v>8324</v>
      </c>
      <c r="S372" s="13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 x14ac:dyDescent="0.35">
      <c r="A373" s="5">
        <v>371</v>
      </c>
      <c r="B373" s="2" t="s">
        <v>372</v>
      </c>
      <c r="C373" s="2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0" t="s">
        <v>8319</v>
      </c>
      <c r="R373" t="s">
        <v>8324</v>
      </c>
      <c r="S373" s="13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 s="5">
        <v>372</v>
      </c>
      <c r="B374" s="2" t="s">
        <v>373</v>
      </c>
      <c r="C374" s="2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0" t="s">
        <v>8319</v>
      </c>
      <c r="R374" t="s">
        <v>8324</v>
      </c>
      <c r="S374" s="13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 s="5">
        <v>373</v>
      </c>
      <c r="B375" s="2" t="s">
        <v>374</v>
      </c>
      <c r="C375" s="2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0" t="s">
        <v>8319</v>
      </c>
      <c r="R375" t="s">
        <v>8324</v>
      </c>
      <c r="S375" s="13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58" x14ac:dyDescent="0.35">
      <c r="A376" s="5">
        <v>374</v>
      </c>
      <c r="B376" s="2" t="s">
        <v>375</v>
      </c>
      <c r="C376" s="2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0" t="s">
        <v>8319</v>
      </c>
      <c r="R376" t="s">
        <v>8324</v>
      </c>
      <c r="S376" s="13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58" x14ac:dyDescent="0.35">
      <c r="A377" s="5">
        <v>375</v>
      </c>
      <c r="B377" s="2" t="s">
        <v>376</v>
      </c>
      <c r="C377" s="2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0" t="s">
        <v>8319</v>
      </c>
      <c r="R377" t="s">
        <v>8324</v>
      </c>
      <c r="S377" s="13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 x14ac:dyDescent="0.35">
      <c r="A378" s="5">
        <v>376</v>
      </c>
      <c r="B378" s="2" t="s">
        <v>377</v>
      </c>
      <c r="C378" s="2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0" t="s">
        <v>8319</v>
      </c>
      <c r="R378" t="s">
        <v>8324</v>
      </c>
      <c r="S378" s="13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 s="5">
        <v>377</v>
      </c>
      <c r="B379" s="2" t="s">
        <v>378</v>
      </c>
      <c r="C379" s="2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0" t="s">
        <v>8319</v>
      </c>
      <c r="R379" t="s">
        <v>8324</v>
      </c>
      <c r="S379" s="13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 s="5">
        <v>378</v>
      </c>
      <c r="B380" s="2" t="s">
        <v>379</v>
      </c>
      <c r="C380" s="2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0" t="s">
        <v>8319</v>
      </c>
      <c r="R380" t="s">
        <v>8324</v>
      </c>
      <c r="S380" s="13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58" x14ac:dyDescent="0.35">
      <c r="A381" s="5">
        <v>379</v>
      </c>
      <c r="B381" s="2" t="s">
        <v>380</v>
      </c>
      <c r="C381" s="2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0" t="s">
        <v>8319</v>
      </c>
      <c r="R381" t="s">
        <v>8324</v>
      </c>
      <c r="S381" s="13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 s="5">
        <v>380</v>
      </c>
      <c r="B382" s="2" t="s">
        <v>381</v>
      </c>
      <c r="C382" s="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0" t="s">
        <v>8319</v>
      </c>
      <c r="R382" t="s">
        <v>8324</v>
      </c>
      <c r="S382" s="13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 s="5">
        <v>381</v>
      </c>
      <c r="B383" s="2" t="s">
        <v>382</v>
      </c>
      <c r="C383" s="2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0" t="s">
        <v>8319</v>
      </c>
      <c r="R383" t="s">
        <v>8324</v>
      </c>
      <c r="S383" s="13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 s="5">
        <v>382</v>
      </c>
      <c r="B384" s="2" t="s">
        <v>383</v>
      </c>
      <c r="C384" s="2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0" t="s">
        <v>8319</v>
      </c>
      <c r="R384" t="s">
        <v>8324</v>
      </c>
      <c r="S384" s="13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58" x14ac:dyDescent="0.35">
      <c r="A385" s="5">
        <v>383</v>
      </c>
      <c r="B385" s="2" t="s">
        <v>384</v>
      </c>
      <c r="C385" s="2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0" t="s">
        <v>8319</v>
      </c>
      <c r="R385" t="s">
        <v>8324</v>
      </c>
      <c r="S385" s="13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58" x14ac:dyDescent="0.35">
      <c r="A386" s="5">
        <v>384</v>
      </c>
      <c r="B386" s="2" t="s">
        <v>385</v>
      </c>
      <c r="C386" s="2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0" t="s">
        <v>8319</v>
      </c>
      <c r="R386" t="s">
        <v>8324</v>
      </c>
      <c r="S386" s="13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58" x14ac:dyDescent="0.35">
      <c r="A387" s="5">
        <v>385</v>
      </c>
      <c r="B387" s="2" t="s">
        <v>386</v>
      </c>
      <c r="C387" s="2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8319</v>
      </c>
      <c r="R387" t="s">
        <v>8324</v>
      </c>
      <c r="S387" s="13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 s="5">
        <v>386</v>
      </c>
      <c r="B388" s="2" t="s">
        <v>387</v>
      </c>
      <c r="C388" s="2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0" t="s">
        <v>8319</v>
      </c>
      <c r="R388" t="s">
        <v>8324</v>
      </c>
      <c r="S388" s="13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 s="5">
        <v>387</v>
      </c>
      <c r="B389" s="2" t="s">
        <v>388</v>
      </c>
      <c r="C389" s="2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0" t="s">
        <v>8319</v>
      </c>
      <c r="R389" t="s">
        <v>8324</v>
      </c>
      <c r="S389" s="13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 s="5">
        <v>388</v>
      </c>
      <c r="B390" s="2" t="s">
        <v>389</v>
      </c>
      <c r="C390" s="2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0" t="s">
        <v>8319</v>
      </c>
      <c r="R390" t="s">
        <v>8324</v>
      </c>
      <c r="S390" s="13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 s="5">
        <v>389</v>
      </c>
      <c r="B391" s="2" t="s">
        <v>390</v>
      </c>
      <c r="C391" s="2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0" t="s">
        <v>8319</v>
      </c>
      <c r="R391" t="s">
        <v>8324</v>
      </c>
      <c r="S391" s="13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 s="5">
        <v>390</v>
      </c>
      <c r="B392" s="2" t="s">
        <v>391</v>
      </c>
      <c r="C392" s="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0" t="s">
        <v>8319</v>
      </c>
      <c r="R392" t="s">
        <v>8324</v>
      </c>
      <c r="S392" s="13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 s="5">
        <v>391</v>
      </c>
      <c r="B393" s="2" t="s">
        <v>392</v>
      </c>
      <c r="C393" s="2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0" t="s">
        <v>8319</v>
      </c>
      <c r="R393" t="s">
        <v>8324</v>
      </c>
      <c r="S393" s="13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58" x14ac:dyDescent="0.35">
      <c r="A394" s="5">
        <v>392</v>
      </c>
      <c r="B394" s="2" t="s">
        <v>393</v>
      </c>
      <c r="C394" s="2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0" t="s">
        <v>8319</v>
      </c>
      <c r="R394" t="s">
        <v>8324</v>
      </c>
      <c r="S394" s="13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 s="5">
        <v>393</v>
      </c>
      <c r="B395" s="2" t="s">
        <v>394</v>
      </c>
      <c r="C395" s="2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0" t="s">
        <v>8319</v>
      </c>
      <c r="R395" t="s">
        <v>8324</v>
      </c>
      <c r="S395" s="13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58" x14ac:dyDescent="0.35">
      <c r="A396" s="5">
        <v>394</v>
      </c>
      <c r="B396" s="2" t="s">
        <v>395</v>
      </c>
      <c r="C396" s="2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0" t="s">
        <v>8319</v>
      </c>
      <c r="R396" t="s">
        <v>8324</v>
      </c>
      <c r="S396" s="13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 s="5">
        <v>395</v>
      </c>
      <c r="B397" s="2" t="s">
        <v>396</v>
      </c>
      <c r="C397" s="2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0" t="s">
        <v>8319</v>
      </c>
      <c r="R397" t="s">
        <v>8324</v>
      </c>
      <c r="S397" s="13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 s="5">
        <v>396</v>
      </c>
      <c r="B398" s="2" t="s">
        <v>397</v>
      </c>
      <c r="C398" s="2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0" t="s">
        <v>8319</v>
      </c>
      <c r="R398" t="s">
        <v>8324</v>
      </c>
      <c r="S398" s="13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 s="5">
        <v>397</v>
      </c>
      <c r="B399" s="2" t="s">
        <v>398</v>
      </c>
      <c r="C399" s="2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0" t="s">
        <v>8319</v>
      </c>
      <c r="R399" t="s">
        <v>8324</v>
      </c>
      <c r="S399" s="13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 s="5">
        <v>398</v>
      </c>
      <c r="B400" s="2" t="s">
        <v>399</v>
      </c>
      <c r="C400" s="2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0" t="s">
        <v>8319</v>
      </c>
      <c r="R400" t="s">
        <v>8324</v>
      </c>
      <c r="S400" s="13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 s="5">
        <v>399</v>
      </c>
      <c r="B401" s="2" t="s">
        <v>400</v>
      </c>
      <c r="C401" s="2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0" t="s">
        <v>8319</v>
      </c>
      <c r="R401" t="s">
        <v>8324</v>
      </c>
      <c r="S401" s="13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 s="5">
        <v>400</v>
      </c>
      <c r="B402" s="2" t="s">
        <v>401</v>
      </c>
      <c r="C402" s="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0" t="s">
        <v>8319</v>
      </c>
      <c r="R402" t="s">
        <v>8324</v>
      </c>
      <c r="S402" s="13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58" x14ac:dyDescent="0.35">
      <c r="A403" s="5">
        <v>401</v>
      </c>
      <c r="B403" s="2" t="s">
        <v>402</v>
      </c>
      <c r="C403" s="2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0" t="s">
        <v>8319</v>
      </c>
      <c r="R403" t="s">
        <v>8324</v>
      </c>
      <c r="S403" s="13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 x14ac:dyDescent="0.35">
      <c r="A404" s="5">
        <v>402</v>
      </c>
      <c r="B404" s="2" t="s">
        <v>403</v>
      </c>
      <c r="C404" s="2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0" t="s">
        <v>8319</v>
      </c>
      <c r="R404" t="s">
        <v>8324</v>
      </c>
      <c r="S404" s="13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 s="5">
        <v>403</v>
      </c>
      <c r="B405" s="2" t="s">
        <v>404</v>
      </c>
      <c r="C405" s="2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0" t="s">
        <v>8319</v>
      </c>
      <c r="R405" t="s">
        <v>8324</v>
      </c>
      <c r="S405" s="13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 s="5">
        <v>404</v>
      </c>
      <c r="B406" s="2" t="s">
        <v>405</v>
      </c>
      <c r="C406" s="2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0" t="s">
        <v>8319</v>
      </c>
      <c r="R406" t="s">
        <v>8324</v>
      </c>
      <c r="S406" s="13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 s="5">
        <v>405</v>
      </c>
      <c r="B407" s="2" t="s">
        <v>406</v>
      </c>
      <c r="C407" s="2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0" t="s">
        <v>8319</v>
      </c>
      <c r="R407" t="s">
        <v>8324</v>
      </c>
      <c r="S407" s="13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58" x14ac:dyDescent="0.35">
      <c r="A408" s="5">
        <v>406</v>
      </c>
      <c r="B408" s="2" t="s">
        <v>407</v>
      </c>
      <c r="C408" s="2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0" t="s">
        <v>8319</v>
      </c>
      <c r="R408" t="s">
        <v>8324</v>
      </c>
      <c r="S408" s="13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 s="5">
        <v>407</v>
      </c>
      <c r="B409" s="2" t="s">
        <v>408</v>
      </c>
      <c r="C409" s="2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0" t="s">
        <v>8319</v>
      </c>
      <c r="R409" t="s">
        <v>8324</v>
      </c>
      <c r="S409" s="13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 s="5">
        <v>408</v>
      </c>
      <c r="B410" s="2" t="s">
        <v>409</v>
      </c>
      <c r="C410" s="2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0" t="s">
        <v>8319</v>
      </c>
      <c r="R410" t="s">
        <v>8324</v>
      </c>
      <c r="S410" s="13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 s="5">
        <v>409</v>
      </c>
      <c r="B411" s="2" t="s">
        <v>410</v>
      </c>
      <c r="C411" s="2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0" t="s">
        <v>8319</v>
      </c>
      <c r="R411" t="s">
        <v>8324</v>
      </c>
      <c r="S411" s="13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 s="5">
        <v>410</v>
      </c>
      <c r="B412" s="2" t="s">
        <v>411</v>
      </c>
      <c r="C412" s="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0" t="s">
        <v>8319</v>
      </c>
      <c r="R412" t="s">
        <v>8324</v>
      </c>
      <c r="S412" s="13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58" x14ac:dyDescent="0.35">
      <c r="A413" s="5">
        <v>411</v>
      </c>
      <c r="B413" s="2" t="s">
        <v>412</v>
      </c>
      <c r="C413" s="2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0" t="s">
        <v>8319</v>
      </c>
      <c r="R413" t="s">
        <v>8324</v>
      </c>
      <c r="S413" s="13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 x14ac:dyDescent="0.35">
      <c r="A414" s="5">
        <v>412</v>
      </c>
      <c r="B414" s="2" t="s">
        <v>413</v>
      </c>
      <c r="C414" s="2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0" t="s">
        <v>8319</v>
      </c>
      <c r="R414" t="s">
        <v>8324</v>
      </c>
      <c r="S414" s="13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 s="5">
        <v>413</v>
      </c>
      <c r="B415" s="2" t="s">
        <v>414</v>
      </c>
      <c r="C415" s="2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0" t="s">
        <v>8319</v>
      </c>
      <c r="R415" t="s">
        <v>8324</v>
      </c>
      <c r="S415" s="13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 s="5">
        <v>414</v>
      </c>
      <c r="B416" s="2" t="s">
        <v>415</v>
      </c>
      <c r="C416" s="2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0" t="s">
        <v>8319</v>
      </c>
      <c r="R416" t="s">
        <v>8324</v>
      </c>
      <c r="S416" s="13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 s="5">
        <v>415</v>
      </c>
      <c r="B417" s="2" t="s">
        <v>416</v>
      </c>
      <c r="C417" s="2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0" t="s">
        <v>8319</v>
      </c>
      <c r="R417" t="s">
        <v>8324</v>
      </c>
      <c r="S417" s="13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 s="5">
        <v>416</v>
      </c>
      <c r="B418" s="2" t="s">
        <v>417</v>
      </c>
      <c r="C418" s="2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0" t="s">
        <v>8319</v>
      </c>
      <c r="R418" t="s">
        <v>8324</v>
      </c>
      <c r="S418" s="13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58" x14ac:dyDescent="0.35">
      <c r="A419" s="5">
        <v>417</v>
      </c>
      <c r="B419" s="2" t="s">
        <v>418</v>
      </c>
      <c r="C419" s="2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0" t="s">
        <v>8319</v>
      </c>
      <c r="R419" t="s">
        <v>8324</v>
      </c>
      <c r="S419" s="13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58" x14ac:dyDescent="0.35">
      <c r="A420" s="5">
        <v>418</v>
      </c>
      <c r="B420" s="2" t="s">
        <v>419</v>
      </c>
      <c r="C420" s="2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0" t="s">
        <v>8319</v>
      </c>
      <c r="R420" t="s">
        <v>8324</v>
      </c>
      <c r="S420" s="13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 s="5">
        <v>419</v>
      </c>
      <c r="B421" s="2" t="s">
        <v>420</v>
      </c>
      <c r="C421" s="2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0" t="s">
        <v>8319</v>
      </c>
      <c r="R421" t="s">
        <v>8324</v>
      </c>
      <c r="S421" s="13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58" x14ac:dyDescent="0.35">
      <c r="A422" s="5">
        <v>420</v>
      </c>
      <c r="B422" s="2" t="s">
        <v>421</v>
      </c>
      <c r="C422" s="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0" t="s">
        <v>8319</v>
      </c>
      <c r="R422" t="s">
        <v>8325</v>
      </c>
      <c r="S422" s="13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 s="5">
        <v>421</v>
      </c>
      <c r="B423" s="2" t="s">
        <v>422</v>
      </c>
      <c r="C423" s="2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0" t="s">
        <v>8319</v>
      </c>
      <c r="R423" t="s">
        <v>8325</v>
      </c>
      <c r="S423" s="13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58" x14ac:dyDescent="0.35">
      <c r="A424" s="5">
        <v>422</v>
      </c>
      <c r="B424" s="2" t="s">
        <v>423</v>
      </c>
      <c r="C424" s="2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0" t="s">
        <v>8319</v>
      </c>
      <c r="R424" t="s">
        <v>8325</v>
      </c>
      <c r="S424" s="13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 s="5">
        <v>423</v>
      </c>
      <c r="B425" s="2" t="s">
        <v>424</v>
      </c>
      <c r="C425" s="2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0" t="s">
        <v>8319</v>
      </c>
      <c r="R425" t="s">
        <v>8325</v>
      </c>
      <c r="S425" s="13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 s="5">
        <v>424</v>
      </c>
      <c r="B426" s="2" t="s">
        <v>425</v>
      </c>
      <c r="C426" s="2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0" t="s">
        <v>8319</v>
      </c>
      <c r="R426" t="s">
        <v>8325</v>
      </c>
      <c r="S426" s="13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58" x14ac:dyDescent="0.35">
      <c r="A427" s="5">
        <v>425</v>
      </c>
      <c r="B427" s="2" t="s">
        <v>426</v>
      </c>
      <c r="C427" s="2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0" t="s">
        <v>8319</v>
      </c>
      <c r="R427" t="s">
        <v>8325</v>
      </c>
      <c r="S427" s="13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 s="5">
        <v>426</v>
      </c>
      <c r="B428" s="2" t="s">
        <v>427</v>
      </c>
      <c r="C428" s="2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0" t="s">
        <v>8319</v>
      </c>
      <c r="R428" t="s">
        <v>8325</v>
      </c>
      <c r="S428" s="13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 s="5">
        <v>427</v>
      </c>
      <c r="B429" s="2" t="s">
        <v>428</v>
      </c>
      <c r="C429" s="2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0" t="s">
        <v>8319</v>
      </c>
      <c r="R429" t="s">
        <v>8325</v>
      </c>
      <c r="S429" s="13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 s="5">
        <v>428</v>
      </c>
      <c r="B430" s="2" t="s">
        <v>429</v>
      </c>
      <c r="C430" s="2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0" t="s">
        <v>8319</v>
      </c>
      <c r="R430" t="s">
        <v>8325</v>
      </c>
      <c r="S430" s="13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 s="5">
        <v>429</v>
      </c>
      <c r="B431" s="2" t="s">
        <v>430</v>
      </c>
      <c r="C431" s="2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0" t="s">
        <v>8319</v>
      </c>
      <c r="R431" t="s">
        <v>8325</v>
      </c>
      <c r="S431" s="13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 s="5">
        <v>430</v>
      </c>
      <c r="B432" s="2" t="s">
        <v>431</v>
      </c>
      <c r="C432" s="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0" t="s">
        <v>8319</v>
      </c>
      <c r="R432" t="s">
        <v>8325</v>
      </c>
      <c r="S432" s="13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 s="5">
        <v>431</v>
      </c>
      <c r="B433" s="2" t="s">
        <v>432</v>
      </c>
      <c r="C433" s="2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0" t="s">
        <v>8319</v>
      </c>
      <c r="R433" t="s">
        <v>8325</v>
      </c>
      <c r="S433" s="13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 s="5">
        <v>432</v>
      </c>
      <c r="B434" s="2" t="s">
        <v>433</v>
      </c>
      <c r="C434" s="2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0" t="s">
        <v>8319</v>
      </c>
      <c r="R434" t="s">
        <v>8325</v>
      </c>
      <c r="S434" s="13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 s="5">
        <v>433</v>
      </c>
      <c r="B435" s="2" t="s">
        <v>434</v>
      </c>
      <c r="C435" s="2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0" t="s">
        <v>8319</v>
      </c>
      <c r="R435" t="s">
        <v>8325</v>
      </c>
      <c r="S435" s="13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 s="5">
        <v>434</v>
      </c>
      <c r="B436" s="2" t="s">
        <v>435</v>
      </c>
      <c r="C436" s="2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0" t="s">
        <v>8319</v>
      </c>
      <c r="R436" t="s">
        <v>8325</v>
      </c>
      <c r="S436" s="13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 s="5">
        <v>435</v>
      </c>
      <c r="B437" s="2" t="s">
        <v>436</v>
      </c>
      <c r="C437" s="2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0" t="s">
        <v>8319</v>
      </c>
      <c r="R437" t="s">
        <v>8325</v>
      </c>
      <c r="S437" s="13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 s="5">
        <v>436</v>
      </c>
      <c r="B438" s="2" t="s">
        <v>437</v>
      </c>
      <c r="C438" s="2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0" t="s">
        <v>8319</v>
      </c>
      <c r="R438" t="s">
        <v>8325</v>
      </c>
      <c r="S438" s="13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 s="5">
        <v>437</v>
      </c>
      <c r="B439" s="2" t="s">
        <v>438</v>
      </c>
      <c r="C439" s="2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0" t="s">
        <v>8319</v>
      </c>
      <c r="R439" t="s">
        <v>8325</v>
      </c>
      <c r="S439" s="13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 s="5">
        <v>438</v>
      </c>
      <c r="B440" s="2" t="s">
        <v>439</v>
      </c>
      <c r="C440" s="2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0" t="s">
        <v>8319</v>
      </c>
      <c r="R440" t="s">
        <v>8325</v>
      </c>
      <c r="S440" s="13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58" x14ac:dyDescent="0.35">
      <c r="A441" s="5">
        <v>439</v>
      </c>
      <c r="B441" s="2" t="s">
        <v>440</v>
      </c>
      <c r="C441" s="2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0" t="s">
        <v>8319</v>
      </c>
      <c r="R441" t="s">
        <v>8325</v>
      </c>
      <c r="S441" s="13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 s="5">
        <v>440</v>
      </c>
      <c r="B442" s="2" t="s">
        <v>441</v>
      </c>
      <c r="C442" s="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0" t="s">
        <v>8319</v>
      </c>
      <c r="R442" t="s">
        <v>8325</v>
      </c>
      <c r="S442" s="13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58" x14ac:dyDescent="0.35">
      <c r="A443" s="5">
        <v>441</v>
      </c>
      <c r="B443" s="2" t="s">
        <v>442</v>
      </c>
      <c r="C443" s="2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0" t="s">
        <v>8319</v>
      </c>
      <c r="R443" t="s">
        <v>8325</v>
      </c>
      <c r="S443" s="13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 s="5">
        <v>442</v>
      </c>
      <c r="B444" s="2" t="s">
        <v>443</v>
      </c>
      <c r="C444" s="2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0" t="s">
        <v>8319</v>
      </c>
      <c r="R444" t="s">
        <v>8325</v>
      </c>
      <c r="S444" s="13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 s="5">
        <v>443</v>
      </c>
      <c r="B445" s="2" t="s">
        <v>444</v>
      </c>
      <c r="C445" s="2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0" t="s">
        <v>8319</v>
      </c>
      <c r="R445" t="s">
        <v>8325</v>
      </c>
      <c r="S445" s="13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 s="5">
        <v>444</v>
      </c>
      <c r="B446" s="2" t="s">
        <v>445</v>
      </c>
      <c r="C446" s="2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0" t="s">
        <v>8319</v>
      </c>
      <c r="R446" t="s">
        <v>8325</v>
      </c>
      <c r="S446" s="13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 s="5">
        <v>445</v>
      </c>
      <c r="B447" s="2" t="s">
        <v>446</v>
      </c>
      <c r="C447" s="2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0" t="s">
        <v>8319</v>
      </c>
      <c r="R447" t="s">
        <v>8325</v>
      </c>
      <c r="S447" s="13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58" x14ac:dyDescent="0.35">
      <c r="A448" s="5">
        <v>446</v>
      </c>
      <c r="B448" s="2" t="s">
        <v>447</v>
      </c>
      <c r="C448" s="2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0" t="s">
        <v>8319</v>
      </c>
      <c r="R448" t="s">
        <v>8325</v>
      </c>
      <c r="S448" s="13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 s="5">
        <v>447</v>
      </c>
      <c r="B449" s="2" t="s">
        <v>448</v>
      </c>
      <c r="C449" s="2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0" t="s">
        <v>8319</v>
      </c>
      <c r="R449" t="s">
        <v>8325</v>
      </c>
      <c r="S449" s="13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58" x14ac:dyDescent="0.35">
      <c r="A450" s="5">
        <v>448</v>
      </c>
      <c r="B450" s="2" t="s">
        <v>449</v>
      </c>
      <c r="C450" s="2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0" t="s">
        <v>8319</v>
      </c>
      <c r="R450" t="s">
        <v>8325</v>
      </c>
      <c r="S450" s="13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58" x14ac:dyDescent="0.35">
      <c r="A451" s="5">
        <v>449</v>
      </c>
      <c r="B451" s="2" t="s">
        <v>450</v>
      </c>
      <c r="C451" s="2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0" t="s">
        <v>8319</v>
      </c>
      <c r="R451" t="s">
        <v>8325</v>
      </c>
      <c r="S451" s="13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58" x14ac:dyDescent="0.35">
      <c r="A452" s="5">
        <v>450</v>
      </c>
      <c r="B452" s="2" t="s">
        <v>451</v>
      </c>
      <c r="C452" s="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0" t="s">
        <v>8319</v>
      </c>
      <c r="R452" t="s">
        <v>8325</v>
      </c>
      <c r="S452" s="13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58" x14ac:dyDescent="0.35">
      <c r="A453" s="5">
        <v>451</v>
      </c>
      <c r="B453" s="2" t="s">
        <v>452</v>
      </c>
      <c r="C453" s="2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0" t="s">
        <v>8319</v>
      </c>
      <c r="R453" t="s">
        <v>8325</v>
      </c>
      <c r="S453" s="13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3.5" x14ac:dyDescent="0.35">
      <c r="A454" s="5">
        <v>452</v>
      </c>
      <c r="B454" s="2" t="s">
        <v>453</v>
      </c>
      <c r="C454" s="2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0" t="s">
        <v>8319</v>
      </c>
      <c r="R454" t="s">
        <v>8325</v>
      </c>
      <c r="S454" s="13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58" x14ac:dyDescent="0.35">
      <c r="A455" s="5">
        <v>453</v>
      </c>
      <c r="B455" s="2" t="s">
        <v>454</v>
      </c>
      <c r="C455" s="2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0" t="s">
        <v>8319</v>
      </c>
      <c r="R455" t="s">
        <v>8325</v>
      </c>
      <c r="S455" s="13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 s="5">
        <v>454</v>
      </c>
      <c r="B456" s="2" t="s">
        <v>455</v>
      </c>
      <c r="C456" s="2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0" t="s">
        <v>8319</v>
      </c>
      <c r="R456" t="s">
        <v>8325</v>
      </c>
      <c r="S456" s="13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58" x14ac:dyDescent="0.35">
      <c r="A457" s="5">
        <v>455</v>
      </c>
      <c r="B457" s="2" t="s">
        <v>456</v>
      </c>
      <c r="C457" s="2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0" t="s">
        <v>8319</v>
      </c>
      <c r="R457" t="s">
        <v>8325</v>
      </c>
      <c r="S457" s="13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 s="5">
        <v>456</v>
      </c>
      <c r="B458" s="2" t="s">
        <v>457</v>
      </c>
      <c r="C458" s="2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0" t="s">
        <v>8319</v>
      </c>
      <c r="R458" t="s">
        <v>8325</v>
      </c>
      <c r="S458" s="13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58" x14ac:dyDescent="0.35">
      <c r="A459" s="5">
        <v>457</v>
      </c>
      <c r="B459" s="2" t="s">
        <v>458</v>
      </c>
      <c r="C459" s="2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0" t="s">
        <v>8319</v>
      </c>
      <c r="R459" t="s">
        <v>8325</v>
      </c>
      <c r="S459" s="13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 s="5">
        <v>458</v>
      </c>
      <c r="B460" s="2" t="s">
        <v>459</v>
      </c>
      <c r="C460" s="2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0" t="s">
        <v>8319</v>
      </c>
      <c r="R460" t="s">
        <v>8325</v>
      </c>
      <c r="S460" s="13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58" x14ac:dyDescent="0.35">
      <c r="A461" s="5">
        <v>459</v>
      </c>
      <c r="B461" s="2" t="s">
        <v>460</v>
      </c>
      <c r="C461" s="2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0" t="s">
        <v>8319</v>
      </c>
      <c r="R461" t="s">
        <v>8325</v>
      </c>
      <c r="S461" s="13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 s="5">
        <v>460</v>
      </c>
      <c r="B462" s="2" t="s">
        <v>461</v>
      </c>
      <c r="C462" s="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0" t="s">
        <v>8319</v>
      </c>
      <c r="R462" t="s">
        <v>8325</v>
      </c>
      <c r="S462" s="13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58" x14ac:dyDescent="0.35">
      <c r="A463" s="5">
        <v>461</v>
      </c>
      <c r="B463" s="2" t="s">
        <v>462</v>
      </c>
      <c r="C463" s="2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0" t="s">
        <v>8319</v>
      </c>
      <c r="R463" t="s">
        <v>8325</v>
      </c>
      <c r="S463" s="13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 s="5">
        <v>462</v>
      </c>
      <c r="B464" s="2" t="s">
        <v>463</v>
      </c>
      <c r="C464" s="2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0" t="s">
        <v>8319</v>
      </c>
      <c r="R464" t="s">
        <v>8325</v>
      </c>
      <c r="S464" s="13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 s="5">
        <v>463</v>
      </c>
      <c r="B465" s="2" t="s">
        <v>464</v>
      </c>
      <c r="C465" s="2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0" t="s">
        <v>8319</v>
      </c>
      <c r="R465" t="s">
        <v>8325</v>
      </c>
      <c r="S465" s="13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3.5" x14ac:dyDescent="0.35">
      <c r="A466" s="5">
        <v>464</v>
      </c>
      <c r="B466" s="2" t="s">
        <v>465</v>
      </c>
      <c r="C466" s="2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0" t="s">
        <v>8319</v>
      </c>
      <c r="R466" t="s">
        <v>8325</v>
      </c>
      <c r="S466" s="13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 s="5">
        <v>465</v>
      </c>
      <c r="B467" s="2" t="s">
        <v>466</v>
      </c>
      <c r="C467" s="2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0" t="s">
        <v>8319</v>
      </c>
      <c r="R467" t="s">
        <v>8325</v>
      </c>
      <c r="S467" s="13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 s="5">
        <v>466</v>
      </c>
      <c r="B468" s="2" t="s">
        <v>467</v>
      </c>
      <c r="C468" s="2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0" t="s">
        <v>8319</v>
      </c>
      <c r="R468" t="s">
        <v>8325</v>
      </c>
      <c r="S468" s="13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 s="5">
        <v>467</v>
      </c>
      <c r="B469" s="2" t="s">
        <v>468</v>
      </c>
      <c r="C469" s="2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0" t="s">
        <v>8319</v>
      </c>
      <c r="R469" t="s">
        <v>8325</v>
      </c>
      <c r="S469" s="13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58" x14ac:dyDescent="0.35">
      <c r="A470" s="5">
        <v>468</v>
      </c>
      <c r="B470" s="2" t="s">
        <v>469</v>
      </c>
      <c r="C470" s="2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0" t="s">
        <v>8319</v>
      </c>
      <c r="R470" t="s">
        <v>8325</v>
      </c>
      <c r="S470" s="13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 s="5">
        <v>469</v>
      </c>
      <c r="B471" s="2" t="s">
        <v>470</v>
      </c>
      <c r="C471" s="2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0" t="s">
        <v>8319</v>
      </c>
      <c r="R471" t="s">
        <v>8325</v>
      </c>
      <c r="S471" s="13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58" x14ac:dyDescent="0.35">
      <c r="A472" s="5">
        <v>470</v>
      </c>
      <c r="B472" s="2" t="s">
        <v>471</v>
      </c>
      <c r="C472" s="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0" t="s">
        <v>8319</v>
      </c>
      <c r="R472" t="s">
        <v>8325</v>
      </c>
      <c r="S472" s="13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 s="5">
        <v>471</v>
      </c>
      <c r="B473" s="2" t="s">
        <v>472</v>
      </c>
      <c r="C473" s="2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0" t="s">
        <v>8319</v>
      </c>
      <c r="R473" t="s">
        <v>8325</v>
      </c>
      <c r="S473" s="13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58" x14ac:dyDescent="0.35">
      <c r="A474" s="5">
        <v>472</v>
      </c>
      <c r="B474" s="2" t="s">
        <v>473</v>
      </c>
      <c r="C474" s="2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0" t="s">
        <v>8319</v>
      </c>
      <c r="R474" t="s">
        <v>8325</v>
      </c>
      <c r="S474" s="13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 s="5">
        <v>473</v>
      </c>
      <c r="B475" s="2" t="s">
        <v>474</v>
      </c>
      <c r="C475" s="2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0" t="s">
        <v>8319</v>
      </c>
      <c r="R475" t="s">
        <v>8325</v>
      </c>
      <c r="S475" s="13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 s="5">
        <v>474</v>
      </c>
      <c r="B476" s="2" t="s">
        <v>475</v>
      </c>
      <c r="C476" s="2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0" t="s">
        <v>8319</v>
      </c>
      <c r="R476" t="s">
        <v>8325</v>
      </c>
      <c r="S476" s="13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 s="5">
        <v>475</v>
      </c>
      <c r="B477" s="2" t="s">
        <v>476</v>
      </c>
      <c r="C477" s="2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0" t="s">
        <v>8319</v>
      </c>
      <c r="R477" t="s">
        <v>8325</v>
      </c>
      <c r="S477" s="13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 s="5">
        <v>476</v>
      </c>
      <c r="B478" s="2" t="s">
        <v>477</v>
      </c>
      <c r="C478" s="2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0" t="s">
        <v>8319</v>
      </c>
      <c r="R478" t="s">
        <v>8325</v>
      </c>
      <c r="S478" s="13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 s="5">
        <v>477</v>
      </c>
      <c r="B479" s="2" t="s">
        <v>478</v>
      </c>
      <c r="C479" s="2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0" t="s">
        <v>8319</v>
      </c>
      <c r="R479" t="s">
        <v>8325</v>
      </c>
      <c r="S479" s="13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 s="5">
        <v>478</v>
      </c>
      <c r="B480" s="2" t="s">
        <v>479</v>
      </c>
      <c r="C480" s="2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0" t="s">
        <v>8319</v>
      </c>
      <c r="R480" t="s">
        <v>8325</v>
      </c>
      <c r="S480" s="13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 s="5">
        <v>479</v>
      </c>
      <c r="B481" s="2" t="s">
        <v>480</v>
      </c>
      <c r="C481" s="2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0" t="s">
        <v>8319</v>
      </c>
      <c r="R481" t="s">
        <v>8325</v>
      </c>
      <c r="S481" s="13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58" x14ac:dyDescent="0.35">
      <c r="A482" s="5">
        <v>480</v>
      </c>
      <c r="B482" s="2" t="s">
        <v>481</v>
      </c>
      <c r="C482" s="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0" t="s">
        <v>8319</v>
      </c>
      <c r="R482" t="s">
        <v>8325</v>
      </c>
      <c r="S482" s="13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58" x14ac:dyDescent="0.35">
      <c r="A483" s="5">
        <v>481</v>
      </c>
      <c r="B483" s="2" t="s">
        <v>482</v>
      </c>
      <c r="C483" s="2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0" t="s">
        <v>8319</v>
      </c>
      <c r="R483" t="s">
        <v>8325</v>
      </c>
      <c r="S483" s="13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 s="5">
        <v>482</v>
      </c>
      <c r="B484" s="2" t="s">
        <v>483</v>
      </c>
      <c r="C484" s="2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0" t="s">
        <v>8319</v>
      </c>
      <c r="R484" t="s">
        <v>8325</v>
      </c>
      <c r="S484" s="13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 s="5">
        <v>483</v>
      </c>
      <c r="B485" s="2" t="s">
        <v>484</v>
      </c>
      <c r="C485" s="2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0" t="s">
        <v>8319</v>
      </c>
      <c r="R485" t="s">
        <v>8325</v>
      </c>
      <c r="S485" s="13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 s="5">
        <v>484</v>
      </c>
      <c r="B486" s="2" t="s">
        <v>485</v>
      </c>
      <c r="C486" s="2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0" t="s">
        <v>8319</v>
      </c>
      <c r="R486" t="s">
        <v>8325</v>
      </c>
      <c r="S486" s="13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 s="5">
        <v>485</v>
      </c>
      <c r="B487" s="2" t="s">
        <v>486</v>
      </c>
      <c r="C487" s="2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0" t="s">
        <v>8319</v>
      </c>
      <c r="R487" t="s">
        <v>8325</v>
      </c>
      <c r="S487" s="13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58" x14ac:dyDescent="0.35">
      <c r="A488" s="5">
        <v>486</v>
      </c>
      <c r="B488" s="2" t="s">
        <v>487</v>
      </c>
      <c r="C488" s="2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0" t="s">
        <v>8319</v>
      </c>
      <c r="R488" t="s">
        <v>8325</v>
      </c>
      <c r="S488" s="13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58" x14ac:dyDescent="0.35">
      <c r="A489" s="5">
        <v>487</v>
      </c>
      <c r="B489" s="2" t="s">
        <v>488</v>
      </c>
      <c r="C489" s="2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0" t="s">
        <v>8319</v>
      </c>
      <c r="R489" t="s">
        <v>8325</v>
      </c>
      <c r="S489" s="13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 s="5">
        <v>488</v>
      </c>
      <c r="B490" s="2" t="s">
        <v>489</v>
      </c>
      <c r="C490" s="2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0" t="s">
        <v>8319</v>
      </c>
      <c r="R490" t="s">
        <v>8325</v>
      </c>
      <c r="S490" s="13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 s="5">
        <v>489</v>
      </c>
      <c r="B491" s="2" t="s">
        <v>490</v>
      </c>
      <c r="C491" s="2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0" t="s">
        <v>8319</v>
      </c>
      <c r="R491" t="s">
        <v>8325</v>
      </c>
      <c r="S491" s="13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 s="5">
        <v>490</v>
      </c>
      <c r="B492" s="2" t="s">
        <v>491</v>
      </c>
      <c r="C492" s="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0" t="s">
        <v>8319</v>
      </c>
      <c r="R492" t="s">
        <v>8325</v>
      </c>
      <c r="S492" s="13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 s="5">
        <v>491</v>
      </c>
      <c r="B493" s="2" t="s">
        <v>492</v>
      </c>
      <c r="C493" s="2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0" t="s">
        <v>8319</v>
      </c>
      <c r="R493" t="s">
        <v>8325</v>
      </c>
      <c r="S493" s="13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58" x14ac:dyDescent="0.35">
      <c r="A494" s="5">
        <v>492</v>
      </c>
      <c r="B494" s="2" t="s">
        <v>493</v>
      </c>
      <c r="C494" s="2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0" t="s">
        <v>8319</v>
      </c>
      <c r="R494" t="s">
        <v>8325</v>
      </c>
      <c r="S494" s="13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 s="5">
        <v>493</v>
      </c>
      <c r="B495" s="2" t="s">
        <v>494</v>
      </c>
      <c r="C495" s="2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0" t="s">
        <v>8319</v>
      </c>
      <c r="R495" t="s">
        <v>8325</v>
      </c>
      <c r="S495" s="13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 s="5">
        <v>494</v>
      </c>
      <c r="B496" s="2" t="s">
        <v>495</v>
      </c>
      <c r="C496" s="2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0" t="s">
        <v>8319</v>
      </c>
      <c r="R496" t="s">
        <v>8325</v>
      </c>
      <c r="S496" s="13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 s="5">
        <v>495</v>
      </c>
      <c r="B497" s="2" t="s">
        <v>496</v>
      </c>
      <c r="C497" s="2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0" t="s">
        <v>8319</v>
      </c>
      <c r="R497" t="s">
        <v>8325</v>
      </c>
      <c r="S497" s="13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3.5" x14ac:dyDescent="0.35">
      <c r="A498" s="5">
        <v>496</v>
      </c>
      <c r="B498" s="2" t="s">
        <v>497</v>
      </c>
      <c r="C498" s="2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0" t="s">
        <v>8319</v>
      </c>
      <c r="R498" t="s">
        <v>8325</v>
      </c>
      <c r="S498" s="13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 s="5">
        <v>497</v>
      </c>
      <c r="B499" s="2" t="s">
        <v>498</v>
      </c>
      <c r="C499" s="2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0" t="s">
        <v>8319</v>
      </c>
      <c r="R499" t="s">
        <v>8325</v>
      </c>
      <c r="S499" s="13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 s="5">
        <v>498</v>
      </c>
      <c r="B500" s="2" t="s">
        <v>499</v>
      </c>
      <c r="C500" s="2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0" t="s">
        <v>8319</v>
      </c>
      <c r="R500" t="s">
        <v>8325</v>
      </c>
      <c r="S500" s="13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 s="5">
        <v>499</v>
      </c>
      <c r="B501" s="2" t="s">
        <v>500</v>
      </c>
      <c r="C501" s="2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0" t="s">
        <v>8319</v>
      </c>
      <c r="R501" t="s">
        <v>8325</v>
      </c>
      <c r="S501" s="13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 s="5">
        <v>500</v>
      </c>
      <c r="B502" s="2" t="s">
        <v>501</v>
      </c>
      <c r="C502" s="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0" t="s">
        <v>8319</v>
      </c>
      <c r="R502" t="s">
        <v>8325</v>
      </c>
      <c r="S502" s="13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58" x14ac:dyDescent="0.35">
      <c r="A503" s="5">
        <v>501</v>
      </c>
      <c r="B503" s="2" t="s">
        <v>502</v>
      </c>
      <c r="C503" s="2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0" t="s">
        <v>8319</v>
      </c>
      <c r="R503" t="s">
        <v>8325</v>
      </c>
      <c r="S503" s="13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 s="5">
        <v>502</v>
      </c>
      <c r="B504" s="2" t="s">
        <v>503</v>
      </c>
      <c r="C504" s="2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0" t="s">
        <v>8319</v>
      </c>
      <c r="R504" t="s">
        <v>8325</v>
      </c>
      <c r="S504" s="13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58" x14ac:dyDescent="0.35">
      <c r="A505" s="5">
        <v>503</v>
      </c>
      <c r="B505" s="2" t="s">
        <v>504</v>
      </c>
      <c r="C505" s="2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0" t="s">
        <v>8319</v>
      </c>
      <c r="R505" t="s">
        <v>8325</v>
      </c>
      <c r="S505" s="13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58" x14ac:dyDescent="0.35">
      <c r="A506" s="5">
        <v>504</v>
      </c>
      <c r="B506" s="2" t="s">
        <v>505</v>
      </c>
      <c r="C506" s="2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0" t="s">
        <v>8319</v>
      </c>
      <c r="R506" t="s">
        <v>8325</v>
      </c>
      <c r="S506" s="13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 s="5">
        <v>505</v>
      </c>
      <c r="B507" s="2" t="s">
        <v>506</v>
      </c>
      <c r="C507" s="2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0" t="s">
        <v>8319</v>
      </c>
      <c r="R507" t="s">
        <v>8325</v>
      </c>
      <c r="S507" s="13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 s="5">
        <v>506</v>
      </c>
      <c r="B508" s="2" t="s">
        <v>507</v>
      </c>
      <c r="C508" s="2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0" t="s">
        <v>8319</v>
      </c>
      <c r="R508" t="s">
        <v>8325</v>
      </c>
      <c r="S508" s="13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58" x14ac:dyDescent="0.35">
      <c r="A509" s="5">
        <v>507</v>
      </c>
      <c r="B509" s="2" t="s">
        <v>508</v>
      </c>
      <c r="C509" s="2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0" t="s">
        <v>8319</v>
      </c>
      <c r="R509" t="s">
        <v>8325</v>
      </c>
      <c r="S509" s="13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 s="5">
        <v>508</v>
      </c>
      <c r="B510" s="2" t="s">
        <v>509</v>
      </c>
      <c r="C510" s="2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0" t="s">
        <v>8319</v>
      </c>
      <c r="R510" t="s">
        <v>8325</v>
      </c>
      <c r="S510" s="13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 s="5">
        <v>509</v>
      </c>
      <c r="B511" s="2" t="s">
        <v>510</v>
      </c>
      <c r="C511" s="2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0" t="s">
        <v>8319</v>
      </c>
      <c r="R511" t="s">
        <v>8325</v>
      </c>
      <c r="S511" s="13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 s="5">
        <v>510</v>
      </c>
      <c r="B512" s="2" t="s">
        <v>511</v>
      </c>
      <c r="C512" s="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0" t="s">
        <v>8319</v>
      </c>
      <c r="R512" t="s">
        <v>8325</v>
      </c>
      <c r="S512" s="13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 s="5">
        <v>511</v>
      </c>
      <c r="B513" s="2" t="s">
        <v>512</v>
      </c>
      <c r="C513" s="2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0" t="s">
        <v>8319</v>
      </c>
      <c r="R513" t="s">
        <v>8325</v>
      </c>
      <c r="S513" s="13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58" x14ac:dyDescent="0.35">
      <c r="A514" s="5">
        <v>512</v>
      </c>
      <c r="B514" s="2" t="s">
        <v>513</v>
      </c>
      <c r="C514" s="2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0" t="s">
        <v>8319</v>
      </c>
      <c r="R514" t="s">
        <v>8325</v>
      </c>
      <c r="S514" s="13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3.5" x14ac:dyDescent="0.35">
      <c r="A515" s="5">
        <v>513</v>
      </c>
      <c r="B515" s="2" t="s">
        <v>514</v>
      </c>
      <c r="C515" s="2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8319</v>
      </c>
      <c r="R515" t="s">
        <v>8325</v>
      </c>
      <c r="S515" s="13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 s="5">
        <v>514</v>
      </c>
      <c r="B516" s="2" t="s">
        <v>515</v>
      </c>
      <c r="C516" s="2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0" t="s">
        <v>8319</v>
      </c>
      <c r="R516" t="s">
        <v>8325</v>
      </c>
      <c r="S516" s="13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 s="5">
        <v>515</v>
      </c>
      <c r="B517" s="2" t="s">
        <v>516</v>
      </c>
      <c r="C517" s="2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0" t="s">
        <v>8319</v>
      </c>
      <c r="R517" t="s">
        <v>8325</v>
      </c>
      <c r="S517" s="13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 s="5">
        <v>516</v>
      </c>
      <c r="B518" s="2" t="s">
        <v>517</v>
      </c>
      <c r="C518" s="2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0" t="s">
        <v>8319</v>
      </c>
      <c r="R518" t="s">
        <v>8325</v>
      </c>
      <c r="S518" s="13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58" x14ac:dyDescent="0.35">
      <c r="A519" s="5">
        <v>517</v>
      </c>
      <c r="B519" s="2" t="s">
        <v>518</v>
      </c>
      <c r="C519" s="2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0" t="s">
        <v>8319</v>
      </c>
      <c r="R519" t="s">
        <v>8325</v>
      </c>
      <c r="S519" s="13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 s="5">
        <v>518</v>
      </c>
      <c r="B520" s="2" t="s">
        <v>519</v>
      </c>
      <c r="C520" s="2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0" t="s">
        <v>8319</v>
      </c>
      <c r="R520" t="s">
        <v>8325</v>
      </c>
      <c r="S520" s="13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 s="5">
        <v>519</v>
      </c>
      <c r="B521" s="2" t="s">
        <v>520</v>
      </c>
      <c r="C521" s="2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0" t="s">
        <v>8319</v>
      </c>
      <c r="R521" t="s">
        <v>8325</v>
      </c>
      <c r="S521" s="13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58" x14ac:dyDescent="0.35">
      <c r="A522" s="5">
        <v>520</v>
      </c>
      <c r="B522" s="2" t="s">
        <v>521</v>
      </c>
      <c r="C522" s="2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3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 x14ac:dyDescent="0.35">
      <c r="A523" s="5">
        <v>521</v>
      </c>
      <c r="B523" s="2" t="s">
        <v>522</v>
      </c>
      <c r="C523" s="2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3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 s="5">
        <v>522</v>
      </c>
      <c r="B524" s="2" t="s">
        <v>523</v>
      </c>
      <c r="C524" s="2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3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58" x14ac:dyDescent="0.35">
      <c r="A525" s="5">
        <v>523</v>
      </c>
      <c r="B525" s="2" t="s">
        <v>524</v>
      </c>
      <c r="C525" s="2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3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58" x14ac:dyDescent="0.35">
      <c r="A526" s="5">
        <v>524</v>
      </c>
      <c r="B526" s="2" t="s">
        <v>525</v>
      </c>
      <c r="C526" s="2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3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 s="5">
        <v>525</v>
      </c>
      <c r="B527" s="2" t="s">
        <v>526</v>
      </c>
      <c r="C527" s="2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3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 s="5">
        <v>526</v>
      </c>
      <c r="B528" s="2" t="s">
        <v>527</v>
      </c>
      <c r="C528" s="2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3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 s="5">
        <v>527</v>
      </c>
      <c r="B529" s="2" t="s">
        <v>528</v>
      </c>
      <c r="C529" s="2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3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 s="5">
        <v>528</v>
      </c>
      <c r="B530" s="2" t="s">
        <v>529</v>
      </c>
      <c r="C530" s="2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3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58" x14ac:dyDescent="0.35">
      <c r="A531" s="5">
        <v>529</v>
      </c>
      <c r="B531" s="2" t="s">
        <v>530</v>
      </c>
      <c r="C531" s="2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3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58" x14ac:dyDescent="0.35">
      <c r="A532" s="5">
        <v>530</v>
      </c>
      <c r="B532" s="2" t="s">
        <v>531</v>
      </c>
      <c r="C532" s="2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3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58" x14ac:dyDescent="0.35">
      <c r="A533" s="5">
        <v>531</v>
      </c>
      <c r="B533" s="2" t="s">
        <v>532</v>
      </c>
      <c r="C533" s="2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3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58" x14ac:dyDescent="0.35">
      <c r="A534" s="5">
        <v>532</v>
      </c>
      <c r="B534" s="2" t="s">
        <v>533</v>
      </c>
      <c r="C534" s="2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3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58" x14ac:dyDescent="0.35">
      <c r="A535" s="5">
        <v>533</v>
      </c>
      <c r="B535" s="2" t="s">
        <v>534</v>
      </c>
      <c r="C535" s="2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3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58" x14ac:dyDescent="0.35">
      <c r="A536" s="5">
        <v>534</v>
      </c>
      <c r="B536" s="2" t="s">
        <v>535</v>
      </c>
      <c r="C536" s="2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3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 s="5">
        <v>535</v>
      </c>
      <c r="B537" s="2" t="s">
        <v>536</v>
      </c>
      <c r="C537" s="2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3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 s="5">
        <v>536</v>
      </c>
      <c r="B538" s="2" t="s">
        <v>537</v>
      </c>
      <c r="C538" s="2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3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58" x14ac:dyDescent="0.35">
      <c r="A539" s="5">
        <v>537</v>
      </c>
      <c r="B539" s="2" t="s">
        <v>538</v>
      </c>
      <c r="C539" s="2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3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58" x14ac:dyDescent="0.35">
      <c r="A540" s="5">
        <v>538</v>
      </c>
      <c r="B540" s="2" t="s">
        <v>539</v>
      </c>
      <c r="C540" s="2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3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 s="5">
        <v>539</v>
      </c>
      <c r="B541" s="2" t="s">
        <v>540</v>
      </c>
      <c r="C541" s="2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3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 s="5">
        <v>540</v>
      </c>
      <c r="B542" s="2" t="s">
        <v>541</v>
      </c>
      <c r="C542" s="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0" t="s">
        <v>8326</v>
      </c>
      <c r="R542" t="s">
        <v>8327</v>
      </c>
      <c r="S542" s="13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 s="5">
        <v>541</v>
      </c>
      <c r="B543" s="2" t="s">
        <v>542</v>
      </c>
      <c r="C543" s="2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0" t="s">
        <v>8326</v>
      </c>
      <c r="R543" t="s">
        <v>8327</v>
      </c>
      <c r="S543" s="13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 s="5">
        <v>542</v>
      </c>
      <c r="B544" s="2" t="s">
        <v>543</v>
      </c>
      <c r="C544" s="2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0" t="s">
        <v>8326</v>
      </c>
      <c r="R544" t="s">
        <v>8327</v>
      </c>
      <c r="S544" s="13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 s="5">
        <v>543</v>
      </c>
      <c r="B545" s="2" t="s">
        <v>544</v>
      </c>
      <c r="C545" s="2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0" t="s">
        <v>8326</v>
      </c>
      <c r="R545" t="s">
        <v>8327</v>
      </c>
      <c r="S545" s="13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 x14ac:dyDescent="0.35">
      <c r="A546" s="5">
        <v>544</v>
      </c>
      <c r="B546" s="2" t="s">
        <v>545</v>
      </c>
      <c r="C546" s="2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0" t="s">
        <v>8326</v>
      </c>
      <c r="R546" t="s">
        <v>8327</v>
      </c>
      <c r="S546" s="13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 s="5">
        <v>545</v>
      </c>
      <c r="B547" s="2" t="s">
        <v>546</v>
      </c>
      <c r="C547" s="2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0" t="s">
        <v>8326</v>
      </c>
      <c r="R547" t="s">
        <v>8327</v>
      </c>
      <c r="S547" s="13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58" x14ac:dyDescent="0.35">
      <c r="A548" s="5">
        <v>546</v>
      </c>
      <c r="B548" s="2" t="s">
        <v>547</v>
      </c>
      <c r="C548" s="2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0" t="s">
        <v>8326</v>
      </c>
      <c r="R548" t="s">
        <v>8327</v>
      </c>
      <c r="S548" s="13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 s="5">
        <v>547</v>
      </c>
      <c r="B549" s="2" t="s">
        <v>548</v>
      </c>
      <c r="C549" s="2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3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 s="5">
        <v>548</v>
      </c>
      <c r="B550" s="2" t="s">
        <v>549</v>
      </c>
      <c r="C550" s="2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0" t="s">
        <v>8326</v>
      </c>
      <c r="R550" t="s">
        <v>8327</v>
      </c>
      <c r="S550" s="13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 s="5">
        <v>549</v>
      </c>
      <c r="B551" s="2" t="s">
        <v>550</v>
      </c>
      <c r="C551" s="2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0" t="s">
        <v>8326</v>
      </c>
      <c r="R551" t="s">
        <v>8327</v>
      </c>
      <c r="S551" s="13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58" x14ac:dyDescent="0.35">
      <c r="A552" s="5">
        <v>550</v>
      </c>
      <c r="B552" s="2" t="s">
        <v>551</v>
      </c>
      <c r="C552" s="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0" t="s">
        <v>8326</v>
      </c>
      <c r="R552" t="s">
        <v>8327</v>
      </c>
      <c r="S552" s="13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58" x14ac:dyDescent="0.35">
      <c r="A553" s="5">
        <v>551</v>
      </c>
      <c r="B553" s="2" t="s">
        <v>552</v>
      </c>
      <c r="C553" s="2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0" t="s">
        <v>8326</v>
      </c>
      <c r="R553" t="s">
        <v>8327</v>
      </c>
      <c r="S553" s="13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 s="5">
        <v>552</v>
      </c>
      <c r="B554" s="2" t="s">
        <v>553</v>
      </c>
      <c r="C554" s="2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3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 s="5">
        <v>553</v>
      </c>
      <c r="B555" s="2" t="s">
        <v>554</v>
      </c>
      <c r="C555" s="2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0" t="s">
        <v>8326</v>
      </c>
      <c r="R555" t="s">
        <v>8327</v>
      </c>
      <c r="S555" s="13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58" x14ac:dyDescent="0.35">
      <c r="A556" s="5">
        <v>554</v>
      </c>
      <c r="B556" s="2" t="s">
        <v>555</v>
      </c>
      <c r="C556" s="2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0" t="s">
        <v>8326</v>
      </c>
      <c r="R556" t="s">
        <v>8327</v>
      </c>
      <c r="S556" s="13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58" x14ac:dyDescent="0.35">
      <c r="A557" s="5">
        <v>555</v>
      </c>
      <c r="B557" s="2" t="s">
        <v>556</v>
      </c>
      <c r="C557" s="2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0" t="s">
        <v>8326</v>
      </c>
      <c r="R557" t="s">
        <v>8327</v>
      </c>
      <c r="S557" s="13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 s="5">
        <v>556</v>
      </c>
      <c r="B558" s="2" t="s">
        <v>557</v>
      </c>
      <c r="C558" s="2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0" t="s">
        <v>8326</v>
      </c>
      <c r="R558" t="s">
        <v>8327</v>
      </c>
      <c r="S558" s="13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 s="5">
        <v>557</v>
      </c>
      <c r="B559" s="2" t="s">
        <v>558</v>
      </c>
      <c r="C559" s="2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0" t="s">
        <v>8326</v>
      </c>
      <c r="R559" t="s">
        <v>8327</v>
      </c>
      <c r="S559" s="13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58" x14ac:dyDescent="0.35">
      <c r="A560" s="5">
        <v>558</v>
      </c>
      <c r="B560" s="2" t="s">
        <v>559</v>
      </c>
      <c r="C560" s="2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0" t="s">
        <v>8326</v>
      </c>
      <c r="R560" t="s">
        <v>8327</v>
      </c>
      <c r="S560" s="13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 s="5">
        <v>559</v>
      </c>
      <c r="B561" s="2" t="s">
        <v>560</v>
      </c>
      <c r="C561" s="2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0" t="s">
        <v>8326</v>
      </c>
      <c r="R561" t="s">
        <v>8327</v>
      </c>
      <c r="S561" s="13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 s="5">
        <v>560</v>
      </c>
      <c r="B562" s="2" t="s">
        <v>561</v>
      </c>
      <c r="C562" s="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0" t="s">
        <v>8326</v>
      </c>
      <c r="R562" t="s">
        <v>8327</v>
      </c>
      <c r="S562" s="13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 s="5">
        <v>561</v>
      </c>
      <c r="B563" s="2" t="s">
        <v>562</v>
      </c>
      <c r="C563" s="2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0" t="s">
        <v>8326</v>
      </c>
      <c r="R563" t="s">
        <v>8327</v>
      </c>
      <c r="S563" s="13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58" x14ac:dyDescent="0.35">
      <c r="A564" s="5">
        <v>562</v>
      </c>
      <c r="B564" s="2" t="s">
        <v>563</v>
      </c>
      <c r="C564" s="2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3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58" x14ac:dyDescent="0.35">
      <c r="A565" s="5">
        <v>563</v>
      </c>
      <c r="B565" s="2" t="s">
        <v>564</v>
      </c>
      <c r="C565" s="2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0" t="s">
        <v>8326</v>
      </c>
      <c r="R565" t="s">
        <v>8327</v>
      </c>
      <c r="S565" s="13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 s="5">
        <v>564</v>
      </c>
      <c r="B566" s="2" t="s">
        <v>565</v>
      </c>
      <c r="C566" s="2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0" t="s">
        <v>8326</v>
      </c>
      <c r="R566" t="s">
        <v>8327</v>
      </c>
      <c r="S566" s="13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58" x14ac:dyDescent="0.35">
      <c r="A567" s="5">
        <v>565</v>
      </c>
      <c r="B567" s="2" t="s">
        <v>566</v>
      </c>
      <c r="C567" s="2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0" t="s">
        <v>8326</v>
      </c>
      <c r="R567" t="s">
        <v>8327</v>
      </c>
      <c r="S567" s="13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58" x14ac:dyDescent="0.35">
      <c r="A568" s="5">
        <v>566</v>
      </c>
      <c r="B568" s="2" t="s">
        <v>567</v>
      </c>
      <c r="C568" s="2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0" t="s">
        <v>8326</v>
      </c>
      <c r="R568" t="s">
        <v>8327</v>
      </c>
      <c r="S568" s="13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58" x14ac:dyDescent="0.35">
      <c r="A569" s="5">
        <v>567</v>
      </c>
      <c r="B569" s="2" t="s">
        <v>568</v>
      </c>
      <c r="C569" s="2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0" t="s">
        <v>8326</v>
      </c>
      <c r="R569" t="s">
        <v>8327</v>
      </c>
      <c r="S569" s="13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2.5" x14ac:dyDescent="0.35">
      <c r="A570" s="5">
        <v>568</v>
      </c>
      <c r="B570" s="2" t="s">
        <v>569</v>
      </c>
      <c r="C570" s="2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0" t="s">
        <v>8326</v>
      </c>
      <c r="R570" t="s">
        <v>8327</v>
      </c>
      <c r="S570" s="13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 s="5">
        <v>569</v>
      </c>
      <c r="B571" s="2" t="s">
        <v>570</v>
      </c>
      <c r="C571" s="2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0" t="s">
        <v>8326</v>
      </c>
      <c r="R571" t="s">
        <v>8327</v>
      </c>
      <c r="S571" s="13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 s="5">
        <v>570</v>
      </c>
      <c r="B572" s="2" t="s">
        <v>571</v>
      </c>
      <c r="C572" s="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0" t="s">
        <v>8326</v>
      </c>
      <c r="R572" t="s">
        <v>8327</v>
      </c>
      <c r="S572" s="13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58" x14ac:dyDescent="0.35">
      <c r="A573" s="5">
        <v>571</v>
      </c>
      <c r="B573" s="2" t="s">
        <v>572</v>
      </c>
      <c r="C573" s="2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0" t="s">
        <v>8326</v>
      </c>
      <c r="R573" t="s">
        <v>8327</v>
      </c>
      <c r="S573" s="13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58" x14ac:dyDescent="0.35">
      <c r="A574" s="5">
        <v>572</v>
      </c>
      <c r="B574" s="2" t="s">
        <v>573</v>
      </c>
      <c r="C574" s="2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0" t="s">
        <v>8326</v>
      </c>
      <c r="R574" t="s">
        <v>8327</v>
      </c>
      <c r="S574" s="13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 s="5">
        <v>573</v>
      </c>
      <c r="B575" s="2" t="s">
        <v>574</v>
      </c>
      <c r="C575" s="2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0" t="s">
        <v>8326</v>
      </c>
      <c r="R575" t="s">
        <v>8327</v>
      </c>
      <c r="S575" s="13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 x14ac:dyDescent="0.35">
      <c r="A576" s="5">
        <v>574</v>
      </c>
      <c r="B576" s="2" t="s">
        <v>575</v>
      </c>
      <c r="C576" s="2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0" t="s">
        <v>8326</v>
      </c>
      <c r="R576" t="s">
        <v>8327</v>
      </c>
      <c r="S576" s="13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 s="5">
        <v>575</v>
      </c>
      <c r="B577" s="2" t="s">
        <v>576</v>
      </c>
      <c r="C577" s="2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0" t="s">
        <v>8326</v>
      </c>
      <c r="R577" t="s">
        <v>8327</v>
      </c>
      <c r="S577" s="13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 s="5">
        <v>576</v>
      </c>
      <c r="B578" s="2" t="s">
        <v>577</v>
      </c>
      <c r="C578" s="2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0" t="s">
        <v>8326</v>
      </c>
      <c r="R578" t="s">
        <v>8327</v>
      </c>
      <c r="S578" s="13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58" x14ac:dyDescent="0.35">
      <c r="A579" s="5">
        <v>577</v>
      </c>
      <c r="B579" s="2" t="s">
        <v>578</v>
      </c>
      <c r="C579" s="2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0" t="s">
        <v>8326</v>
      </c>
      <c r="R579" t="s">
        <v>8327</v>
      </c>
      <c r="S579" s="13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 s="5">
        <v>578</v>
      </c>
      <c r="B580" s="2" t="s">
        <v>579</v>
      </c>
      <c r="C580" s="2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0" t="s">
        <v>8326</v>
      </c>
      <c r="R580" t="s">
        <v>8327</v>
      </c>
      <c r="S580" s="13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3.5" x14ac:dyDescent="0.35">
      <c r="A581" s="5">
        <v>579</v>
      </c>
      <c r="B581" s="2" t="s">
        <v>580</v>
      </c>
      <c r="C581" s="2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0" t="s">
        <v>8326</v>
      </c>
      <c r="R581" t="s">
        <v>8327</v>
      </c>
      <c r="S581" s="13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58" x14ac:dyDescent="0.35">
      <c r="A582" s="5">
        <v>580</v>
      </c>
      <c r="B582" s="2" t="s">
        <v>581</v>
      </c>
      <c r="C582" s="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0" t="s">
        <v>8326</v>
      </c>
      <c r="R582" t="s">
        <v>8327</v>
      </c>
      <c r="S582" s="13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 s="5">
        <v>581</v>
      </c>
      <c r="B583" s="2" t="s">
        <v>582</v>
      </c>
      <c r="C583" s="2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3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 s="5">
        <v>582</v>
      </c>
      <c r="B584" s="2" t="s">
        <v>583</v>
      </c>
      <c r="C584" s="2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0" t="s">
        <v>8326</v>
      </c>
      <c r="R584" t="s">
        <v>8327</v>
      </c>
      <c r="S584" s="13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 s="5">
        <v>583</v>
      </c>
      <c r="B585" s="2" t="s">
        <v>584</v>
      </c>
      <c r="C585" s="2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0" t="s">
        <v>8326</v>
      </c>
      <c r="R585" t="s">
        <v>8327</v>
      </c>
      <c r="S585" s="13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 s="5">
        <v>584</v>
      </c>
      <c r="B586" s="2" t="s">
        <v>585</v>
      </c>
      <c r="C586" s="2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0" t="s">
        <v>8326</v>
      </c>
      <c r="R586" t="s">
        <v>8327</v>
      </c>
      <c r="S586" s="13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 s="5">
        <v>585</v>
      </c>
      <c r="B587" s="2" t="s">
        <v>586</v>
      </c>
      <c r="C587" s="2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0" t="s">
        <v>8326</v>
      </c>
      <c r="R587" t="s">
        <v>8327</v>
      </c>
      <c r="S587" s="13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 s="5">
        <v>586</v>
      </c>
      <c r="B588" s="2" t="s">
        <v>587</v>
      </c>
      <c r="C588" s="2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0" t="s">
        <v>8326</v>
      </c>
      <c r="R588" t="s">
        <v>8327</v>
      </c>
      <c r="S588" s="13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 s="5">
        <v>587</v>
      </c>
      <c r="B589" s="2" t="s">
        <v>588</v>
      </c>
      <c r="C589" s="2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0" t="s">
        <v>8326</v>
      </c>
      <c r="R589" t="s">
        <v>8327</v>
      </c>
      <c r="S589" s="13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58" x14ac:dyDescent="0.35">
      <c r="A590" s="5">
        <v>588</v>
      </c>
      <c r="B590" s="2" t="s">
        <v>589</v>
      </c>
      <c r="C590" s="2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0" t="s">
        <v>8326</v>
      </c>
      <c r="R590" t="s">
        <v>8327</v>
      </c>
      <c r="S590" s="13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 s="5">
        <v>589</v>
      </c>
      <c r="B591" s="2" t="s">
        <v>590</v>
      </c>
      <c r="C591" s="2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0" t="s">
        <v>8326</v>
      </c>
      <c r="R591" t="s">
        <v>8327</v>
      </c>
      <c r="S591" s="13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 s="5">
        <v>590</v>
      </c>
      <c r="B592" s="2" t="s">
        <v>591</v>
      </c>
      <c r="C592" s="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0" t="s">
        <v>8326</v>
      </c>
      <c r="R592" t="s">
        <v>8327</v>
      </c>
      <c r="S592" s="13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 s="5">
        <v>591</v>
      </c>
      <c r="B593" s="2" t="s">
        <v>592</v>
      </c>
      <c r="C593" s="2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0" t="s">
        <v>8326</v>
      </c>
      <c r="R593" t="s">
        <v>8327</v>
      </c>
      <c r="S593" s="13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 s="5">
        <v>592</v>
      </c>
      <c r="B594" s="2" t="s">
        <v>593</v>
      </c>
      <c r="C594" s="2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0" t="s">
        <v>8326</v>
      </c>
      <c r="R594" t="s">
        <v>8327</v>
      </c>
      <c r="S594" s="13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 s="5">
        <v>593</v>
      </c>
      <c r="B595" s="2" t="s">
        <v>594</v>
      </c>
      <c r="C595" s="2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0" t="s">
        <v>8326</v>
      </c>
      <c r="R595" t="s">
        <v>8327</v>
      </c>
      <c r="S595" s="13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 s="5">
        <v>594</v>
      </c>
      <c r="B596" s="2" t="s">
        <v>595</v>
      </c>
      <c r="C596" s="2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0" t="s">
        <v>8326</v>
      </c>
      <c r="R596" t="s">
        <v>8327</v>
      </c>
      <c r="S596" s="13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58" x14ac:dyDescent="0.35">
      <c r="A597" s="5">
        <v>595</v>
      </c>
      <c r="B597" s="2" t="s">
        <v>596</v>
      </c>
      <c r="C597" s="2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0" t="s">
        <v>8326</v>
      </c>
      <c r="R597" t="s">
        <v>8327</v>
      </c>
      <c r="S597" s="13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 s="5">
        <v>596</v>
      </c>
      <c r="B598" s="2" t="s">
        <v>597</v>
      </c>
      <c r="C598" s="2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0" t="s">
        <v>8326</v>
      </c>
      <c r="R598" t="s">
        <v>8327</v>
      </c>
      <c r="S598" s="13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 s="5">
        <v>597</v>
      </c>
      <c r="B599" s="2" t="s">
        <v>598</v>
      </c>
      <c r="C599" s="2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0" t="s">
        <v>8326</v>
      </c>
      <c r="R599" t="s">
        <v>8327</v>
      </c>
      <c r="S599" s="13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 s="5">
        <v>598</v>
      </c>
      <c r="B600" s="2" t="s">
        <v>599</v>
      </c>
      <c r="C600" s="2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0" t="s">
        <v>8326</v>
      </c>
      <c r="R600" t="s">
        <v>8327</v>
      </c>
      <c r="S600" s="13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 s="5">
        <v>599</v>
      </c>
      <c r="B601" s="2" t="s">
        <v>600</v>
      </c>
      <c r="C601" s="2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0" t="s">
        <v>8326</v>
      </c>
      <c r="R601" t="s">
        <v>8327</v>
      </c>
      <c r="S601" s="13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 s="5">
        <v>600</v>
      </c>
      <c r="B602" s="2" t="s">
        <v>601</v>
      </c>
      <c r="C602" s="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0" t="s">
        <v>8326</v>
      </c>
      <c r="R602" t="s">
        <v>8327</v>
      </c>
      <c r="S602" s="13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58" x14ac:dyDescent="0.35">
      <c r="A603" s="5">
        <v>601</v>
      </c>
      <c r="B603" s="2" t="s">
        <v>602</v>
      </c>
      <c r="C603" s="2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0" t="s">
        <v>8326</v>
      </c>
      <c r="R603" t="s">
        <v>8327</v>
      </c>
      <c r="S603" s="13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 s="5">
        <v>602</v>
      </c>
      <c r="B604" s="2" t="s">
        <v>603</v>
      </c>
      <c r="C604" s="2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0" t="s">
        <v>8326</v>
      </c>
      <c r="R604" t="s">
        <v>8327</v>
      </c>
      <c r="S604" s="13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 s="5">
        <v>603</v>
      </c>
      <c r="B605" s="2" t="s">
        <v>604</v>
      </c>
      <c r="C605" s="2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0" t="s">
        <v>8326</v>
      </c>
      <c r="R605" t="s">
        <v>8327</v>
      </c>
      <c r="S605" s="13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58" x14ac:dyDescent="0.35">
      <c r="A606" s="5">
        <v>604</v>
      </c>
      <c r="B606" s="2" t="s">
        <v>605</v>
      </c>
      <c r="C606" s="2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0" t="s">
        <v>8326</v>
      </c>
      <c r="R606" t="s">
        <v>8327</v>
      </c>
      <c r="S606" s="13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 s="5">
        <v>605</v>
      </c>
      <c r="B607" s="2" t="s">
        <v>606</v>
      </c>
      <c r="C607" s="2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0" t="s">
        <v>8326</v>
      </c>
      <c r="R607" t="s">
        <v>8327</v>
      </c>
      <c r="S607" s="13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 s="5">
        <v>606</v>
      </c>
      <c r="B608" s="2" t="s">
        <v>607</v>
      </c>
      <c r="C608" s="2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0" t="s">
        <v>8326</v>
      </c>
      <c r="R608" t="s">
        <v>8327</v>
      </c>
      <c r="S608" s="13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58" x14ac:dyDescent="0.35">
      <c r="A609" s="5">
        <v>607</v>
      </c>
      <c r="B609" s="2" t="s">
        <v>608</v>
      </c>
      <c r="C609" s="2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0" t="s">
        <v>8326</v>
      </c>
      <c r="R609" t="s">
        <v>8327</v>
      </c>
      <c r="S609" s="13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58" x14ac:dyDescent="0.35">
      <c r="A610" s="5">
        <v>608</v>
      </c>
      <c r="B610" s="2" t="s">
        <v>609</v>
      </c>
      <c r="C610" s="2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0" t="s">
        <v>8326</v>
      </c>
      <c r="R610" t="s">
        <v>8327</v>
      </c>
      <c r="S610" s="13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58" x14ac:dyDescent="0.35">
      <c r="A611" s="5">
        <v>609</v>
      </c>
      <c r="B611" s="2" t="s">
        <v>610</v>
      </c>
      <c r="C611" s="2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0" t="s">
        <v>8326</v>
      </c>
      <c r="R611" t="s">
        <v>8327</v>
      </c>
      <c r="S611" s="13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 s="5">
        <v>610</v>
      </c>
      <c r="B612" s="2" t="s">
        <v>611</v>
      </c>
      <c r="C612" s="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0" t="s">
        <v>8326</v>
      </c>
      <c r="R612" t="s">
        <v>8327</v>
      </c>
      <c r="S612" s="13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58" x14ac:dyDescent="0.35">
      <c r="A613" s="5">
        <v>611</v>
      </c>
      <c r="B613" s="2" t="s">
        <v>612</v>
      </c>
      <c r="C613" s="2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0" t="s">
        <v>8326</v>
      </c>
      <c r="R613" t="s">
        <v>8327</v>
      </c>
      <c r="S613" s="13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 s="5">
        <v>612</v>
      </c>
      <c r="B614" s="2" t="s">
        <v>613</v>
      </c>
      <c r="C614" s="2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0" t="s">
        <v>8326</v>
      </c>
      <c r="R614" t="s">
        <v>8327</v>
      </c>
      <c r="S614" s="13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58" x14ac:dyDescent="0.35">
      <c r="A615" s="5">
        <v>613</v>
      </c>
      <c r="B615" s="2" t="s">
        <v>614</v>
      </c>
      <c r="C615" s="2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0" t="s">
        <v>8326</v>
      </c>
      <c r="R615" t="s">
        <v>8327</v>
      </c>
      <c r="S615" s="13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 s="5">
        <v>614</v>
      </c>
      <c r="B616" s="2" t="s">
        <v>615</v>
      </c>
      <c r="C616" s="2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0" t="s">
        <v>8326</v>
      </c>
      <c r="R616" t="s">
        <v>8327</v>
      </c>
      <c r="S616" s="13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 s="5">
        <v>615</v>
      </c>
      <c r="B617" s="2" t="s">
        <v>616</v>
      </c>
      <c r="C617" s="2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0" t="s">
        <v>8326</v>
      </c>
      <c r="R617" t="s">
        <v>8327</v>
      </c>
      <c r="S617" s="13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58" x14ac:dyDescent="0.35">
      <c r="A618" s="5">
        <v>616</v>
      </c>
      <c r="B618" s="2" t="s">
        <v>617</v>
      </c>
      <c r="C618" s="2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0" t="s">
        <v>8326</v>
      </c>
      <c r="R618" t="s">
        <v>8327</v>
      </c>
      <c r="S618" s="13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 s="5">
        <v>617</v>
      </c>
      <c r="B619" s="2" t="s">
        <v>618</v>
      </c>
      <c r="C619" s="2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0" t="s">
        <v>8326</v>
      </c>
      <c r="R619" t="s">
        <v>8327</v>
      </c>
      <c r="S619" s="13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58" x14ac:dyDescent="0.35">
      <c r="A620" s="5">
        <v>618</v>
      </c>
      <c r="B620" s="2" t="s">
        <v>619</v>
      </c>
      <c r="C620" s="2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0" t="s">
        <v>8326</v>
      </c>
      <c r="R620" t="s">
        <v>8327</v>
      </c>
      <c r="S620" s="13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 s="5">
        <v>619</v>
      </c>
      <c r="B621" s="2" t="s">
        <v>620</v>
      </c>
      <c r="C621" s="2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0" t="s">
        <v>8326</v>
      </c>
      <c r="R621" t="s">
        <v>8327</v>
      </c>
      <c r="S621" s="13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 s="5">
        <v>620</v>
      </c>
      <c r="B622" s="2" t="s">
        <v>621</v>
      </c>
      <c r="C622" s="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0" t="s">
        <v>8326</v>
      </c>
      <c r="R622" t="s">
        <v>8327</v>
      </c>
      <c r="S622" s="13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 x14ac:dyDescent="0.35">
      <c r="A623" s="5">
        <v>621</v>
      </c>
      <c r="B623" s="2" t="s">
        <v>622</v>
      </c>
      <c r="C623" s="2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0" t="s">
        <v>8326</v>
      </c>
      <c r="R623" t="s">
        <v>8327</v>
      </c>
      <c r="S623" s="13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 x14ac:dyDescent="0.35">
      <c r="A624" s="5">
        <v>622</v>
      </c>
      <c r="B624" s="2" t="s">
        <v>623</v>
      </c>
      <c r="C624" s="2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0" t="s">
        <v>8326</v>
      </c>
      <c r="R624" t="s">
        <v>8327</v>
      </c>
      <c r="S624" s="13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 s="5">
        <v>623</v>
      </c>
      <c r="B625" s="2" t="s">
        <v>624</v>
      </c>
      <c r="C625" s="2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0" t="s">
        <v>8326</v>
      </c>
      <c r="R625" t="s">
        <v>8327</v>
      </c>
      <c r="S625" s="13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 s="5">
        <v>624</v>
      </c>
      <c r="B626" s="2" t="s">
        <v>625</v>
      </c>
      <c r="C626" s="2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0" t="s">
        <v>8326</v>
      </c>
      <c r="R626" t="s">
        <v>8327</v>
      </c>
      <c r="S626" s="13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58" x14ac:dyDescent="0.35">
      <c r="A627" s="5">
        <v>625</v>
      </c>
      <c r="B627" s="2" t="s">
        <v>626</v>
      </c>
      <c r="C627" s="2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0" t="s">
        <v>8326</v>
      </c>
      <c r="R627" t="s">
        <v>8327</v>
      </c>
      <c r="S627" s="13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58" x14ac:dyDescent="0.35">
      <c r="A628" s="5">
        <v>626</v>
      </c>
      <c r="B628" s="2" t="s">
        <v>627</v>
      </c>
      <c r="C628" s="2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0" t="s">
        <v>8326</v>
      </c>
      <c r="R628" t="s">
        <v>8327</v>
      </c>
      <c r="S628" s="13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58" x14ac:dyDescent="0.35">
      <c r="A629" s="5">
        <v>627</v>
      </c>
      <c r="B629" s="2" t="s">
        <v>628</v>
      </c>
      <c r="C629" s="2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0" t="s">
        <v>8326</v>
      </c>
      <c r="R629" t="s">
        <v>8327</v>
      </c>
      <c r="S629" s="13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 s="5">
        <v>628</v>
      </c>
      <c r="B630" s="2" t="s">
        <v>629</v>
      </c>
      <c r="C630" s="2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0" t="s">
        <v>8326</v>
      </c>
      <c r="R630" t="s">
        <v>8327</v>
      </c>
      <c r="S630" s="13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58" x14ac:dyDescent="0.35">
      <c r="A631" s="5">
        <v>629</v>
      </c>
      <c r="B631" s="2" t="s">
        <v>630</v>
      </c>
      <c r="C631" s="2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0" t="s">
        <v>8326</v>
      </c>
      <c r="R631" t="s">
        <v>8327</v>
      </c>
      <c r="S631" s="13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 s="5">
        <v>630</v>
      </c>
      <c r="B632" s="2" t="s">
        <v>631</v>
      </c>
      <c r="C632" s="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0" t="s">
        <v>8326</v>
      </c>
      <c r="R632" t="s">
        <v>8327</v>
      </c>
      <c r="S632" s="13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3.5" x14ac:dyDescent="0.35">
      <c r="A633" s="5">
        <v>631</v>
      </c>
      <c r="B633" s="2" t="s">
        <v>632</v>
      </c>
      <c r="C633" s="2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0" t="s">
        <v>8326</v>
      </c>
      <c r="R633" t="s">
        <v>8327</v>
      </c>
      <c r="S633" s="13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 s="5">
        <v>632</v>
      </c>
      <c r="B634" s="2" t="s">
        <v>633</v>
      </c>
      <c r="C634" s="2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0" t="s">
        <v>8326</v>
      </c>
      <c r="R634" t="s">
        <v>8327</v>
      </c>
      <c r="S634" s="13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 s="5">
        <v>633</v>
      </c>
      <c r="B635" s="2" t="s">
        <v>634</v>
      </c>
      <c r="C635" s="2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0" t="s">
        <v>8326</v>
      </c>
      <c r="R635" t="s">
        <v>8327</v>
      </c>
      <c r="S635" s="13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3.5" x14ac:dyDescent="0.35">
      <c r="A636" s="5">
        <v>634</v>
      </c>
      <c r="B636" s="2" t="s">
        <v>635</v>
      </c>
      <c r="C636" s="2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0" t="s">
        <v>8326</v>
      </c>
      <c r="R636" t="s">
        <v>8327</v>
      </c>
      <c r="S636" s="13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 s="5">
        <v>635</v>
      </c>
      <c r="B637" s="2" t="s">
        <v>636</v>
      </c>
      <c r="C637" s="2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0" t="s">
        <v>8326</v>
      </c>
      <c r="R637" t="s">
        <v>8327</v>
      </c>
      <c r="S637" s="13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 s="5">
        <v>636</v>
      </c>
      <c r="B638" s="2" t="s">
        <v>637</v>
      </c>
      <c r="C638" s="2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0" t="s">
        <v>8326</v>
      </c>
      <c r="R638" t="s">
        <v>8327</v>
      </c>
      <c r="S638" s="13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58" x14ac:dyDescent="0.35">
      <c r="A639" s="5">
        <v>637</v>
      </c>
      <c r="B639" s="2" t="s">
        <v>638</v>
      </c>
      <c r="C639" s="2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0" t="s">
        <v>8326</v>
      </c>
      <c r="R639" t="s">
        <v>8327</v>
      </c>
      <c r="S639" s="13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 s="5">
        <v>638</v>
      </c>
      <c r="B640" s="2" t="s">
        <v>639</v>
      </c>
      <c r="C640" s="2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0" t="s">
        <v>8326</v>
      </c>
      <c r="R640" t="s">
        <v>8327</v>
      </c>
      <c r="S640" s="13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 s="5">
        <v>639</v>
      </c>
      <c r="B641" s="2" t="s">
        <v>640</v>
      </c>
      <c r="C641" s="2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0" t="s">
        <v>8326</v>
      </c>
      <c r="R641" t="s">
        <v>8327</v>
      </c>
      <c r="S641" s="13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58" x14ac:dyDescent="0.35">
      <c r="A642" s="5">
        <v>640</v>
      </c>
      <c r="B642" s="2" t="s">
        <v>641</v>
      </c>
      <c r="C642" s="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0" t="s">
        <v>8326</v>
      </c>
      <c r="R642" t="s">
        <v>8328</v>
      </c>
      <c r="S642" s="13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58" x14ac:dyDescent="0.35">
      <c r="A643" s="5">
        <v>641</v>
      </c>
      <c r="B643" s="2" t="s">
        <v>642</v>
      </c>
      <c r="C643" s="2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8326</v>
      </c>
      <c r="R643" t="s">
        <v>8328</v>
      </c>
      <c r="S643" s="13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x14ac:dyDescent="0.35">
      <c r="A644" s="5">
        <v>642</v>
      </c>
      <c r="B644" s="2" t="s">
        <v>643</v>
      </c>
      <c r="C644" s="2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0" t="s">
        <v>8326</v>
      </c>
      <c r="R644" t="s">
        <v>8328</v>
      </c>
      <c r="S644" s="13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 s="5">
        <v>643</v>
      </c>
      <c r="B645" s="2" t="s">
        <v>644</v>
      </c>
      <c r="C645" s="2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0" t="s">
        <v>8326</v>
      </c>
      <c r="R645" t="s">
        <v>8328</v>
      </c>
      <c r="S645" s="13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58" x14ac:dyDescent="0.35">
      <c r="A646" s="5">
        <v>644</v>
      </c>
      <c r="B646" s="2" t="s">
        <v>645</v>
      </c>
      <c r="C646" s="2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0" t="s">
        <v>8326</v>
      </c>
      <c r="R646" t="s">
        <v>8328</v>
      </c>
      <c r="S646" s="13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 s="5">
        <v>645</v>
      </c>
      <c r="B647" s="2" t="s">
        <v>646</v>
      </c>
      <c r="C647" s="2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0" t="s">
        <v>8326</v>
      </c>
      <c r="R647" t="s">
        <v>8328</v>
      </c>
      <c r="S647" s="13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58" x14ac:dyDescent="0.35">
      <c r="A648" s="5">
        <v>646</v>
      </c>
      <c r="B648" s="2" t="s">
        <v>647</v>
      </c>
      <c r="C648" s="2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0" t="s">
        <v>8326</v>
      </c>
      <c r="R648" t="s">
        <v>8328</v>
      </c>
      <c r="S648" s="13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 x14ac:dyDescent="0.35">
      <c r="A649" s="5">
        <v>647</v>
      </c>
      <c r="B649" s="2" t="s">
        <v>648</v>
      </c>
      <c r="C649" s="2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0" t="s">
        <v>8326</v>
      </c>
      <c r="R649" t="s">
        <v>8328</v>
      </c>
      <c r="S649" s="13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 s="5">
        <v>648</v>
      </c>
      <c r="B650" s="2" t="s">
        <v>649</v>
      </c>
      <c r="C650" s="2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0" t="s">
        <v>8326</v>
      </c>
      <c r="R650" t="s">
        <v>8328</v>
      </c>
      <c r="S650" s="13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58" x14ac:dyDescent="0.35">
      <c r="A651" s="5">
        <v>649</v>
      </c>
      <c r="B651" s="2" t="s">
        <v>650</v>
      </c>
      <c r="C651" s="2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0" t="s">
        <v>8326</v>
      </c>
      <c r="R651" t="s">
        <v>8328</v>
      </c>
      <c r="S651" s="13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 s="5">
        <v>650</v>
      </c>
      <c r="B652" s="2" t="s">
        <v>651</v>
      </c>
      <c r="C652" s="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0" t="s">
        <v>8326</v>
      </c>
      <c r="R652" t="s">
        <v>8328</v>
      </c>
      <c r="S652" s="13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58" x14ac:dyDescent="0.35">
      <c r="A653" s="5">
        <v>651</v>
      </c>
      <c r="B653" s="2" t="s">
        <v>652</v>
      </c>
      <c r="C653" s="2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0" t="s">
        <v>8326</v>
      </c>
      <c r="R653" t="s">
        <v>8328</v>
      </c>
      <c r="S653" s="13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 s="5">
        <v>652</v>
      </c>
      <c r="B654" s="2" t="s">
        <v>653</v>
      </c>
      <c r="C654" s="2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0" t="s">
        <v>8326</v>
      </c>
      <c r="R654" t="s">
        <v>8328</v>
      </c>
      <c r="S654" s="13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 s="5">
        <v>653</v>
      </c>
      <c r="B655" s="2" t="s">
        <v>654</v>
      </c>
      <c r="C655" s="2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0" t="s">
        <v>8326</v>
      </c>
      <c r="R655" t="s">
        <v>8328</v>
      </c>
      <c r="S655" s="13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58" x14ac:dyDescent="0.35">
      <c r="A656" s="5">
        <v>654</v>
      </c>
      <c r="B656" s="2" t="s">
        <v>655</v>
      </c>
      <c r="C656" s="2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0" t="s">
        <v>8326</v>
      </c>
      <c r="R656" t="s">
        <v>8328</v>
      </c>
      <c r="S656" s="13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 s="5">
        <v>655</v>
      </c>
      <c r="B657" s="2" t="s">
        <v>656</v>
      </c>
      <c r="C657" s="2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0" t="s">
        <v>8326</v>
      </c>
      <c r="R657" t="s">
        <v>8328</v>
      </c>
      <c r="S657" s="13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58" x14ac:dyDescent="0.35">
      <c r="A658" s="5">
        <v>656</v>
      </c>
      <c r="B658" s="2" t="s">
        <v>657</v>
      </c>
      <c r="C658" s="2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0" t="s">
        <v>8326</v>
      </c>
      <c r="R658" t="s">
        <v>8328</v>
      </c>
      <c r="S658" s="13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58" x14ac:dyDescent="0.35">
      <c r="A659" s="5">
        <v>657</v>
      </c>
      <c r="B659" s="2" t="s">
        <v>658</v>
      </c>
      <c r="C659" s="2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0" t="s">
        <v>8326</v>
      </c>
      <c r="R659" t="s">
        <v>8328</v>
      </c>
      <c r="S659" s="13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 x14ac:dyDescent="0.35">
      <c r="A660" s="5">
        <v>658</v>
      </c>
      <c r="B660" s="2" t="s">
        <v>659</v>
      </c>
      <c r="C660" s="2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0" t="s">
        <v>8326</v>
      </c>
      <c r="R660" t="s">
        <v>8328</v>
      </c>
      <c r="S660" s="13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 s="5">
        <v>659</v>
      </c>
      <c r="B661" s="2" t="s">
        <v>660</v>
      </c>
      <c r="C661" s="2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0" t="s">
        <v>8326</v>
      </c>
      <c r="R661" t="s">
        <v>8328</v>
      </c>
      <c r="S661" s="13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 s="5">
        <v>660</v>
      </c>
      <c r="B662" s="2" t="s">
        <v>661</v>
      </c>
      <c r="C662" s="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0" t="s">
        <v>8326</v>
      </c>
      <c r="R662" t="s">
        <v>8328</v>
      </c>
      <c r="S662" s="13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 s="5">
        <v>661</v>
      </c>
      <c r="B663" s="2" t="s">
        <v>662</v>
      </c>
      <c r="C663" s="2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0" t="s">
        <v>8326</v>
      </c>
      <c r="R663" t="s">
        <v>8328</v>
      </c>
      <c r="S663" s="13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 s="5">
        <v>662</v>
      </c>
      <c r="B664" s="2" t="s">
        <v>663</v>
      </c>
      <c r="C664" s="2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0" t="s">
        <v>8326</v>
      </c>
      <c r="R664" t="s">
        <v>8328</v>
      </c>
      <c r="S664" s="13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 s="5">
        <v>663</v>
      </c>
      <c r="B665" s="2" t="s">
        <v>664</v>
      </c>
      <c r="C665" s="2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0" t="s">
        <v>8326</v>
      </c>
      <c r="R665" t="s">
        <v>8328</v>
      </c>
      <c r="S665" s="13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58" x14ac:dyDescent="0.35">
      <c r="A666" s="5">
        <v>664</v>
      </c>
      <c r="B666" s="2" t="s">
        <v>665</v>
      </c>
      <c r="C666" s="2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0" t="s">
        <v>8326</v>
      </c>
      <c r="R666" t="s">
        <v>8328</v>
      </c>
      <c r="S666" s="13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 s="5">
        <v>665</v>
      </c>
      <c r="B667" s="2" t="s">
        <v>666</v>
      </c>
      <c r="C667" s="2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0" t="s">
        <v>8326</v>
      </c>
      <c r="R667" t="s">
        <v>8328</v>
      </c>
      <c r="S667" s="13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58" x14ac:dyDescent="0.35">
      <c r="A668" s="5">
        <v>666</v>
      </c>
      <c r="B668" s="2" t="s">
        <v>667</v>
      </c>
      <c r="C668" s="2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0" t="s">
        <v>8326</v>
      </c>
      <c r="R668" t="s">
        <v>8328</v>
      </c>
      <c r="S668" s="13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 s="5">
        <v>667</v>
      </c>
      <c r="B669" s="2" t="s">
        <v>668</v>
      </c>
      <c r="C669" s="2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0" t="s">
        <v>8326</v>
      </c>
      <c r="R669" t="s">
        <v>8328</v>
      </c>
      <c r="S669" s="13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 s="5">
        <v>668</v>
      </c>
      <c r="B670" s="2" t="s">
        <v>669</v>
      </c>
      <c r="C670" s="2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0" t="s">
        <v>8326</v>
      </c>
      <c r="R670" t="s">
        <v>8328</v>
      </c>
      <c r="S670" s="13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 s="5">
        <v>669</v>
      </c>
      <c r="B671" s="2" t="s">
        <v>670</v>
      </c>
      <c r="C671" s="2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0" t="s">
        <v>8326</v>
      </c>
      <c r="R671" t="s">
        <v>8328</v>
      </c>
      <c r="S671" s="13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 s="5">
        <v>670</v>
      </c>
      <c r="B672" s="2" t="s">
        <v>671</v>
      </c>
      <c r="C672" s="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0" t="s">
        <v>8326</v>
      </c>
      <c r="R672" t="s">
        <v>8328</v>
      </c>
      <c r="S672" s="13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 s="5">
        <v>671</v>
      </c>
      <c r="B673" s="2" t="s">
        <v>672</v>
      </c>
      <c r="C673" s="2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0" t="s">
        <v>8326</v>
      </c>
      <c r="R673" t="s">
        <v>8328</v>
      </c>
      <c r="S673" s="13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58" x14ac:dyDescent="0.35">
      <c r="A674" s="5">
        <v>672</v>
      </c>
      <c r="B674" s="2" t="s">
        <v>673</v>
      </c>
      <c r="C674" s="2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0" t="s">
        <v>8326</v>
      </c>
      <c r="R674" t="s">
        <v>8328</v>
      </c>
      <c r="S674" s="13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 s="5">
        <v>673</v>
      </c>
      <c r="B675" s="2" t="s">
        <v>674</v>
      </c>
      <c r="C675" s="2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0" t="s">
        <v>8326</v>
      </c>
      <c r="R675" t="s">
        <v>8328</v>
      </c>
      <c r="S675" s="13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 s="5">
        <v>674</v>
      </c>
      <c r="B676" s="2" t="s">
        <v>675</v>
      </c>
      <c r="C676" s="2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0" t="s">
        <v>8326</v>
      </c>
      <c r="R676" t="s">
        <v>8328</v>
      </c>
      <c r="S676" s="13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58" x14ac:dyDescent="0.35">
      <c r="A677" s="5">
        <v>675</v>
      </c>
      <c r="B677" s="2" t="s">
        <v>676</v>
      </c>
      <c r="C677" s="2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0" t="s">
        <v>8326</v>
      </c>
      <c r="R677" t="s">
        <v>8328</v>
      </c>
      <c r="S677" s="13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 s="5">
        <v>676</v>
      </c>
      <c r="B678" s="2" t="s">
        <v>677</v>
      </c>
      <c r="C678" s="2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0" t="s">
        <v>8326</v>
      </c>
      <c r="R678" t="s">
        <v>8328</v>
      </c>
      <c r="S678" s="13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 s="5">
        <v>677</v>
      </c>
      <c r="B679" s="2" t="s">
        <v>678</v>
      </c>
      <c r="C679" s="2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0" t="s">
        <v>8326</v>
      </c>
      <c r="R679" t="s">
        <v>8328</v>
      </c>
      <c r="S679" s="13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58" x14ac:dyDescent="0.35">
      <c r="A680" s="5">
        <v>678</v>
      </c>
      <c r="B680" s="2" t="s">
        <v>679</v>
      </c>
      <c r="C680" s="2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0" t="s">
        <v>8326</v>
      </c>
      <c r="R680" t="s">
        <v>8328</v>
      </c>
      <c r="S680" s="13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58" x14ac:dyDescent="0.35">
      <c r="A681" s="5">
        <v>679</v>
      </c>
      <c r="B681" s="2" t="s">
        <v>680</v>
      </c>
      <c r="C681" s="2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0" t="s">
        <v>8326</v>
      </c>
      <c r="R681" t="s">
        <v>8328</v>
      </c>
      <c r="S681" s="13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 s="5">
        <v>680</v>
      </c>
      <c r="B682" s="2" t="s">
        <v>681</v>
      </c>
      <c r="C682" s="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0" t="s">
        <v>8326</v>
      </c>
      <c r="R682" t="s">
        <v>8328</v>
      </c>
      <c r="S682" s="13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58" x14ac:dyDescent="0.35">
      <c r="A683" s="5">
        <v>681</v>
      </c>
      <c r="B683" s="2" t="s">
        <v>682</v>
      </c>
      <c r="C683" s="2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0" t="s">
        <v>8326</v>
      </c>
      <c r="R683" t="s">
        <v>8328</v>
      </c>
      <c r="S683" s="13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 s="5">
        <v>682</v>
      </c>
      <c r="B684" s="2" t="s">
        <v>683</v>
      </c>
      <c r="C684" s="2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0" t="s">
        <v>8326</v>
      </c>
      <c r="R684" t="s">
        <v>8328</v>
      </c>
      <c r="S684" s="13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58" x14ac:dyDescent="0.35">
      <c r="A685" s="5">
        <v>683</v>
      </c>
      <c r="B685" s="2" t="s">
        <v>684</v>
      </c>
      <c r="C685" s="2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0" t="s">
        <v>8326</v>
      </c>
      <c r="R685" t="s">
        <v>8328</v>
      </c>
      <c r="S685" s="13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 s="5">
        <v>684</v>
      </c>
      <c r="B686" s="2" t="s">
        <v>685</v>
      </c>
      <c r="C686" s="2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0" t="s">
        <v>8326</v>
      </c>
      <c r="R686" t="s">
        <v>8328</v>
      </c>
      <c r="S686" s="13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58" x14ac:dyDescent="0.35">
      <c r="A687" s="5">
        <v>685</v>
      </c>
      <c r="B687" s="2" t="s">
        <v>686</v>
      </c>
      <c r="C687" s="2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0" t="s">
        <v>8326</v>
      </c>
      <c r="R687" t="s">
        <v>8328</v>
      </c>
      <c r="S687" s="13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 s="5">
        <v>686</v>
      </c>
      <c r="B688" s="2" t="s">
        <v>687</v>
      </c>
      <c r="C688" s="2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0" t="s">
        <v>8326</v>
      </c>
      <c r="R688" t="s">
        <v>8328</v>
      </c>
      <c r="S688" s="13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58" x14ac:dyDescent="0.35">
      <c r="A689" s="5">
        <v>687</v>
      </c>
      <c r="B689" s="2" t="s">
        <v>688</v>
      </c>
      <c r="C689" s="2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0" t="s">
        <v>8326</v>
      </c>
      <c r="R689" t="s">
        <v>8328</v>
      </c>
      <c r="S689" s="13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 s="5">
        <v>688</v>
      </c>
      <c r="B690" s="2" t="s">
        <v>689</v>
      </c>
      <c r="C690" s="2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0" t="s">
        <v>8326</v>
      </c>
      <c r="R690" t="s">
        <v>8328</v>
      </c>
      <c r="S690" s="13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 s="5">
        <v>689</v>
      </c>
      <c r="B691" s="2" t="s">
        <v>690</v>
      </c>
      <c r="C691" s="2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0" t="s">
        <v>8326</v>
      </c>
      <c r="R691" t="s">
        <v>8328</v>
      </c>
      <c r="S691" s="13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 s="5">
        <v>690</v>
      </c>
      <c r="B692" s="2" t="s">
        <v>691</v>
      </c>
      <c r="C692" s="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0" t="s">
        <v>8326</v>
      </c>
      <c r="R692" t="s">
        <v>8328</v>
      </c>
      <c r="S692" s="13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 s="5">
        <v>691</v>
      </c>
      <c r="B693" s="2" t="s">
        <v>692</v>
      </c>
      <c r="C693" s="2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0" t="s">
        <v>8326</v>
      </c>
      <c r="R693" t="s">
        <v>8328</v>
      </c>
      <c r="S693" s="13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58" x14ac:dyDescent="0.35">
      <c r="A694" s="5">
        <v>692</v>
      </c>
      <c r="B694" s="2" t="s">
        <v>693</v>
      </c>
      <c r="C694" s="2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0" t="s">
        <v>8326</v>
      </c>
      <c r="R694" t="s">
        <v>8328</v>
      </c>
      <c r="S694" s="13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 s="5">
        <v>693</v>
      </c>
      <c r="B695" s="2" t="s">
        <v>694</v>
      </c>
      <c r="C695" s="2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0" t="s">
        <v>8326</v>
      </c>
      <c r="R695" t="s">
        <v>8328</v>
      </c>
      <c r="S695" s="13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58" x14ac:dyDescent="0.35">
      <c r="A696" s="5">
        <v>694</v>
      </c>
      <c r="B696" s="2" t="s">
        <v>695</v>
      </c>
      <c r="C696" s="2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0" t="s">
        <v>8326</v>
      </c>
      <c r="R696" t="s">
        <v>8328</v>
      </c>
      <c r="S696" s="13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 s="5">
        <v>695</v>
      </c>
      <c r="B697" s="2" t="s">
        <v>696</v>
      </c>
      <c r="C697" s="2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0" t="s">
        <v>8326</v>
      </c>
      <c r="R697" t="s">
        <v>8328</v>
      </c>
      <c r="S697" s="13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 s="5">
        <v>696</v>
      </c>
      <c r="B698" s="2" t="s">
        <v>697</v>
      </c>
      <c r="C698" s="2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0" t="s">
        <v>8326</v>
      </c>
      <c r="R698" t="s">
        <v>8328</v>
      </c>
      <c r="S698" s="13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58" x14ac:dyDescent="0.35">
      <c r="A699" s="5">
        <v>697</v>
      </c>
      <c r="B699" s="2" t="s">
        <v>698</v>
      </c>
      <c r="C699" s="2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0" t="s">
        <v>8326</v>
      </c>
      <c r="R699" t="s">
        <v>8328</v>
      </c>
      <c r="S699" s="13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58" x14ac:dyDescent="0.35">
      <c r="A700" s="5">
        <v>698</v>
      </c>
      <c r="B700" s="2" t="s">
        <v>699</v>
      </c>
      <c r="C700" s="2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0" t="s">
        <v>8326</v>
      </c>
      <c r="R700" t="s">
        <v>8328</v>
      </c>
      <c r="S700" s="13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58" x14ac:dyDescent="0.35">
      <c r="A701" s="5">
        <v>699</v>
      </c>
      <c r="B701" s="2" t="s">
        <v>700</v>
      </c>
      <c r="C701" s="2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0" t="s">
        <v>8326</v>
      </c>
      <c r="R701" t="s">
        <v>8328</v>
      </c>
      <c r="S701" s="13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 s="5">
        <v>700</v>
      </c>
      <c r="B702" s="2" t="s">
        <v>701</v>
      </c>
      <c r="C702" s="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0" t="s">
        <v>8326</v>
      </c>
      <c r="R702" t="s">
        <v>8328</v>
      </c>
      <c r="S702" s="13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58" x14ac:dyDescent="0.35">
      <c r="A703" s="5">
        <v>701</v>
      </c>
      <c r="B703" s="2" t="s">
        <v>702</v>
      </c>
      <c r="C703" s="2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0" t="s">
        <v>8326</v>
      </c>
      <c r="R703" t="s">
        <v>8328</v>
      </c>
      <c r="S703" s="13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58" x14ac:dyDescent="0.35">
      <c r="A704" s="5">
        <v>702</v>
      </c>
      <c r="B704" s="2" t="s">
        <v>703</v>
      </c>
      <c r="C704" s="2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0" t="s">
        <v>8326</v>
      </c>
      <c r="R704" t="s">
        <v>8328</v>
      </c>
      <c r="S704" s="13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 s="5">
        <v>703</v>
      </c>
      <c r="B705" s="2" t="s">
        <v>704</v>
      </c>
      <c r="C705" s="2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0" t="s">
        <v>8326</v>
      </c>
      <c r="R705" t="s">
        <v>8328</v>
      </c>
      <c r="S705" s="13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 s="5">
        <v>704</v>
      </c>
      <c r="B706" s="2" t="s">
        <v>705</v>
      </c>
      <c r="C706" s="2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0" t="s">
        <v>8326</v>
      </c>
      <c r="R706" t="s">
        <v>8328</v>
      </c>
      <c r="S706" s="13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 s="5">
        <v>705</v>
      </c>
      <c r="B707" s="2" t="s">
        <v>706</v>
      </c>
      <c r="C707" s="2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8326</v>
      </c>
      <c r="R707" t="s">
        <v>8328</v>
      </c>
      <c r="S707" s="13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58" x14ac:dyDescent="0.35">
      <c r="A708" s="5">
        <v>706</v>
      </c>
      <c r="B708" s="2" t="s">
        <v>707</v>
      </c>
      <c r="C708" s="2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0" t="s">
        <v>8326</v>
      </c>
      <c r="R708" t="s">
        <v>8328</v>
      </c>
      <c r="S708" s="13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58" x14ac:dyDescent="0.35">
      <c r="A709" s="5">
        <v>707</v>
      </c>
      <c r="B709" s="2" t="s">
        <v>708</v>
      </c>
      <c r="C709" s="2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0" t="s">
        <v>8326</v>
      </c>
      <c r="R709" t="s">
        <v>8328</v>
      </c>
      <c r="S709" s="13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58" x14ac:dyDescent="0.35">
      <c r="A710" s="5">
        <v>708</v>
      </c>
      <c r="B710" s="2" t="s">
        <v>709</v>
      </c>
      <c r="C710" s="2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0" t="s">
        <v>8326</v>
      </c>
      <c r="R710" t="s">
        <v>8328</v>
      </c>
      <c r="S710" s="13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 s="5">
        <v>709</v>
      </c>
      <c r="B711" s="2" t="s">
        <v>710</v>
      </c>
      <c r="C711" s="2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0" t="s">
        <v>8326</v>
      </c>
      <c r="R711" t="s">
        <v>8328</v>
      </c>
      <c r="S711" s="13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3.5" x14ac:dyDescent="0.35">
      <c r="A712" s="5">
        <v>710</v>
      </c>
      <c r="B712" s="2" t="s">
        <v>711</v>
      </c>
      <c r="C712" s="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0" t="s">
        <v>8326</v>
      </c>
      <c r="R712" t="s">
        <v>8328</v>
      </c>
      <c r="S712" s="13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 s="5">
        <v>711</v>
      </c>
      <c r="B713" s="2" t="s">
        <v>712</v>
      </c>
      <c r="C713" s="2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0" t="s">
        <v>8326</v>
      </c>
      <c r="R713" t="s">
        <v>8328</v>
      </c>
      <c r="S713" s="13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 s="5">
        <v>712</v>
      </c>
      <c r="B714" s="2" t="s">
        <v>713</v>
      </c>
      <c r="C714" s="2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0" t="s">
        <v>8326</v>
      </c>
      <c r="R714" t="s">
        <v>8328</v>
      </c>
      <c r="S714" s="13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 s="5">
        <v>713</v>
      </c>
      <c r="B715" s="2" t="s">
        <v>714</v>
      </c>
      <c r="C715" s="2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0" t="s">
        <v>8326</v>
      </c>
      <c r="R715" t="s">
        <v>8328</v>
      </c>
      <c r="S715" s="13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 s="5">
        <v>714</v>
      </c>
      <c r="B716" s="2" t="s">
        <v>715</v>
      </c>
      <c r="C716" s="2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0" t="s">
        <v>8326</v>
      </c>
      <c r="R716" t="s">
        <v>8328</v>
      </c>
      <c r="S716" s="13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 s="5">
        <v>715</v>
      </c>
      <c r="B717" s="2" t="s">
        <v>716</v>
      </c>
      <c r="C717" s="2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0" t="s">
        <v>8326</v>
      </c>
      <c r="R717" t="s">
        <v>8328</v>
      </c>
      <c r="S717" s="13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 s="5">
        <v>716</v>
      </c>
      <c r="B718" s="2" t="s">
        <v>717</v>
      </c>
      <c r="C718" s="2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0" t="s">
        <v>8326</v>
      </c>
      <c r="R718" t="s">
        <v>8328</v>
      </c>
      <c r="S718" s="13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9" x14ac:dyDescent="0.35">
      <c r="A719" s="5">
        <v>717</v>
      </c>
      <c r="B719" s="2" t="s">
        <v>718</v>
      </c>
      <c r="C719" s="2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0" t="s">
        <v>8326</v>
      </c>
      <c r="R719" t="s">
        <v>8328</v>
      </c>
      <c r="S719" s="13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58" x14ac:dyDescent="0.35">
      <c r="A720" s="5">
        <v>718</v>
      </c>
      <c r="B720" s="2" t="s">
        <v>719</v>
      </c>
      <c r="C720" s="2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0" t="s">
        <v>8326</v>
      </c>
      <c r="R720" t="s">
        <v>8328</v>
      </c>
      <c r="S720" s="13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58" x14ac:dyDescent="0.35">
      <c r="A721" s="5">
        <v>719</v>
      </c>
      <c r="B721" s="2" t="s">
        <v>720</v>
      </c>
      <c r="C721" s="2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0" t="s">
        <v>8326</v>
      </c>
      <c r="R721" t="s">
        <v>8328</v>
      </c>
      <c r="S721" s="13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 s="5">
        <v>720</v>
      </c>
      <c r="B722" s="2" t="s">
        <v>721</v>
      </c>
      <c r="C722" s="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0" t="s">
        <v>8329</v>
      </c>
      <c r="R722" t="s">
        <v>8330</v>
      </c>
      <c r="S722" s="13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 s="5">
        <v>721</v>
      </c>
      <c r="B723" s="2" t="s">
        <v>722</v>
      </c>
      <c r="C723" s="2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0" t="s">
        <v>8329</v>
      </c>
      <c r="R723" t="s">
        <v>8330</v>
      </c>
      <c r="S723" s="13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58" x14ac:dyDescent="0.35">
      <c r="A724" s="5">
        <v>722</v>
      </c>
      <c r="B724" s="2" t="s">
        <v>723</v>
      </c>
      <c r="C724" s="2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0" t="s">
        <v>8329</v>
      </c>
      <c r="R724" t="s">
        <v>8330</v>
      </c>
      <c r="S724" s="13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3.5" x14ac:dyDescent="0.35">
      <c r="A725" s="5">
        <v>723</v>
      </c>
      <c r="B725" s="2" t="s">
        <v>724</v>
      </c>
      <c r="C725" s="2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0" t="s">
        <v>8329</v>
      </c>
      <c r="R725" t="s">
        <v>8330</v>
      </c>
      <c r="S725" s="13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 s="5">
        <v>724</v>
      </c>
      <c r="B726" s="2" t="s">
        <v>725</v>
      </c>
      <c r="C726" s="2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0" t="s">
        <v>8329</v>
      </c>
      <c r="R726" t="s">
        <v>8330</v>
      </c>
      <c r="S726" s="13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 s="5">
        <v>725</v>
      </c>
      <c r="B727" s="2" t="s">
        <v>726</v>
      </c>
      <c r="C727" s="2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0" t="s">
        <v>8329</v>
      </c>
      <c r="R727" t="s">
        <v>8330</v>
      </c>
      <c r="S727" s="13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58" x14ac:dyDescent="0.35">
      <c r="A728" s="5">
        <v>726</v>
      </c>
      <c r="B728" s="2" t="s">
        <v>727</v>
      </c>
      <c r="C728" s="2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0" t="s">
        <v>8329</v>
      </c>
      <c r="R728" t="s">
        <v>8330</v>
      </c>
      <c r="S728" s="13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 s="5">
        <v>727</v>
      </c>
      <c r="B729" s="2" t="s">
        <v>728</v>
      </c>
      <c r="C729" s="2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0" t="s">
        <v>8329</v>
      </c>
      <c r="R729" t="s">
        <v>8330</v>
      </c>
      <c r="S729" s="13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 s="5">
        <v>728</v>
      </c>
      <c r="B730" s="2" t="s">
        <v>729</v>
      </c>
      <c r="C730" s="2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0" t="s">
        <v>8329</v>
      </c>
      <c r="R730" t="s">
        <v>8330</v>
      </c>
      <c r="S730" s="13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58" x14ac:dyDescent="0.35">
      <c r="A731" s="5">
        <v>729</v>
      </c>
      <c r="B731" s="2" t="s">
        <v>730</v>
      </c>
      <c r="C731" s="2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0" t="s">
        <v>8329</v>
      </c>
      <c r="R731" t="s">
        <v>8330</v>
      </c>
      <c r="S731" s="13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 s="5">
        <v>730</v>
      </c>
      <c r="B732" s="2" t="s">
        <v>731</v>
      </c>
      <c r="C732" s="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0" t="s">
        <v>8329</v>
      </c>
      <c r="R732" t="s">
        <v>8330</v>
      </c>
      <c r="S732" s="13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 s="5">
        <v>731</v>
      </c>
      <c r="B733" s="2" t="s">
        <v>732</v>
      </c>
      <c r="C733" s="2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0" t="s">
        <v>8329</v>
      </c>
      <c r="R733" t="s">
        <v>8330</v>
      </c>
      <c r="S733" s="13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58" x14ac:dyDescent="0.35">
      <c r="A734" s="5">
        <v>732</v>
      </c>
      <c r="B734" s="2" t="s">
        <v>733</v>
      </c>
      <c r="C734" s="2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0" t="s">
        <v>8329</v>
      </c>
      <c r="R734" t="s">
        <v>8330</v>
      </c>
      <c r="S734" s="13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 s="5">
        <v>733</v>
      </c>
      <c r="B735" s="2" t="s">
        <v>734</v>
      </c>
      <c r="C735" s="2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0" t="s">
        <v>8329</v>
      </c>
      <c r="R735" t="s">
        <v>8330</v>
      </c>
      <c r="S735" s="13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 s="5">
        <v>734</v>
      </c>
      <c r="B736" s="2" t="s">
        <v>735</v>
      </c>
      <c r="C736" s="2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0" t="s">
        <v>8329</v>
      </c>
      <c r="R736" t="s">
        <v>8330</v>
      </c>
      <c r="S736" s="13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 s="5">
        <v>735</v>
      </c>
      <c r="B737" s="2" t="s">
        <v>736</v>
      </c>
      <c r="C737" s="2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0" t="s">
        <v>8329</v>
      </c>
      <c r="R737" t="s">
        <v>8330</v>
      </c>
      <c r="S737" s="13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58" x14ac:dyDescent="0.35">
      <c r="A738" s="5">
        <v>736</v>
      </c>
      <c r="B738" s="2" t="s">
        <v>737</v>
      </c>
      <c r="C738" s="2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0" t="s">
        <v>8329</v>
      </c>
      <c r="R738" t="s">
        <v>8330</v>
      </c>
      <c r="S738" s="13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58" x14ac:dyDescent="0.35">
      <c r="A739" s="5">
        <v>737</v>
      </c>
      <c r="B739" s="2" t="s">
        <v>738</v>
      </c>
      <c r="C739" s="2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0" t="s">
        <v>8329</v>
      </c>
      <c r="R739" t="s">
        <v>8330</v>
      </c>
      <c r="S739" s="13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 s="5">
        <v>738</v>
      </c>
      <c r="B740" s="2" t="s">
        <v>739</v>
      </c>
      <c r="C740" s="2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0" t="s">
        <v>8329</v>
      </c>
      <c r="R740" t="s">
        <v>8330</v>
      </c>
      <c r="S740" s="13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58" x14ac:dyDescent="0.35">
      <c r="A741" s="5">
        <v>739</v>
      </c>
      <c r="B741" s="2" t="s">
        <v>740</v>
      </c>
      <c r="C741" s="2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0" t="s">
        <v>8329</v>
      </c>
      <c r="R741" t="s">
        <v>8330</v>
      </c>
      <c r="S741" s="13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 s="5">
        <v>740</v>
      </c>
      <c r="B742" s="2" t="s">
        <v>741</v>
      </c>
      <c r="C742" s="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0" t="s">
        <v>8329</v>
      </c>
      <c r="R742" t="s">
        <v>8330</v>
      </c>
      <c r="S742" s="13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 s="5">
        <v>741</v>
      </c>
      <c r="B743" s="2" t="s">
        <v>742</v>
      </c>
      <c r="C743" s="2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0" t="s">
        <v>8329</v>
      </c>
      <c r="R743" t="s">
        <v>8330</v>
      </c>
      <c r="S743" s="13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 s="5">
        <v>742</v>
      </c>
      <c r="B744" s="2" t="s">
        <v>743</v>
      </c>
      <c r="C744" s="2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0" t="s">
        <v>8329</v>
      </c>
      <c r="R744" t="s">
        <v>8330</v>
      </c>
      <c r="S744" s="13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58" x14ac:dyDescent="0.35">
      <c r="A745" s="5">
        <v>743</v>
      </c>
      <c r="B745" s="2" t="s">
        <v>744</v>
      </c>
      <c r="C745" s="2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0" t="s">
        <v>8329</v>
      </c>
      <c r="R745" t="s">
        <v>8330</v>
      </c>
      <c r="S745" s="13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 s="5">
        <v>744</v>
      </c>
      <c r="B746" s="2" t="s">
        <v>745</v>
      </c>
      <c r="C746" s="2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0" t="s">
        <v>8329</v>
      </c>
      <c r="R746" t="s">
        <v>8330</v>
      </c>
      <c r="S746" s="13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 s="5">
        <v>745</v>
      </c>
      <c r="B747" s="2" t="s">
        <v>746</v>
      </c>
      <c r="C747" s="2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0" t="s">
        <v>8329</v>
      </c>
      <c r="R747" t="s">
        <v>8330</v>
      </c>
      <c r="S747" s="13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 s="5">
        <v>746</v>
      </c>
      <c r="B748" s="2" t="s">
        <v>747</v>
      </c>
      <c r="C748" s="2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0" t="s">
        <v>8329</v>
      </c>
      <c r="R748" t="s">
        <v>8330</v>
      </c>
      <c r="S748" s="13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58" x14ac:dyDescent="0.35">
      <c r="A749" s="5">
        <v>747</v>
      </c>
      <c r="B749" s="2" t="s">
        <v>748</v>
      </c>
      <c r="C749" s="2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0" t="s">
        <v>8329</v>
      </c>
      <c r="R749" t="s">
        <v>8330</v>
      </c>
      <c r="S749" s="13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 s="5">
        <v>748</v>
      </c>
      <c r="B750" s="2" t="s">
        <v>749</v>
      </c>
      <c r="C750" s="2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0" t="s">
        <v>8329</v>
      </c>
      <c r="R750" t="s">
        <v>8330</v>
      </c>
      <c r="S750" s="13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58" x14ac:dyDescent="0.35">
      <c r="A751" s="5">
        <v>749</v>
      </c>
      <c r="B751" s="2" t="s">
        <v>750</v>
      </c>
      <c r="C751" s="2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0" t="s">
        <v>8329</v>
      </c>
      <c r="R751" t="s">
        <v>8330</v>
      </c>
      <c r="S751" s="13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58" x14ac:dyDescent="0.35">
      <c r="A752" s="5">
        <v>750</v>
      </c>
      <c r="B752" s="2" t="s">
        <v>751</v>
      </c>
      <c r="C752" s="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0" t="s">
        <v>8329</v>
      </c>
      <c r="R752" t="s">
        <v>8330</v>
      </c>
      <c r="S752" s="13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 s="5">
        <v>751</v>
      </c>
      <c r="B753" s="2" t="s">
        <v>752</v>
      </c>
      <c r="C753" s="2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0" t="s">
        <v>8329</v>
      </c>
      <c r="R753" t="s">
        <v>8330</v>
      </c>
      <c r="S753" s="13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 s="5">
        <v>752</v>
      </c>
      <c r="B754" s="2" t="s">
        <v>753</v>
      </c>
      <c r="C754" s="2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0" t="s">
        <v>8329</v>
      </c>
      <c r="R754" t="s">
        <v>8330</v>
      </c>
      <c r="S754" s="13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58" x14ac:dyDescent="0.35">
      <c r="A755" s="5">
        <v>753</v>
      </c>
      <c r="B755" s="2" t="s">
        <v>754</v>
      </c>
      <c r="C755" s="2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0" t="s">
        <v>8329</v>
      </c>
      <c r="R755" t="s">
        <v>8330</v>
      </c>
      <c r="S755" s="13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 s="5">
        <v>754</v>
      </c>
      <c r="B756" s="2" t="s">
        <v>755</v>
      </c>
      <c r="C756" s="2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0" t="s">
        <v>8329</v>
      </c>
      <c r="R756" t="s">
        <v>8330</v>
      </c>
      <c r="S756" s="13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 s="5">
        <v>755</v>
      </c>
      <c r="B757" s="2" t="s">
        <v>756</v>
      </c>
      <c r="C757" s="2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0" t="s">
        <v>8329</v>
      </c>
      <c r="R757" t="s">
        <v>8330</v>
      </c>
      <c r="S757" s="13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 s="5">
        <v>756</v>
      </c>
      <c r="B758" s="2" t="s">
        <v>757</v>
      </c>
      <c r="C758" s="2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0" t="s">
        <v>8329</v>
      </c>
      <c r="R758" t="s">
        <v>8330</v>
      </c>
      <c r="S758" s="13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58" x14ac:dyDescent="0.35">
      <c r="A759" s="5">
        <v>757</v>
      </c>
      <c r="B759" s="2" t="s">
        <v>758</v>
      </c>
      <c r="C759" s="2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0" t="s">
        <v>8329</v>
      </c>
      <c r="R759" t="s">
        <v>8330</v>
      </c>
      <c r="S759" s="13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3.5" x14ac:dyDescent="0.35">
      <c r="A760" s="5">
        <v>758</v>
      </c>
      <c r="B760" s="2" t="s">
        <v>759</v>
      </c>
      <c r="C760" s="2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0" t="s">
        <v>8329</v>
      </c>
      <c r="R760" t="s">
        <v>8330</v>
      </c>
      <c r="S760" s="13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 s="5">
        <v>759</v>
      </c>
      <c r="B761" s="2" t="s">
        <v>760</v>
      </c>
      <c r="C761" s="2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0" t="s">
        <v>8329</v>
      </c>
      <c r="R761" t="s">
        <v>8330</v>
      </c>
      <c r="S761" s="13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58" x14ac:dyDescent="0.35">
      <c r="A762" s="5">
        <v>760</v>
      </c>
      <c r="B762" s="2" t="s">
        <v>761</v>
      </c>
      <c r="C762" s="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0" t="s">
        <v>8329</v>
      </c>
      <c r="R762" t="s">
        <v>8331</v>
      </c>
      <c r="S762" s="13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 s="5">
        <v>761</v>
      </c>
      <c r="B763" s="2" t="s">
        <v>762</v>
      </c>
      <c r="C763" s="2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0" t="s">
        <v>8329</v>
      </c>
      <c r="R763" t="s">
        <v>8331</v>
      </c>
      <c r="S763" s="13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 s="5">
        <v>762</v>
      </c>
      <c r="B764" s="2" t="s">
        <v>763</v>
      </c>
      <c r="C764" s="2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0" t="s">
        <v>8329</v>
      </c>
      <c r="R764" t="s">
        <v>8331</v>
      </c>
      <c r="S764" s="13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 s="5">
        <v>763</v>
      </c>
      <c r="B765" s="2" t="s">
        <v>764</v>
      </c>
      <c r="C765" s="2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0" t="s">
        <v>8329</v>
      </c>
      <c r="R765" t="s">
        <v>8331</v>
      </c>
      <c r="S765" s="13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 s="5">
        <v>764</v>
      </c>
      <c r="B766" s="2" t="s">
        <v>765</v>
      </c>
      <c r="C766" s="2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0" t="s">
        <v>8329</v>
      </c>
      <c r="R766" t="s">
        <v>8331</v>
      </c>
      <c r="S766" s="13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 s="5">
        <v>765</v>
      </c>
      <c r="B767" s="2" t="s">
        <v>766</v>
      </c>
      <c r="C767" s="2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0" t="s">
        <v>8329</v>
      </c>
      <c r="R767" t="s">
        <v>8331</v>
      </c>
      <c r="S767" s="13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58" x14ac:dyDescent="0.35">
      <c r="A768" s="5">
        <v>766</v>
      </c>
      <c r="B768" s="2" t="s">
        <v>767</v>
      </c>
      <c r="C768" s="2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0" t="s">
        <v>8329</v>
      </c>
      <c r="R768" t="s">
        <v>8331</v>
      </c>
      <c r="S768" s="13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 s="5">
        <v>767</v>
      </c>
      <c r="B769" s="2" t="s">
        <v>768</v>
      </c>
      <c r="C769" s="2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0" t="s">
        <v>8329</v>
      </c>
      <c r="R769" t="s">
        <v>8331</v>
      </c>
      <c r="S769" s="13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58" x14ac:dyDescent="0.35">
      <c r="A770" s="5">
        <v>768</v>
      </c>
      <c r="B770" s="2" t="s">
        <v>769</v>
      </c>
      <c r="C770" s="2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0" t="s">
        <v>8329</v>
      </c>
      <c r="R770" t="s">
        <v>8331</v>
      </c>
      <c r="S770" s="13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 s="5">
        <v>769</v>
      </c>
      <c r="B771" s="2" t="s">
        <v>770</v>
      </c>
      <c r="C771" s="2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8329</v>
      </c>
      <c r="R771" t="s">
        <v>8331</v>
      </c>
      <c r="S771" s="13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58" x14ac:dyDescent="0.35">
      <c r="A772" s="5">
        <v>770</v>
      </c>
      <c r="B772" s="2" t="s">
        <v>771</v>
      </c>
      <c r="C772" s="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0" t="s">
        <v>8329</v>
      </c>
      <c r="R772" t="s">
        <v>8331</v>
      </c>
      <c r="S772" s="13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 s="5">
        <v>771</v>
      </c>
      <c r="B773" s="2" t="s">
        <v>772</v>
      </c>
      <c r="C773" s="2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0" t="s">
        <v>8329</v>
      </c>
      <c r="R773" t="s">
        <v>8331</v>
      </c>
      <c r="S773" s="13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 s="5">
        <v>772</v>
      </c>
      <c r="B774" s="2" t="s">
        <v>773</v>
      </c>
      <c r="C774" s="2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0" t="s">
        <v>8329</v>
      </c>
      <c r="R774" t="s">
        <v>8331</v>
      </c>
      <c r="S774" s="13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58" x14ac:dyDescent="0.35">
      <c r="A775" s="5">
        <v>773</v>
      </c>
      <c r="B775" s="2" t="s">
        <v>774</v>
      </c>
      <c r="C775" s="2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0" t="s">
        <v>8329</v>
      </c>
      <c r="R775" t="s">
        <v>8331</v>
      </c>
      <c r="S775" s="13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 s="5">
        <v>774</v>
      </c>
      <c r="B776" s="2" t="s">
        <v>775</v>
      </c>
      <c r="C776" s="2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0" t="s">
        <v>8329</v>
      </c>
      <c r="R776" t="s">
        <v>8331</v>
      </c>
      <c r="S776" s="13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 s="5">
        <v>775</v>
      </c>
      <c r="B777" s="2" t="s">
        <v>776</v>
      </c>
      <c r="C777" s="2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0" t="s">
        <v>8329</v>
      </c>
      <c r="R777" t="s">
        <v>8331</v>
      </c>
      <c r="S777" s="13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58" x14ac:dyDescent="0.35">
      <c r="A778" s="5">
        <v>776</v>
      </c>
      <c r="B778" s="2" t="s">
        <v>777</v>
      </c>
      <c r="C778" s="2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0" t="s">
        <v>8329</v>
      </c>
      <c r="R778" t="s">
        <v>8331</v>
      </c>
      <c r="S778" s="13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 s="5">
        <v>777</v>
      </c>
      <c r="B779" s="2" t="s">
        <v>778</v>
      </c>
      <c r="C779" s="2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0" t="s">
        <v>8329</v>
      </c>
      <c r="R779" t="s">
        <v>8331</v>
      </c>
      <c r="S779" s="13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 s="5">
        <v>778</v>
      </c>
      <c r="B780" s="2" t="s">
        <v>779</v>
      </c>
      <c r="C780" s="2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0" t="s">
        <v>8329</v>
      </c>
      <c r="R780" t="s">
        <v>8331</v>
      </c>
      <c r="S780" s="13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 s="5">
        <v>779</v>
      </c>
      <c r="B781" s="2" t="s">
        <v>780</v>
      </c>
      <c r="C781" s="2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0" t="s">
        <v>8329</v>
      </c>
      <c r="R781" t="s">
        <v>8331</v>
      </c>
      <c r="S781" s="13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 s="5">
        <v>780</v>
      </c>
      <c r="B782" s="2" t="s">
        <v>781</v>
      </c>
      <c r="C782" s="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0" t="s">
        <v>8332</v>
      </c>
      <c r="R782" t="s">
        <v>8333</v>
      </c>
      <c r="S782" s="13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 s="5">
        <v>781</v>
      </c>
      <c r="B783" s="2" t="s">
        <v>782</v>
      </c>
      <c r="C783" s="2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0" t="s">
        <v>8332</v>
      </c>
      <c r="R783" t="s">
        <v>8333</v>
      </c>
      <c r="S783" s="13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 s="5">
        <v>782</v>
      </c>
      <c r="B784" s="2" t="s">
        <v>783</v>
      </c>
      <c r="C784" s="2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0" t="s">
        <v>8332</v>
      </c>
      <c r="R784" t="s">
        <v>8333</v>
      </c>
      <c r="S784" s="13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 s="5">
        <v>783</v>
      </c>
      <c r="B785" s="2" t="s">
        <v>784</v>
      </c>
      <c r="C785" s="2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0" t="s">
        <v>8332</v>
      </c>
      <c r="R785" t="s">
        <v>8333</v>
      </c>
      <c r="S785" s="13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58" x14ac:dyDescent="0.35">
      <c r="A786" s="5">
        <v>784</v>
      </c>
      <c r="B786" s="2" t="s">
        <v>785</v>
      </c>
      <c r="C786" s="2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0" t="s">
        <v>8332</v>
      </c>
      <c r="R786" t="s">
        <v>8333</v>
      </c>
      <c r="S786" s="13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 s="5">
        <v>785</v>
      </c>
      <c r="B787" s="2" t="s">
        <v>786</v>
      </c>
      <c r="C787" s="2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0" t="s">
        <v>8332</v>
      </c>
      <c r="R787" t="s">
        <v>8333</v>
      </c>
      <c r="S787" s="13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 s="5">
        <v>786</v>
      </c>
      <c r="B788" s="2" t="s">
        <v>787</v>
      </c>
      <c r="C788" s="2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0" t="s">
        <v>8332</v>
      </c>
      <c r="R788" t="s">
        <v>8333</v>
      </c>
      <c r="S788" s="13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58" x14ac:dyDescent="0.35">
      <c r="A789" s="5">
        <v>787</v>
      </c>
      <c r="B789" s="2" t="s">
        <v>788</v>
      </c>
      <c r="C789" s="2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0" t="s">
        <v>8332</v>
      </c>
      <c r="R789" t="s">
        <v>8333</v>
      </c>
      <c r="S789" s="13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58" x14ac:dyDescent="0.35">
      <c r="A790" s="5">
        <v>788</v>
      </c>
      <c r="B790" s="2" t="s">
        <v>789</v>
      </c>
      <c r="C790" s="2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0" t="s">
        <v>8332</v>
      </c>
      <c r="R790" t="s">
        <v>8333</v>
      </c>
      <c r="S790" s="13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 s="5">
        <v>789</v>
      </c>
      <c r="B791" s="2" t="s">
        <v>790</v>
      </c>
      <c r="C791" s="2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0" t="s">
        <v>8332</v>
      </c>
      <c r="R791" t="s">
        <v>8333</v>
      </c>
      <c r="S791" s="13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58" x14ac:dyDescent="0.35">
      <c r="A792" s="5">
        <v>790</v>
      </c>
      <c r="B792" s="2" t="s">
        <v>791</v>
      </c>
      <c r="C792" s="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0" t="s">
        <v>8332</v>
      </c>
      <c r="R792" t="s">
        <v>8333</v>
      </c>
      <c r="S792" s="13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58" x14ac:dyDescent="0.35">
      <c r="A793" s="5">
        <v>791</v>
      </c>
      <c r="B793" s="2" t="s">
        <v>792</v>
      </c>
      <c r="C793" s="2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0" t="s">
        <v>8332</v>
      </c>
      <c r="R793" t="s">
        <v>8333</v>
      </c>
      <c r="S793" s="13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 s="5">
        <v>792</v>
      </c>
      <c r="B794" s="2" t="s">
        <v>793</v>
      </c>
      <c r="C794" s="2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0" t="s">
        <v>8332</v>
      </c>
      <c r="R794" t="s">
        <v>8333</v>
      </c>
      <c r="S794" s="13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58" x14ac:dyDescent="0.35">
      <c r="A795" s="5">
        <v>793</v>
      </c>
      <c r="B795" s="2" t="s">
        <v>794</v>
      </c>
      <c r="C795" s="2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0" t="s">
        <v>8332</v>
      </c>
      <c r="R795" t="s">
        <v>8333</v>
      </c>
      <c r="S795" s="13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58" x14ac:dyDescent="0.35">
      <c r="A796" s="5">
        <v>794</v>
      </c>
      <c r="B796" s="2" t="s">
        <v>795</v>
      </c>
      <c r="C796" s="2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0" t="s">
        <v>8332</v>
      </c>
      <c r="R796" t="s">
        <v>8333</v>
      </c>
      <c r="S796" s="13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58" x14ac:dyDescent="0.35">
      <c r="A797" s="5">
        <v>795</v>
      </c>
      <c r="B797" s="2" t="s">
        <v>796</v>
      </c>
      <c r="C797" s="2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0" t="s">
        <v>8332</v>
      </c>
      <c r="R797" t="s">
        <v>8333</v>
      </c>
      <c r="S797" s="13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 s="5">
        <v>796</v>
      </c>
      <c r="B798" s="2" t="s">
        <v>797</v>
      </c>
      <c r="C798" s="2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0" t="s">
        <v>8332</v>
      </c>
      <c r="R798" t="s">
        <v>8333</v>
      </c>
      <c r="S798" s="13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58" x14ac:dyDescent="0.35">
      <c r="A799" s="5">
        <v>797</v>
      </c>
      <c r="B799" s="2" t="s">
        <v>798</v>
      </c>
      <c r="C799" s="2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0" t="s">
        <v>8332</v>
      </c>
      <c r="R799" t="s">
        <v>8333</v>
      </c>
      <c r="S799" s="13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 s="5">
        <v>798</v>
      </c>
      <c r="B800" s="2" t="s">
        <v>799</v>
      </c>
      <c r="C800" s="2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0" t="s">
        <v>8332</v>
      </c>
      <c r="R800" t="s">
        <v>8333</v>
      </c>
      <c r="S800" s="13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 s="5">
        <v>799</v>
      </c>
      <c r="B801" s="2" t="s">
        <v>800</v>
      </c>
      <c r="C801" s="2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0" t="s">
        <v>8332</v>
      </c>
      <c r="R801" t="s">
        <v>8333</v>
      </c>
      <c r="S801" s="13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 s="5">
        <v>800</v>
      </c>
      <c r="B802" s="2" t="s">
        <v>801</v>
      </c>
      <c r="C802" s="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0" t="s">
        <v>8332</v>
      </c>
      <c r="R802" t="s">
        <v>8333</v>
      </c>
      <c r="S802" s="13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 s="5">
        <v>801</v>
      </c>
      <c r="B803" s="2" t="s">
        <v>802</v>
      </c>
      <c r="C803" s="2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0" t="s">
        <v>8332</v>
      </c>
      <c r="R803" t="s">
        <v>8333</v>
      </c>
      <c r="S803" s="13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 s="5">
        <v>802</v>
      </c>
      <c r="B804" s="2" t="s">
        <v>803</v>
      </c>
      <c r="C804" s="2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0" t="s">
        <v>8332</v>
      </c>
      <c r="R804" t="s">
        <v>8333</v>
      </c>
      <c r="S804" s="13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58" x14ac:dyDescent="0.35">
      <c r="A805" s="5">
        <v>803</v>
      </c>
      <c r="B805" s="2" t="s">
        <v>804</v>
      </c>
      <c r="C805" s="2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0" t="s">
        <v>8332</v>
      </c>
      <c r="R805" t="s">
        <v>8333</v>
      </c>
      <c r="S805" s="13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 s="5">
        <v>804</v>
      </c>
      <c r="B806" s="2" t="s">
        <v>805</v>
      </c>
      <c r="C806" s="2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0" t="s">
        <v>8332</v>
      </c>
      <c r="R806" t="s">
        <v>8333</v>
      </c>
      <c r="S806" s="13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 s="5">
        <v>805</v>
      </c>
      <c r="B807" s="2" t="s">
        <v>806</v>
      </c>
      <c r="C807" s="2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0" t="s">
        <v>8332</v>
      </c>
      <c r="R807" t="s">
        <v>8333</v>
      </c>
      <c r="S807" s="13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9" x14ac:dyDescent="0.35">
      <c r="A808" s="5">
        <v>806</v>
      </c>
      <c r="B808" s="2" t="s">
        <v>807</v>
      </c>
      <c r="C808" s="2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0" t="s">
        <v>8332</v>
      </c>
      <c r="R808" t="s">
        <v>8333</v>
      </c>
      <c r="S808" s="13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 s="5">
        <v>807</v>
      </c>
      <c r="B809" s="2" t="s">
        <v>808</v>
      </c>
      <c r="C809" s="2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0" t="s">
        <v>8332</v>
      </c>
      <c r="R809" t="s">
        <v>8333</v>
      </c>
      <c r="S809" s="13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58" x14ac:dyDescent="0.35">
      <c r="A810" s="5">
        <v>808</v>
      </c>
      <c r="B810" s="2" t="s">
        <v>809</v>
      </c>
      <c r="C810" s="2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0" t="s">
        <v>8332</v>
      </c>
      <c r="R810" t="s">
        <v>8333</v>
      </c>
      <c r="S810" s="13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 s="5">
        <v>809</v>
      </c>
      <c r="B811" s="2" t="s">
        <v>810</v>
      </c>
      <c r="C811" s="2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0" t="s">
        <v>8332</v>
      </c>
      <c r="R811" t="s">
        <v>8333</v>
      </c>
      <c r="S811" s="13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58" x14ac:dyDescent="0.35">
      <c r="A812" s="5">
        <v>810</v>
      </c>
      <c r="B812" s="2" t="s">
        <v>811</v>
      </c>
      <c r="C812" s="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0" t="s">
        <v>8332</v>
      </c>
      <c r="R812" t="s">
        <v>8333</v>
      </c>
      <c r="S812" s="13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3.5" x14ac:dyDescent="0.35">
      <c r="A813" s="5">
        <v>811</v>
      </c>
      <c r="B813" s="2" t="s">
        <v>812</v>
      </c>
      <c r="C813" s="2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0" t="s">
        <v>8332</v>
      </c>
      <c r="R813" t="s">
        <v>8333</v>
      </c>
      <c r="S813" s="13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58" x14ac:dyDescent="0.35">
      <c r="A814" s="5">
        <v>812</v>
      </c>
      <c r="B814" s="2" t="s">
        <v>813</v>
      </c>
      <c r="C814" s="2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0" t="s">
        <v>8332</v>
      </c>
      <c r="R814" t="s">
        <v>8333</v>
      </c>
      <c r="S814" s="13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 s="5">
        <v>813</v>
      </c>
      <c r="B815" s="2" t="s">
        <v>814</v>
      </c>
      <c r="C815" s="2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0" t="s">
        <v>8332</v>
      </c>
      <c r="R815" t="s">
        <v>8333</v>
      </c>
      <c r="S815" s="13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58" x14ac:dyDescent="0.35">
      <c r="A816" s="5">
        <v>814</v>
      </c>
      <c r="B816" s="2" t="s">
        <v>815</v>
      </c>
      <c r="C816" s="2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0" t="s">
        <v>8332</v>
      </c>
      <c r="R816" t="s">
        <v>8333</v>
      </c>
      <c r="S816" s="13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 s="5">
        <v>815</v>
      </c>
      <c r="B817" s="2" t="s">
        <v>816</v>
      </c>
      <c r="C817" s="2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0" t="s">
        <v>8332</v>
      </c>
      <c r="R817" t="s">
        <v>8333</v>
      </c>
      <c r="S817" s="13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3.5" x14ac:dyDescent="0.35">
      <c r="A818" s="5">
        <v>816</v>
      </c>
      <c r="B818" s="2" t="s">
        <v>817</v>
      </c>
      <c r="C818" s="2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0" t="s">
        <v>8332</v>
      </c>
      <c r="R818" t="s">
        <v>8333</v>
      </c>
      <c r="S818" s="13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 s="5">
        <v>817</v>
      </c>
      <c r="B819" s="2" t="s">
        <v>818</v>
      </c>
      <c r="C819" s="2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0" t="s">
        <v>8332</v>
      </c>
      <c r="R819" t="s">
        <v>8333</v>
      </c>
      <c r="S819" s="13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58" x14ac:dyDescent="0.35">
      <c r="A820" s="5">
        <v>818</v>
      </c>
      <c r="B820" s="2" t="s">
        <v>819</v>
      </c>
      <c r="C820" s="2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0" t="s">
        <v>8332</v>
      </c>
      <c r="R820" t="s">
        <v>8333</v>
      </c>
      <c r="S820" s="13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 s="5">
        <v>819</v>
      </c>
      <c r="B821" s="2" t="s">
        <v>820</v>
      </c>
      <c r="C821" s="2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0" t="s">
        <v>8332</v>
      </c>
      <c r="R821" t="s">
        <v>8333</v>
      </c>
      <c r="S821" s="13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 s="5">
        <v>820</v>
      </c>
      <c r="B822" s="2" t="s">
        <v>821</v>
      </c>
      <c r="C822" s="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0" t="s">
        <v>8332</v>
      </c>
      <c r="R822" t="s">
        <v>8333</v>
      </c>
      <c r="S822" s="13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 s="5">
        <v>821</v>
      </c>
      <c r="B823" s="2" t="s">
        <v>822</v>
      </c>
      <c r="C823" s="2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0" t="s">
        <v>8332</v>
      </c>
      <c r="R823" t="s">
        <v>8333</v>
      </c>
      <c r="S823" s="13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 s="5">
        <v>822</v>
      </c>
      <c r="B824" s="2" t="s">
        <v>823</v>
      </c>
      <c r="C824" s="2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0" t="s">
        <v>8332</v>
      </c>
      <c r="R824" t="s">
        <v>8333</v>
      </c>
      <c r="S824" s="13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 s="5">
        <v>823</v>
      </c>
      <c r="B825" s="2" t="s">
        <v>824</v>
      </c>
      <c r="C825" s="2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0" t="s">
        <v>8332</v>
      </c>
      <c r="R825" t="s">
        <v>8333</v>
      </c>
      <c r="S825" s="13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 s="5">
        <v>824</v>
      </c>
      <c r="B826" s="2" t="s">
        <v>825</v>
      </c>
      <c r="C826" s="2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0" t="s">
        <v>8332</v>
      </c>
      <c r="R826" t="s">
        <v>8333</v>
      </c>
      <c r="S826" s="13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3.5" x14ac:dyDescent="0.35">
      <c r="A827" s="5">
        <v>825</v>
      </c>
      <c r="B827" s="2" t="s">
        <v>826</v>
      </c>
      <c r="C827" s="2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0" t="s">
        <v>8332</v>
      </c>
      <c r="R827" t="s">
        <v>8333</v>
      </c>
      <c r="S827" s="13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 s="5">
        <v>826</v>
      </c>
      <c r="B828" s="2" t="s">
        <v>827</v>
      </c>
      <c r="C828" s="2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0" t="s">
        <v>8332</v>
      </c>
      <c r="R828" t="s">
        <v>8333</v>
      </c>
      <c r="S828" s="13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 s="5">
        <v>827</v>
      </c>
      <c r="B829" s="2" t="s">
        <v>828</v>
      </c>
      <c r="C829" s="2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0" t="s">
        <v>8332</v>
      </c>
      <c r="R829" t="s">
        <v>8333</v>
      </c>
      <c r="S829" s="13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 s="5">
        <v>828</v>
      </c>
      <c r="B830" s="2" t="s">
        <v>829</v>
      </c>
      <c r="C830" s="2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0" t="s">
        <v>8332</v>
      </c>
      <c r="R830" t="s">
        <v>8333</v>
      </c>
      <c r="S830" s="13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 s="5">
        <v>829</v>
      </c>
      <c r="B831" s="2" t="s">
        <v>830</v>
      </c>
      <c r="C831" s="2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0" t="s">
        <v>8332</v>
      </c>
      <c r="R831" t="s">
        <v>8333</v>
      </c>
      <c r="S831" s="13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 s="5">
        <v>830</v>
      </c>
      <c r="B832" s="2" t="s">
        <v>831</v>
      </c>
      <c r="C832" s="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0" t="s">
        <v>8332</v>
      </c>
      <c r="R832" t="s">
        <v>8333</v>
      </c>
      <c r="S832" s="13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 s="5">
        <v>831</v>
      </c>
      <c r="B833" s="2" t="s">
        <v>832</v>
      </c>
      <c r="C833" s="2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0" t="s">
        <v>8332</v>
      </c>
      <c r="R833" t="s">
        <v>8333</v>
      </c>
      <c r="S833" s="13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58" x14ac:dyDescent="0.35">
      <c r="A834" s="5">
        <v>832</v>
      </c>
      <c r="B834" s="2" t="s">
        <v>833</v>
      </c>
      <c r="C834" s="2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0" t="s">
        <v>8332</v>
      </c>
      <c r="R834" t="s">
        <v>8333</v>
      </c>
      <c r="S834" s="13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 s="5">
        <v>833</v>
      </c>
      <c r="B835" s="2" t="s">
        <v>834</v>
      </c>
      <c r="C835" s="2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8332</v>
      </c>
      <c r="R835" t="s">
        <v>8333</v>
      </c>
      <c r="S835" s="13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 s="5">
        <v>834</v>
      </c>
      <c r="B836" s="2" t="s">
        <v>835</v>
      </c>
      <c r="C836" s="2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0" t="s">
        <v>8332</v>
      </c>
      <c r="R836" t="s">
        <v>8333</v>
      </c>
      <c r="S836" s="13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58" x14ac:dyDescent="0.35">
      <c r="A837" s="5">
        <v>835</v>
      </c>
      <c r="B837" s="2" t="s">
        <v>836</v>
      </c>
      <c r="C837" s="2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0" t="s">
        <v>8332</v>
      </c>
      <c r="R837" t="s">
        <v>8333</v>
      </c>
      <c r="S837" s="13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 s="5">
        <v>836</v>
      </c>
      <c r="B838" s="2" t="s">
        <v>837</v>
      </c>
      <c r="C838" s="2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0" t="s">
        <v>8332</v>
      </c>
      <c r="R838" t="s">
        <v>8333</v>
      </c>
      <c r="S838" s="13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 s="5">
        <v>837</v>
      </c>
      <c r="B839" s="2" t="s">
        <v>838</v>
      </c>
      <c r="C839" s="2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0" t="s">
        <v>8332</v>
      </c>
      <c r="R839" t="s">
        <v>8333</v>
      </c>
      <c r="S839" s="13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58" x14ac:dyDescent="0.35">
      <c r="A840" s="5">
        <v>838</v>
      </c>
      <c r="B840" s="2" t="s">
        <v>839</v>
      </c>
      <c r="C840" s="2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0" t="s">
        <v>8332</v>
      </c>
      <c r="R840" t="s">
        <v>8333</v>
      </c>
      <c r="S840" s="13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 s="5">
        <v>839</v>
      </c>
      <c r="B841" s="2" t="s">
        <v>840</v>
      </c>
      <c r="C841" s="2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0" t="s">
        <v>8332</v>
      </c>
      <c r="R841" t="s">
        <v>8333</v>
      </c>
      <c r="S841" s="13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 s="5">
        <v>840</v>
      </c>
      <c r="B842" s="2" t="s">
        <v>841</v>
      </c>
      <c r="C842" s="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0" t="s">
        <v>8332</v>
      </c>
      <c r="R842" t="s">
        <v>8334</v>
      </c>
      <c r="S842" s="13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 s="5">
        <v>841</v>
      </c>
      <c r="B843" s="2" t="s">
        <v>842</v>
      </c>
      <c r="C843" s="2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0" t="s">
        <v>8332</v>
      </c>
      <c r="R843" t="s">
        <v>8334</v>
      </c>
      <c r="S843" s="13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 s="5">
        <v>842</v>
      </c>
      <c r="B844" s="2" t="s">
        <v>843</v>
      </c>
      <c r="C844" s="2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0" t="s">
        <v>8332</v>
      </c>
      <c r="R844" t="s">
        <v>8334</v>
      </c>
      <c r="S844" s="13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58" x14ac:dyDescent="0.35">
      <c r="A845" s="5">
        <v>843</v>
      </c>
      <c r="B845" s="2" t="s">
        <v>844</v>
      </c>
      <c r="C845" s="2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0" t="s">
        <v>8332</v>
      </c>
      <c r="R845" t="s">
        <v>8334</v>
      </c>
      <c r="S845" s="13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 s="5">
        <v>844</v>
      </c>
      <c r="B846" s="2" t="s">
        <v>845</v>
      </c>
      <c r="C846" s="2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0" t="s">
        <v>8332</v>
      </c>
      <c r="R846" t="s">
        <v>8334</v>
      </c>
      <c r="S846" s="13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 s="5">
        <v>845</v>
      </c>
      <c r="B847" s="2" t="s">
        <v>846</v>
      </c>
      <c r="C847" s="2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0" t="s">
        <v>8332</v>
      </c>
      <c r="R847" t="s">
        <v>8334</v>
      </c>
      <c r="S847" s="13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 s="5">
        <v>846</v>
      </c>
      <c r="B848" s="2" t="s">
        <v>847</v>
      </c>
      <c r="C848" s="2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0" t="s">
        <v>8332</v>
      </c>
      <c r="R848" t="s">
        <v>8334</v>
      </c>
      <c r="S848" s="13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 s="5">
        <v>847</v>
      </c>
      <c r="B849" s="2" t="s">
        <v>848</v>
      </c>
      <c r="C849" s="2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0" t="s">
        <v>8332</v>
      </c>
      <c r="R849" t="s">
        <v>8334</v>
      </c>
      <c r="S849" s="13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 s="5">
        <v>848</v>
      </c>
      <c r="B850" s="2" t="s">
        <v>849</v>
      </c>
      <c r="C850" s="2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0" t="s">
        <v>8332</v>
      </c>
      <c r="R850" t="s">
        <v>8334</v>
      </c>
      <c r="S850" s="13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 s="5">
        <v>849</v>
      </c>
      <c r="B851" s="2" t="s">
        <v>850</v>
      </c>
      <c r="C851" s="2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0" t="s">
        <v>8332</v>
      </c>
      <c r="R851" t="s">
        <v>8334</v>
      </c>
      <c r="S851" s="13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 s="5">
        <v>850</v>
      </c>
      <c r="B852" s="2" t="s">
        <v>851</v>
      </c>
      <c r="C852" s="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0" t="s">
        <v>8332</v>
      </c>
      <c r="R852" t="s">
        <v>8334</v>
      </c>
      <c r="S852" s="13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 s="5">
        <v>851</v>
      </c>
      <c r="B853" s="2" t="s">
        <v>852</v>
      </c>
      <c r="C853" s="2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0" t="s">
        <v>8332</v>
      </c>
      <c r="R853" t="s">
        <v>8334</v>
      </c>
      <c r="S853" s="13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 s="5">
        <v>852</v>
      </c>
      <c r="B854" s="2" t="s">
        <v>853</v>
      </c>
      <c r="C854" s="2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0" t="s">
        <v>8332</v>
      </c>
      <c r="R854" t="s">
        <v>8334</v>
      </c>
      <c r="S854" s="13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 s="5">
        <v>853</v>
      </c>
      <c r="B855" s="2" t="s">
        <v>854</v>
      </c>
      <c r="C855" s="2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0" t="s">
        <v>8332</v>
      </c>
      <c r="R855" t="s">
        <v>8334</v>
      </c>
      <c r="S855" s="13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 s="5">
        <v>854</v>
      </c>
      <c r="B856" s="2" t="s">
        <v>855</v>
      </c>
      <c r="C856" s="2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0" t="s">
        <v>8332</v>
      </c>
      <c r="R856" t="s">
        <v>8334</v>
      </c>
      <c r="S856" s="13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3.5" x14ac:dyDescent="0.35">
      <c r="A857" s="5">
        <v>855</v>
      </c>
      <c r="B857" s="2" t="s">
        <v>856</v>
      </c>
      <c r="C857" s="2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0" t="s">
        <v>8332</v>
      </c>
      <c r="R857" t="s">
        <v>8334</v>
      </c>
      <c r="S857" s="13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 s="5">
        <v>856</v>
      </c>
      <c r="B858" s="2" t="s">
        <v>857</v>
      </c>
      <c r="C858" s="2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0" t="s">
        <v>8332</v>
      </c>
      <c r="R858" t="s">
        <v>8334</v>
      </c>
      <c r="S858" s="13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 s="5">
        <v>857</v>
      </c>
      <c r="B859" s="2" t="s">
        <v>858</v>
      </c>
      <c r="C859" s="2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0" t="s">
        <v>8332</v>
      </c>
      <c r="R859" t="s">
        <v>8334</v>
      </c>
      <c r="S859" s="13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58" x14ac:dyDescent="0.35">
      <c r="A860" s="5">
        <v>858</v>
      </c>
      <c r="B860" s="2" t="s">
        <v>859</v>
      </c>
      <c r="C860" s="2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0" t="s">
        <v>8332</v>
      </c>
      <c r="R860" t="s">
        <v>8334</v>
      </c>
      <c r="S860" s="13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 s="5">
        <v>859</v>
      </c>
      <c r="B861" s="2" t="s">
        <v>860</v>
      </c>
      <c r="C861" s="2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0" t="s">
        <v>8332</v>
      </c>
      <c r="R861" t="s">
        <v>8334</v>
      </c>
      <c r="S861" s="13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58" x14ac:dyDescent="0.35">
      <c r="A862" s="5">
        <v>860</v>
      </c>
      <c r="B862" s="2" t="s">
        <v>861</v>
      </c>
      <c r="C862" s="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0" t="s">
        <v>8332</v>
      </c>
      <c r="R862" t="s">
        <v>8335</v>
      </c>
      <c r="S862" s="13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58" x14ac:dyDescent="0.35">
      <c r="A863" s="5">
        <v>861</v>
      </c>
      <c r="B863" s="2" t="s">
        <v>862</v>
      </c>
      <c r="C863" s="2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0" t="s">
        <v>8332</v>
      </c>
      <c r="R863" t="s">
        <v>8335</v>
      </c>
      <c r="S863" s="13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 s="5">
        <v>862</v>
      </c>
      <c r="B864" s="2" t="s">
        <v>863</v>
      </c>
      <c r="C864" s="2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0" t="s">
        <v>8332</v>
      </c>
      <c r="R864" t="s">
        <v>8335</v>
      </c>
      <c r="S864" s="13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 s="5">
        <v>863</v>
      </c>
      <c r="B865" s="2" t="s">
        <v>864</v>
      </c>
      <c r="C865" s="2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0" t="s">
        <v>8332</v>
      </c>
      <c r="R865" t="s">
        <v>8335</v>
      </c>
      <c r="S865" s="13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 s="5">
        <v>864</v>
      </c>
      <c r="B866" s="2" t="s">
        <v>865</v>
      </c>
      <c r="C866" s="2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0" t="s">
        <v>8332</v>
      </c>
      <c r="R866" t="s">
        <v>8335</v>
      </c>
      <c r="S866" s="13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58" x14ac:dyDescent="0.35">
      <c r="A867" s="5">
        <v>865</v>
      </c>
      <c r="B867" s="2" t="s">
        <v>866</v>
      </c>
      <c r="C867" s="2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0" t="s">
        <v>8332</v>
      </c>
      <c r="R867" t="s">
        <v>8335</v>
      </c>
      <c r="S867" s="13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 s="5">
        <v>866</v>
      </c>
      <c r="B868" s="2" t="s">
        <v>867</v>
      </c>
      <c r="C868" s="2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0" t="s">
        <v>8332</v>
      </c>
      <c r="R868" t="s">
        <v>8335</v>
      </c>
      <c r="S868" s="13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 s="5">
        <v>867</v>
      </c>
      <c r="B869" s="2" t="s">
        <v>868</v>
      </c>
      <c r="C869" s="2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0" t="s">
        <v>8332</v>
      </c>
      <c r="R869" t="s">
        <v>8335</v>
      </c>
      <c r="S869" s="13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 s="5">
        <v>868</v>
      </c>
      <c r="B870" s="2" t="s">
        <v>869</v>
      </c>
      <c r="C870" s="2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0" t="s">
        <v>8332</v>
      </c>
      <c r="R870" t="s">
        <v>8335</v>
      </c>
      <c r="S870" s="13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 s="5">
        <v>869</v>
      </c>
      <c r="B871" s="2" t="s">
        <v>870</v>
      </c>
      <c r="C871" s="2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0" t="s">
        <v>8332</v>
      </c>
      <c r="R871" t="s">
        <v>8335</v>
      </c>
      <c r="S871" s="13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58" x14ac:dyDescent="0.35">
      <c r="A872" s="5">
        <v>870</v>
      </c>
      <c r="B872" s="2" t="s">
        <v>871</v>
      </c>
      <c r="C872" s="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0" t="s">
        <v>8332</v>
      </c>
      <c r="R872" t="s">
        <v>8335</v>
      </c>
      <c r="S872" s="13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 x14ac:dyDescent="0.35">
      <c r="A873" s="5">
        <v>871</v>
      </c>
      <c r="B873" s="2" t="s">
        <v>872</v>
      </c>
      <c r="C873" s="2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0" t="s">
        <v>8332</v>
      </c>
      <c r="R873" t="s">
        <v>8335</v>
      </c>
      <c r="S873" s="13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 s="5">
        <v>872</v>
      </c>
      <c r="B874" s="2" t="s">
        <v>873</v>
      </c>
      <c r="C874" s="2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0" t="s">
        <v>8332</v>
      </c>
      <c r="R874" t="s">
        <v>8335</v>
      </c>
      <c r="S874" s="13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3.5" x14ac:dyDescent="0.35">
      <c r="A875" s="5">
        <v>873</v>
      </c>
      <c r="B875" s="2" t="s">
        <v>874</v>
      </c>
      <c r="C875" s="2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0" t="s">
        <v>8332</v>
      </c>
      <c r="R875" t="s">
        <v>8335</v>
      </c>
      <c r="S875" s="13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 s="5">
        <v>874</v>
      </c>
      <c r="B876" s="2" t="s">
        <v>875</v>
      </c>
      <c r="C876" s="2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0" t="s">
        <v>8332</v>
      </c>
      <c r="R876" t="s">
        <v>8335</v>
      </c>
      <c r="S876" s="13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 s="5">
        <v>875</v>
      </c>
      <c r="B877" s="2" t="s">
        <v>876</v>
      </c>
      <c r="C877" s="2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0" t="s">
        <v>8332</v>
      </c>
      <c r="R877" t="s">
        <v>8335</v>
      </c>
      <c r="S877" s="13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 s="5">
        <v>876</v>
      </c>
      <c r="B878" s="2" t="s">
        <v>877</v>
      </c>
      <c r="C878" s="2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0" t="s">
        <v>8332</v>
      </c>
      <c r="R878" t="s">
        <v>8335</v>
      </c>
      <c r="S878" s="13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 s="5">
        <v>877</v>
      </c>
      <c r="B879" s="2" t="s">
        <v>878</v>
      </c>
      <c r="C879" s="2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0" t="s">
        <v>8332</v>
      </c>
      <c r="R879" t="s">
        <v>8335</v>
      </c>
      <c r="S879" s="13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58" x14ac:dyDescent="0.35">
      <c r="A880" s="5">
        <v>878</v>
      </c>
      <c r="B880" s="2" t="s">
        <v>879</v>
      </c>
      <c r="C880" s="2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0" t="s">
        <v>8332</v>
      </c>
      <c r="R880" t="s">
        <v>8335</v>
      </c>
      <c r="S880" s="13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58" x14ac:dyDescent="0.35">
      <c r="A881" s="5">
        <v>879</v>
      </c>
      <c r="B881" s="2" t="s">
        <v>880</v>
      </c>
      <c r="C881" s="2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0" t="s">
        <v>8332</v>
      </c>
      <c r="R881" t="s">
        <v>8335</v>
      </c>
      <c r="S881" s="13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58" x14ac:dyDescent="0.35">
      <c r="A882" s="5">
        <v>880</v>
      </c>
      <c r="B882" s="2" t="s">
        <v>881</v>
      </c>
      <c r="C882" s="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0" t="s">
        <v>8332</v>
      </c>
      <c r="R882" t="s">
        <v>8336</v>
      </c>
      <c r="S882" s="13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 s="5">
        <v>881</v>
      </c>
      <c r="B883" s="2" t="s">
        <v>882</v>
      </c>
      <c r="C883" s="2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0" t="s">
        <v>8332</v>
      </c>
      <c r="R883" t="s">
        <v>8336</v>
      </c>
      <c r="S883" s="13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58" x14ac:dyDescent="0.35">
      <c r="A884" s="5">
        <v>882</v>
      </c>
      <c r="B884" s="2" t="s">
        <v>883</v>
      </c>
      <c r="C884" s="2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0" t="s">
        <v>8332</v>
      </c>
      <c r="R884" t="s">
        <v>8336</v>
      </c>
      <c r="S884" s="13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 s="5">
        <v>883</v>
      </c>
      <c r="B885" s="2" t="s">
        <v>884</v>
      </c>
      <c r="C885" s="2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0" t="s">
        <v>8332</v>
      </c>
      <c r="R885" t="s">
        <v>8336</v>
      </c>
      <c r="S885" s="13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 s="5">
        <v>884</v>
      </c>
      <c r="B886" s="2" t="s">
        <v>885</v>
      </c>
      <c r="C886" s="2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0" t="s">
        <v>8332</v>
      </c>
      <c r="R886" t="s">
        <v>8336</v>
      </c>
      <c r="S886" s="13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 s="5">
        <v>885</v>
      </c>
      <c r="B887" s="2" t="s">
        <v>886</v>
      </c>
      <c r="C887" s="2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0" t="s">
        <v>8332</v>
      </c>
      <c r="R887" t="s">
        <v>8336</v>
      </c>
      <c r="S887" s="13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 s="5">
        <v>886</v>
      </c>
      <c r="B888" s="2" t="s">
        <v>887</v>
      </c>
      <c r="C888" s="2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0" t="s">
        <v>8332</v>
      </c>
      <c r="R888" t="s">
        <v>8336</v>
      </c>
      <c r="S888" s="13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58" x14ac:dyDescent="0.35">
      <c r="A889" s="5">
        <v>887</v>
      </c>
      <c r="B889" s="2" t="s">
        <v>888</v>
      </c>
      <c r="C889" s="2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0" t="s">
        <v>8332</v>
      </c>
      <c r="R889" t="s">
        <v>8336</v>
      </c>
      <c r="S889" s="13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 s="5">
        <v>888</v>
      </c>
      <c r="B890" s="2" t="s">
        <v>889</v>
      </c>
      <c r="C890" s="2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0" t="s">
        <v>8332</v>
      </c>
      <c r="R890" t="s">
        <v>8336</v>
      </c>
      <c r="S890" s="13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 s="5">
        <v>889</v>
      </c>
      <c r="B891" s="2" t="s">
        <v>890</v>
      </c>
      <c r="C891" s="2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0" t="s">
        <v>8332</v>
      </c>
      <c r="R891" t="s">
        <v>8336</v>
      </c>
      <c r="S891" s="13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 s="5">
        <v>890</v>
      </c>
      <c r="B892" s="2" t="s">
        <v>891</v>
      </c>
      <c r="C892" s="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0" t="s">
        <v>8332</v>
      </c>
      <c r="R892" t="s">
        <v>8336</v>
      </c>
      <c r="S892" s="13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58" x14ac:dyDescent="0.35">
      <c r="A893" s="5">
        <v>891</v>
      </c>
      <c r="B893" s="2" t="s">
        <v>892</v>
      </c>
      <c r="C893" s="2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0" t="s">
        <v>8332</v>
      </c>
      <c r="R893" t="s">
        <v>8336</v>
      </c>
      <c r="S893" s="13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58" x14ac:dyDescent="0.35">
      <c r="A894" s="5">
        <v>892</v>
      </c>
      <c r="B894" s="2" t="s">
        <v>893</v>
      </c>
      <c r="C894" s="2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0" t="s">
        <v>8332</v>
      </c>
      <c r="R894" t="s">
        <v>8336</v>
      </c>
      <c r="S894" s="13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 s="5">
        <v>893</v>
      </c>
      <c r="B895" s="2" t="s">
        <v>894</v>
      </c>
      <c r="C895" s="2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0" t="s">
        <v>8332</v>
      </c>
      <c r="R895" t="s">
        <v>8336</v>
      </c>
      <c r="S895" s="13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58" x14ac:dyDescent="0.35">
      <c r="A896" s="5">
        <v>894</v>
      </c>
      <c r="B896" s="2" t="s">
        <v>895</v>
      </c>
      <c r="C896" s="2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0" t="s">
        <v>8332</v>
      </c>
      <c r="R896" t="s">
        <v>8336</v>
      </c>
      <c r="S896" s="13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 s="5">
        <v>895</v>
      </c>
      <c r="B897" s="2" t="s">
        <v>896</v>
      </c>
      <c r="C897" s="2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0" t="s">
        <v>8332</v>
      </c>
      <c r="R897" t="s">
        <v>8336</v>
      </c>
      <c r="S897" s="13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 s="5">
        <v>896</v>
      </c>
      <c r="B898" s="2" t="s">
        <v>897</v>
      </c>
      <c r="C898" s="2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0" t="s">
        <v>8332</v>
      </c>
      <c r="R898" t="s">
        <v>8336</v>
      </c>
      <c r="S898" s="13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58" x14ac:dyDescent="0.35">
      <c r="A899" s="5">
        <v>897</v>
      </c>
      <c r="B899" s="2" t="s">
        <v>898</v>
      </c>
      <c r="C899" s="2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0" t="s">
        <v>8332</v>
      </c>
      <c r="R899" t="s">
        <v>8336</v>
      </c>
      <c r="S899" s="13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58" x14ac:dyDescent="0.35">
      <c r="A900" s="5">
        <v>898</v>
      </c>
      <c r="B900" s="2" t="s">
        <v>899</v>
      </c>
      <c r="C900" s="2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0" t="s">
        <v>8332</v>
      </c>
      <c r="R900" t="s">
        <v>8336</v>
      </c>
      <c r="S900" s="13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 s="5">
        <v>899</v>
      </c>
      <c r="B901" s="2" t="s">
        <v>900</v>
      </c>
      <c r="C901" s="2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0" t="s">
        <v>8332</v>
      </c>
      <c r="R901" t="s">
        <v>8336</v>
      </c>
      <c r="S901" s="13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3.5" x14ac:dyDescent="0.35">
      <c r="A902" s="5">
        <v>900</v>
      </c>
      <c r="B902" s="2" t="s">
        <v>901</v>
      </c>
      <c r="C902" s="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0" t="s">
        <v>8332</v>
      </c>
      <c r="R902" t="s">
        <v>8335</v>
      </c>
      <c r="S902" s="13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 s="5">
        <v>901</v>
      </c>
      <c r="B903" s="2" t="s">
        <v>902</v>
      </c>
      <c r="C903" s="2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0" t="s">
        <v>8332</v>
      </c>
      <c r="R903" t="s">
        <v>8335</v>
      </c>
      <c r="S903" s="13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 s="5">
        <v>902</v>
      </c>
      <c r="B904" s="2" t="s">
        <v>903</v>
      </c>
      <c r="C904" s="2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0" t="s">
        <v>8332</v>
      </c>
      <c r="R904" t="s">
        <v>8335</v>
      </c>
      <c r="S904" s="13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 s="5">
        <v>903</v>
      </c>
      <c r="B905" s="2" t="s">
        <v>904</v>
      </c>
      <c r="C905" s="2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0" t="s">
        <v>8332</v>
      </c>
      <c r="R905" t="s">
        <v>8335</v>
      </c>
      <c r="S905" s="13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 s="5">
        <v>904</v>
      </c>
      <c r="B906" s="2" t="s">
        <v>905</v>
      </c>
      <c r="C906" s="2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0" t="s">
        <v>8332</v>
      </c>
      <c r="R906" t="s">
        <v>8335</v>
      </c>
      <c r="S906" s="13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 s="5">
        <v>905</v>
      </c>
      <c r="B907" s="2" t="s">
        <v>906</v>
      </c>
      <c r="C907" s="2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0" t="s">
        <v>8332</v>
      </c>
      <c r="R907" t="s">
        <v>8335</v>
      </c>
      <c r="S907" s="13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 s="5">
        <v>906</v>
      </c>
      <c r="B908" s="2" t="s">
        <v>907</v>
      </c>
      <c r="C908" s="2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0" t="s">
        <v>8332</v>
      </c>
      <c r="R908" t="s">
        <v>8335</v>
      </c>
      <c r="S908" s="13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 s="5">
        <v>907</v>
      </c>
      <c r="B909" s="2" t="s">
        <v>908</v>
      </c>
      <c r="C909" s="2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0" t="s">
        <v>8332</v>
      </c>
      <c r="R909" t="s">
        <v>8335</v>
      </c>
      <c r="S909" s="13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 s="5">
        <v>908</v>
      </c>
      <c r="B910" s="2" t="s">
        <v>909</v>
      </c>
      <c r="C910" s="2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0" t="s">
        <v>8332</v>
      </c>
      <c r="R910" t="s">
        <v>8335</v>
      </c>
      <c r="S910" s="13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 s="5">
        <v>909</v>
      </c>
      <c r="B911" s="2" t="s">
        <v>910</v>
      </c>
      <c r="C911" s="2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0" t="s">
        <v>8332</v>
      </c>
      <c r="R911" t="s">
        <v>8335</v>
      </c>
      <c r="S911" s="13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 s="5">
        <v>910</v>
      </c>
      <c r="B912" s="2" t="s">
        <v>911</v>
      </c>
      <c r="C912" s="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0" t="s">
        <v>8332</v>
      </c>
      <c r="R912" t="s">
        <v>8335</v>
      </c>
      <c r="S912" s="13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58" x14ac:dyDescent="0.35">
      <c r="A913" s="5">
        <v>911</v>
      </c>
      <c r="B913" s="2" t="s">
        <v>912</v>
      </c>
      <c r="C913" s="2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0" t="s">
        <v>8332</v>
      </c>
      <c r="R913" t="s">
        <v>8335</v>
      </c>
      <c r="S913" s="13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 s="5">
        <v>912</v>
      </c>
      <c r="B914" s="2" t="s">
        <v>913</v>
      </c>
      <c r="C914" s="2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0" t="s">
        <v>8332</v>
      </c>
      <c r="R914" t="s">
        <v>8335</v>
      </c>
      <c r="S914" s="13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58" x14ac:dyDescent="0.35">
      <c r="A915" s="5">
        <v>913</v>
      </c>
      <c r="B915" s="2" t="s">
        <v>914</v>
      </c>
      <c r="C915" s="2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0" t="s">
        <v>8332</v>
      </c>
      <c r="R915" t="s">
        <v>8335</v>
      </c>
      <c r="S915" s="13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 s="5">
        <v>914</v>
      </c>
      <c r="B916" s="2" t="s">
        <v>915</v>
      </c>
      <c r="C916" s="2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0" t="s">
        <v>8332</v>
      </c>
      <c r="R916" t="s">
        <v>8335</v>
      </c>
      <c r="S916" s="13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 s="5">
        <v>915</v>
      </c>
      <c r="B917" s="2" t="s">
        <v>916</v>
      </c>
      <c r="C917" s="2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0" t="s">
        <v>8332</v>
      </c>
      <c r="R917" t="s">
        <v>8335</v>
      </c>
      <c r="S917" s="13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 s="5">
        <v>916</v>
      </c>
      <c r="B918" s="2" t="s">
        <v>917</v>
      </c>
      <c r="C918" s="2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0" t="s">
        <v>8332</v>
      </c>
      <c r="R918" t="s">
        <v>8335</v>
      </c>
      <c r="S918" s="13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 s="5">
        <v>917</v>
      </c>
      <c r="B919" s="2" t="s">
        <v>918</v>
      </c>
      <c r="C919" s="2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0" t="s">
        <v>8332</v>
      </c>
      <c r="R919" t="s">
        <v>8335</v>
      </c>
      <c r="S919" s="13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 s="5">
        <v>918</v>
      </c>
      <c r="B920" s="2" t="s">
        <v>919</v>
      </c>
      <c r="C920" s="2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0" t="s">
        <v>8332</v>
      </c>
      <c r="R920" t="s">
        <v>8335</v>
      </c>
      <c r="S920" s="13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 s="5">
        <v>919</v>
      </c>
      <c r="B921" s="2" t="s">
        <v>920</v>
      </c>
      <c r="C921" s="2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0" t="s">
        <v>8332</v>
      </c>
      <c r="R921" t="s">
        <v>8335</v>
      </c>
      <c r="S921" s="13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 s="5">
        <v>920</v>
      </c>
      <c r="B922" s="2" t="s">
        <v>921</v>
      </c>
      <c r="C922" s="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0" t="s">
        <v>8332</v>
      </c>
      <c r="R922" t="s">
        <v>8335</v>
      </c>
      <c r="S922" s="13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 s="5">
        <v>921</v>
      </c>
      <c r="B923" s="2" t="s">
        <v>922</v>
      </c>
      <c r="C923" s="2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0" t="s">
        <v>8332</v>
      </c>
      <c r="R923" t="s">
        <v>8335</v>
      </c>
      <c r="S923" s="13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 s="5">
        <v>922</v>
      </c>
      <c r="B924" s="2" t="s">
        <v>923</v>
      </c>
      <c r="C924" s="2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0" t="s">
        <v>8332</v>
      </c>
      <c r="R924" t="s">
        <v>8335</v>
      </c>
      <c r="S924" s="13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58" x14ac:dyDescent="0.35">
      <c r="A925" s="5">
        <v>923</v>
      </c>
      <c r="B925" s="2" t="s">
        <v>924</v>
      </c>
      <c r="C925" s="2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0" t="s">
        <v>8332</v>
      </c>
      <c r="R925" t="s">
        <v>8335</v>
      </c>
      <c r="S925" s="13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 x14ac:dyDescent="0.35">
      <c r="A926" s="5">
        <v>924</v>
      </c>
      <c r="B926" s="2" t="s">
        <v>925</v>
      </c>
      <c r="C926" s="2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0" t="s">
        <v>8332</v>
      </c>
      <c r="R926" t="s">
        <v>8335</v>
      </c>
      <c r="S926" s="13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 s="5">
        <v>925</v>
      </c>
      <c r="B927" s="2" t="s">
        <v>926</v>
      </c>
      <c r="C927" s="2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0" t="s">
        <v>8332</v>
      </c>
      <c r="R927" t="s">
        <v>8335</v>
      </c>
      <c r="S927" s="13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 s="5">
        <v>926</v>
      </c>
      <c r="B928" s="2" t="s">
        <v>927</v>
      </c>
      <c r="C928" s="2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0" t="s">
        <v>8332</v>
      </c>
      <c r="R928" t="s">
        <v>8335</v>
      </c>
      <c r="S928" s="13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 s="5">
        <v>927</v>
      </c>
      <c r="B929" s="2" t="s">
        <v>928</v>
      </c>
      <c r="C929" s="2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0" t="s">
        <v>8332</v>
      </c>
      <c r="R929" t="s">
        <v>8335</v>
      </c>
      <c r="S929" s="13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 s="5">
        <v>928</v>
      </c>
      <c r="B930" s="2" t="s">
        <v>929</v>
      </c>
      <c r="C930" s="2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0" t="s">
        <v>8332</v>
      </c>
      <c r="R930" t="s">
        <v>8335</v>
      </c>
      <c r="S930" s="13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 s="5">
        <v>929</v>
      </c>
      <c r="B931" s="2" t="s">
        <v>930</v>
      </c>
      <c r="C931" s="2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0" t="s">
        <v>8332</v>
      </c>
      <c r="R931" t="s">
        <v>8335</v>
      </c>
      <c r="S931" s="13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 s="5">
        <v>930</v>
      </c>
      <c r="B932" s="2" t="s">
        <v>931</v>
      </c>
      <c r="C932" s="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0" t="s">
        <v>8332</v>
      </c>
      <c r="R932" t="s">
        <v>8335</v>
      </c>
      <c r="S932" s="13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 s="5">
        <v>931</v>
      </c>
      <c r="B933" s="2" t="s">
        <v>932</v>
      </c>
      <c r="C933" s="2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0" t="s">
        <v>8332</v>
      </c>
      <c r="R933" t="s">
        <v>8335</v>
      </c>
      <c r="S933" s="13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3.5" x14ac:dyDescent="0.35">
      <c r="A934" s="5">
        <v>932</v>
      </c>
      <c r="B934" s="2" t="s">
        <v>933</v>
      </c>
      <c r="C934" s="2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0" t="s">
        <v>8332</v>
      </c>
      <c r="R934" t="s">
        <v>8335</v>
      </c>
      <c r="S934" s="13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58" x14ac:dyDescent="0.35">
      <c r="A935" s="5">
        <v>933</v>
      </c>
      <c r="B935" s="2" t="s">
        <v>934</v>
      </c>
      <c r="C935" s="2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0" t="s">
        <v>8332</v>
      </c>
      <c r="R935" t="s">
        <v>8335</v>
      </c>
      <c r="S935" s="13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58" x14ac:dyDescent="0.35">
      <c r="A936" s="5">
        <v>934</v>
      </c>
      <c r="B936" s="2" t="s">
        <v>935</v>
      </c>
      <c r="C936" s="2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0" t="s">
        <v>8332</v>
      </c>
      <c r="R936" t="s">
        <v>8335</v>
      </c>
      <c r="S936" s="13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58" x14ac:dyDescent="0.35">
      <c r="A937" s="5">
        <v>935</v>
      </c>
      <c r="B937" s="2" t="s">
        <v>936</v>
      </c>
      <c r="C937" s="2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0" t="s">
        <v>8332</v>
      </c>
      <c r="R937" t="s">
        <v>8335</v>
      </c>
      <c r="S937" s="13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 s="5">
        <v>936</v>
      </c>
      <c r="B938" s="2" t="s">
        <v>937</v>
      </c>
      <c r="C938" s="2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0" t="s">
        <v>8332</v>
      </c>
      <c r="R938" t="s">
        <v>8335</v>
      </c>
      <c r="S938" s="13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 s="5">
        <v>937</v>
      </c>
      <c r="B939" s="2" t="s">
        <v>938</v>
      </c>
      <c r="C939" s="2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0" t="s">
        <v>8332</v>
      </c>
      <c r="R939" t="s">
        <v>8335</v>
      </c>
      <c r="S939" s="13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 s="5">
        <v>938</v>
      </c>
      <c r="B940" s="2" t="s">
        <v>939</v>
      </c>
      <c r="C940" s="2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0" t="s">
        <v>8332</v>
      </c>
      <c r="R940" t="s">
        <v>8335</v>
      </c>
      <c r="S940" s="13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58" x14ac:dyDescent="0.35">
      <c r="A941" s="5">
        <v>939</v>
      </c>
      <c r="B941" s="2" t="s">
        <v>940</v>
      </c>
      <c r="C941" s="2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0" t="s">
        <v>8332</v>
      </c>
      <c r="R941" t="s">
        <v>8335</v>
      </c>
      <c r="S941" s="13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 s="5">
        <v>940</v>
      </c>
      <c r="B942" s="2" t="s">
        <v>941</v>
      </c>
      <c r="C942" s="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0" t="s">
        <v>8326</v>
      </c>
      <c r="R942" t="s">
        <v>8328</v>
      </c>
      <c r="S942" s="13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 s="5">
        <v>941</v>
      </c>
      <c r="B943" s="2" t="s">
        <v>942</v>
      </c>
      <c r="C943" s="2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0" t="s">
        <v>8326</v>
      </c>
      <c r="R943" t="s">
        <v>8328</v>
      </c>
      <c r="S943" s="13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 s="5">
        <v>942</v>
      </c>
      <c r="B944" s="2" t="s">
        <v>943</v>
      </c>
      <c r="C944" s="2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0" t="s">
        <v>8326</v>
      </c>
      <c r="R944" t="s">
        <v>8328</v>
      </c>
      <c r="S944" s="13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 s="5">
        <v>943</v>
      </c>
      <c r="B945" s="2" t="s">
        <v>944</v>
      </c>
      <c r="C945" s="2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0" t="s">
        <v>8326</v>
      </c>
      <c r="R945" t="s">
        <v>8328</v>
      </c>
      <c r="S945" s="13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 s="5">
        <v>944</v>
      </c>
      <c r="B946" s="2" t="s">
        <v>945</v>
      </c>
      <c r="C946" s="2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0" t="s">
        <v>8326</v>
      </c>
      <c r="R946" t="s">
        <v>8328</v>
      </c>
      <c r="S946" s="13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 s="5">
        <v>945</v>
      </c>
      <c r="B947" s="2" t="s">
        <v>946</v>
      </c>
      <c r="C947" s="2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0" t="s">
        <v>8326</v>
      </c>
      <c r="R947" t="s">
        <v>8328</v>
      </c>
      <c r="S947" s="13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 s="5">
        <v>946</v>
      </c>
      <c r="B948" s="2" t="s">
        <v>947</v>
      </c>
      <c r="C948" s="2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0" t="s">
        <v>8326</v>
      </c>
      <c r="R948" t="s">
        <v>8328</v>
      </c>
      <c r="S948" s="13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 s="5">
        <v>947</v>
      </c>
      <c r="B949" s="2" t="s">
        <v>948</v>
      </c>
      <c r="C949" s="2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0" t="s">
        <v>8326</v>
      </c>
      <c r="R949" t="s">
        <v>8328</v>
      </c>
      <c r="S949" s="13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 s="5">
        <v>948</v>
      </c>
      <c r="B950" s="2" t="s">
        <v>949</v>
      </c>
      <c r="C950" s="2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0" t="s">
        <v>8326</v>
      </c>
      <c r="R950" t="s">
        <v>8328</v>
      </c>
      <c r="S950" s="13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 s="5">
        <v>949</v>
      </c>
      <c r="B951" s="2" t="s">
        <v>950</v>
      </c>
      <c r="C951" s="2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0" t="s">
        <v>8326</v>
      </c>
      <c r="R951" t="s">
        <v>8328</v>
      </c>
      <c r="S951" s="13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 s="5">
        <v>950</v>
      </c>
      <c r="B952" s="2" t="s">
        <v>951</v>
      </c>
      <c r="C952" s="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0" t="s">
        <v>8326</v>
      </c>
      <c r="R952" t="s">
        <v>8328</v>
      </c>
      <c r="S952" s="13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 s="5">
        <v>951</v>
      </c>
      <c r="B953" s="2" t="s">
        <v>952</v>
      </c>
      <c r="C953" s="2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0" t="s">
        <v>8326</v>
      </c>
      <c r="R953" t="s">
        <v>8328</v>
      </c>
      <c r="S953" s="13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 s="5">
        <v>952</v>
      </c>
      <c r="B954" s="2" t="s">
        <v>953</v>
      </c>
      <c r="C954" s="2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0" t="s">
        <v>8326</v>
      </c>
      <c r="R954" t="s">
        <v>8328</v>
      </c>
      <c r="S954" s="13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 s="5">
        <v>953</v>
      </c>
      <c r="B955" s="2" t="s">
        <v>954</v>
      </c>
      <c r="C955" s="2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0" t="s">
        <v>8326</v>
      </c>
      <c r="R955" t="s">
        <v>8328</v>
      </c>
      <c r="S955" s="13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 s="5">
        <v>954</v>
      </c>
      <c r="B956" s="2" t="s">
        <v>955</v>
      </c>
      <c r="C956" s="2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0" t="s">
        <v>8326</v>
      </c>
      <c r="R956" t="s">
        <v>8328</v>
      </c>
      <c r="S956" s="13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 s="5">
        <v>955</v>
      </c>
      <c r="B957" s="2" t="s">
        <v>956</v>
      </c>
      <c r="C957" s="2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0" t="s">
        <v>8326</v>
      </c>
      <c r="R957" t="s">
        <v>8328</v>
      </c>
      <c r="S957" s="13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 s="5">
        <v>956</v>
      </c>
      <c r="B958" s="2" t="s">
        <v>957</v>
      </c>
      <c r="C958" s="2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0" t="s">
        <v>8326</v>
      </c>
      <c r="R958" t="s">
        <v>8328</v>
      </c>
      <c r="S958" s="13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 s="5">
        <v>957</v>
      </c>
      <c r="B959" s="2" t="s">
        <v>958</v>
      </c>
      <c r="C959" s="2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0" t="s">
        <v>8326</v>
      </c>
      <c r="R959" t="s">
        <v>8328</v>
      </c>
      <c r="S959" s="13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 s="5">
        <v>958</v>
      </c>
      <c r="B960" s="2" t="s">
        <v>959</v>
      </c>
      <c r="C960" s="2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0" t="s">
        <v>8326</v>
      </c>
      <c r="R960" t="s">
        <v>8328</v>
      </c>
      <c r="S960" s="13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58" x14ac:dyDescent="0.35">
      <c r="A961" s="5">
        <v>959</v>
      </c>
      <c r="B961" s="2" t="s">
        <v>960</v>
      </c>
      <c r="C961" s="2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0" t="s">
        <v>8326</v>
      </c>
      <c r="R961" t="s">
        <v>8328</v>
      </c>
      <c r="S961" s="13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 s="5">
        <v>960</v>
      </c>
      <c r="B962" s="2" t="s">
        <v>961</v>
      </c>
      <c r="C962" s="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0" t="s">
        <v>8326</v>
      </c>
      <c r="R962" t="s">
        <v>8328</v>
      </c>
      <c r="S962" s="13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 s="5">
        <v>961</v>
      </c>
      <c r="B963" s="2" t="s">
        <v>962</v>
      </c>
      <c r="C963" s="2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8326</v>
      </c>
      <c r="R963" t="s">
        <v>8328</v>
      </c>
      <c r="S963" s="13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58" x14ac:dyDescent="0.35">
      <c r="A964" s="5">
        <v>962</v>
      </c>
      <c r="B964" s="2" t="s">
        <v>963</v>
      </c>
      <c r="C964" s="2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0" t="s">
        <v>8326</v>
      </c>
      <c r="R964" t="s">
        <v>8328</v>
      </c>
      <c r="S964" s="13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 s="5">
        <v>963</v>
      </c>
      <c r="B965" s="2" t="s">
        <v>964</v>
      </c>
      <c r="C965" s="2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0" t="s">
        <v>8326</v>
      </c>
      <c r="R965" t="s">
        <v>8328</v>
      </c>
      <c r="S965" s="13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 s="5">
        <v>964</v>
      </c>
      <c r="B966" s="2" t="s">
        <v>965</v>
      </c>
      <c r="C966" s="2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0" t="s">
        <v>8326</v>
      </c>
      <c r="R966" t="s">
        <v>8328</v>
      </c>
      <c r="S966" s="13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58" x14ac:dyDescent="0.35">
      <c r="A967" s="5">
        <v>965</v>
      </c>
      <c r="B967" s="2" t="s">
        <v>966</v>
      </c>
      <c r="C967" s="2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0" t="s">
        <v>8326</v>
      </c>
      <c r="R967" t="s">
        <v>8328</v>
      </c>
      <c r="S967" s="13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 s="5">
        <v>966</v>
      </c>
      <c r="B968" s="2" t="s">
        <v>967</v>
      </c>
      <c r="C968" s="2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0" t="s">
        <v>8326</v>
      </c>
      <c r="R968" t="s">
        <v>8328</v>
      </c>
      <c r="S968" s="13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 s="5">
        <v>967</v>
      </c>
      <c r="B969" s="2" t="s">
        <v>968</v>
      </c>
      <c r="C969" s="2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0" t="s">
        <v>8326</v>
      </c>
      <c r="R969" t="s">
        <v>8328</v>
      </c>
      <c r="S969" s="13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 s="5">
        <v>968</v>
      </c>
      <c r="B970" s="2" t="s">
        <v>969</v>
      </c>
      <c r="C970" s="2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0" t="s">
        <v>8326</v>
      </c>
      <c r="R970" t="s">
        <v>8328</v>
      </c>
      <c r="S970" s="13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 s="5">
        <v>969</v>
      </c>
      <c r="B971" s="2" t="s">
        <v>970</v>
      </c>
      <c r="C971" s="2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0" t="s">
        <v>8326</v>
      </c>
      <c r="R971" t="s">
        <v>8328</v>
      </c>
      <c r="S971" s="13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 s="5">
        <v>970</v>
      </c>
      <c r="B972" s="2" t="s">
        <v>971</v>
      </c>
      <c r="C972" s="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0" t="s">
        <v>8326</v>
      </c>
      <c r="R972" t="s">
        <v>8328</v>
      </c>
      <c r="S972" s="13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58" x14ac:dyDescent="0.35">
      <c r="A973" s="5">
        <v>971</v>
      </c>
      <c r="B973" s="2" t="s">
        <v>972</v>
      </c>
      <c r="C973" s="2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0" t="s">
        <v>8326</v>
      </c>
      <c r="R973" t="s">
        <v>8328</v>
      </c>
      <c r="S973" s="13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 s="5">
        <v>972</v>
      </c>
      <c r="B974" s="2" t="s">
        <v>973</v>
      </c>
      <c r="C974" s="2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0" t="s">
        <v>8326</v>
      </c>
      <c r="R974" t="s">
        <v>8328</v>
      </c>
      <c r="S974" s="13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 s="5">
        <v>973</v>
      </c>
      <c r="B975" s="2" t="s">
        <v>974</v>
      </c>
      <c r="C975" s="2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0" t="s">
        <v>8326</v>
      </c>
      <c r="R975" t="s">
        <v>8328</v>
      </c>
      <c r="S975" s="13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 s="5">
        <v>974</v>
      </c>
      <c r="B976" s="2" t="s">
        <v>975</v>
      </c>
      <c r="C976" s="2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0" t="s">
        <v>8326</v>
      </c>
      <c r="R976" t="s">
        <v>8328</v>
      </c>
      <c r="S976" s="13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58" x14ac:dyDescent="0.35">
      <c r="A977" s="5">
        <v>975</v>
      </c>
      <c r="B977" s="2" t="s">
        <v>976</v>
      </c>
      <c r="C977" s="2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0" t="s">
        <v>8326</v>
      </c>
      <c r="R977" t="s">
        <v>8328</v>
      </c>
      <c r="S977" s="13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58" x14ac:dyDescent="0.35">
      <c r="A978" s="5">
        <v>976</v>
      </c>
      <c r="B978" s="2" t="s">
        <v>977</v>
      </c>
      <c r="C978" s="2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0" t="s">
        <v>8326</v>
      </c>
      <c r="R978" t="s">
        <v>8328</v>
      </c>
      <c r="S978" s="13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58" x14ac:dyDescent="0.35">
      <c r="A979" s="5">
        <v>977</v>
      </c>
      <c r="B979" s="2" t="s">
        <v>978</v>
      </c>
      <c r="C979" s="2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0" t="s">
        <v>8326</v>
      </c>
      <c r="R979" t="s">
        <v>8328</v>
      </c>
      <c r="S979" s="13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 s="5">
        <v>978</v>
      </c>
      <c r="B980" s="2" t="s">
        <v>979</v>
      </c>
      <c r="C980" s="2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0" t="s">
        <v>8326</v>
      </c>
      <c r="R980" t="s">
        <v>8328</v>
      </c>
      <c r="S980" s="13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 s="5">
        <v>979</v>
      </c>
      <c r="B981" s="2" t="s">
        <v>980</v>
      </c>
      <c r="C981" s="2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0" t="s">
        <v>8326</v>
      </c>
      <c r="R981" t="s">
        <v>8328</v>
      </c>
      <c r="S981" s="13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 s="5">
        <v>980</v>
      </c>
      <c r="B982" s="2" t="s">
        <v>981</v>
      </c>
      <c r="C982" s="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0" t="s">
        <v>8326</v>
      </c>
      <c r="R982" t="s">
        <v>8328</v>
      </c>
      <c r="S982" s="13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 s="5">
        <v>981</v>
      </c>
      <c r="B983" s="2" t="s">
        <v>982</v>
      </c>
      <c r="C983" s="2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0" t="s">
        <v>8326</v>
      </c>
      <c r="R983" t="s">
        <v>8328</v>
      </c>
      <c r="S983" s="13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3.5" x14ac:dyDescent="0.35">
      <c r="A984" s="5">
        <v>982</v>
      </c>
      <c r="B984" s="2" t="s">
        <v>983</v>
      </c>
      <c r="C984" s="2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0" t="s">
        <v>8326</v>
      </c>
      <c r="R984" t="s">
        <v>8328</v>
      </c>
      <c r="S984" s="13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 s="5">
        <v>983</v>
      </c>
      <c r="B985" s="2" t="s">
        <v>984</v>
      </c>
      <c r="C985" s="2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0" t="s">
        <v>8326</v>
      </c>
      <c r="R985" t="s">
        <v>8328</v>
      </c>
      <c r="S985" s="13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7" x14ac:dyDescent="0.35">
      <c r="A986" s="5">
        <v>984</v>
      </c>
      <c r="B986" s="2" t="s">
        <v>985</v>
      </c>
      <c r="C986" s="2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0" t="s">
        <v>8326</v>
      </c>
      <c r="R986" t="s">
        <v>8328</v>
      </c>
      <c r="S986" s="13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58" x14ac:dyDescent="0.35">
      <c r="A987" s="5">
        <v>985</v>
      </c>
      <c r="B987" s="2" t="s">
        <v>986</v>
      </c>
      <c r="C987" s="2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0" t="s">
        <v>8326</v>
      </c>
      <c r="R987" t="s">
        <v>8328</v>
      </c>
      <c r="S987" s="13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 s="5">
        <v>986</v>
      </c>
      <c r="B988" s="2" t="s">
        <v>987</v>
      </c>
      <c r="C988" s="2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0" t="s">
        <v>8326</v>
      </c>
      <c r="R988" t="s">
        <v>8328</v>
      </c>
      <c r="S988" s="13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 s="5">
        <v>987</v>
      </c>
      <c r="B989" s="2" t="s">
        <v>988</v>
      </c>
      <c r="C989" s="2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0" t="s">
        <v>8326</v>
      </c>
      <c r="R989" t="s">
        <v>8328</v>
      </c>
      <c r="S989" s="13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 s="5">
        <v>988</v>
      </c>
      <c r="B990" s="2" t="s">
        <v>989</v>
      </c>
      <c r="C990" s="2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0" t="s">
        <v>8326</v>
      </c>
      <c r="R990" t="s">
        <v>8328</v>
      </c>
      <c r="S990" s="13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 s="5">
        <v>989</v>
      </c>
      <c r="B991" s="2" t="s">
        <v>990</v>
      </c>
      <c r="C991" s="2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0" t="s">
        <v>8326</v>
      </c>
      <c r="R991" t="s">
        <v>8328</v>
      </c>
      <c r="S991" s="13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 s="5">
        <v>990</v>
      </c>
      <c r="B992" s="2" t="s">
        <v>991</v>
      </c>
      <c r="C992" s="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0" t="s">
        <v>8326</v>
      </c>
      <c r="R992" t="s">
        <v>8328</v>
      </c>
      <c r="S992" s="13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 s="5">
        <v>991</v>
      </c>
      <c r="B993" s="2" t="s">
        <v>992</v>
      </c>
      <c r="C993" s="2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0" t="s">
        <v>8326</v>
      </c>
      <c r="R993" t="s">
        <v>8328</v>
      </c>
      <c r="S993" s="13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 s="5">
        <v>992</v>
      </c>
      <c r="B994" s="2" t="s">
        <v>993</v>
      </c>
      <c r="C994" s="2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0" t="s">
        <v>8326</v>
      </c>
      <c r="R994" t="s">
        <v>8328</v>
      </c>
      <c r="S994" s="13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 s="5">
        <v>993</v>
      </c>
      <c r="B995" s="2" t="s">
        <v>994</v>
      </c>
      <c r="C995" s="2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0" t="s">
        <v>8326</v>
      </c>
      <c r="R995" t="s">
        <v>8328</v>
      </c>
      <c r="S995" s="13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 s="5">
        <v>994</v>
      </c>
      <c r="B996" s="2" t="s">
        <v>995</v>
      </c>
      <c r="C996" s="2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0" t="s">
        <v>8326</v>
      </c>
      <c r="R996" t="s">
        <v>8328</v>
      </c>
      <c r="S996" s="13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58" x14ac:dyDescent="0.35">
      <c r="A997" s="5">
        <v>995</v>
      </c>
      <c r="B997" s="2" t="s">
        <v>996</v>
      </c>
      <c r="C997" s="2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0" t="s">
        <v>8326</v>
      </c>
      <c r="R997" t="s">
        <v>8328</v>
      </c>
      <c r="S997" s="13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 s="5">
        <v>996</v>
      </c>
      <c r="B998" s="2" t="s">
        <v>997</v>
      </c>
      <c r="C998" s="2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0" t="s">
        <v>8326</v>
      </c>
      <c r="R998" t="s">
        <v>8328</v>
      </c>
      <c r="S998" s="13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 s="5">
        <v>997</v>
      </c>
      <c r="B999" s="2" t="s">
        <v>998</v>
      </c>
      <c r="C999" s="2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0" t="s">
        <v>8326</v>
      </c>
      <c r="R999" t="s">
        <v>8328</v>
      </c>
      <c r="S999" s="13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 s="5">
        <v>998</v>
      </c>
      <c r="B1000" s="2" t="s">
        <v>999</v>
      </c>
      <c r="C1000" s="2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0" t="s">
        <v>8326</v>
      </c>
      <c r="R1000" t="s">
        <v>8328</v>
      </c>
      <c r="S1000" s="13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 s="5">
        <v>999</v>
      </c>
      <c r="B1001" s="2" t="s">
        <v>1000</v>
      </c>
      <c r="C1001" s="2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0" t="s">
        <v>8326</v>
      </c>
      <c r="R1001" t="s">
        <v>8328</v>
      </c>
      <c r="S1001" s="13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 s="5">
        <v>1000</v>
      </c>
      <c r="B1002" s="2" t="s">
        <v>1001</v>
      </c>
      <c r="C1002" s="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0" t="s">
        <v>8326</v>
      </c>
      <c r="R1002" t="s">
        <v>8328</v>
      </c>
      <c r="S1002" s="13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 s="5">
        <v>1001</v>
      </c>
      <c r="B1003" s="2" t="s">
        <v>1002</v>
      </c>
      <c r="C1003" s="2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0" t="s">
        <v>8326</v>
      </c>
      <c r="R1003" t="s">
        <v>8328</v>
      </c>
      <c r="S1003" s="13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58" x14ac:dyDescent="0.35">
      <c r="A1004" s="5">
        <v>1002</v>
      </c>
      <c r="B1004" s="2" t="s">
        <v>1003</v>
      </c>
      <c r="C1004" s="2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0" t="s">
        <v>8326</v>
      </c>
      <c r="R1004" t="s">
        <v>8328</v>
      </c>
      <c r="S1004" s="13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 s="5">
        <v>1003</v>
      </c>
      <c r="B1005" s="2" t="s">
        <v>1004</v>
      </c>
      <c r="C1005" s="2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0" t="s">
        <v>8326</v>
      </c>
      <c r="R1005" t="s">
        <v>8328</v>
      </c>
      <c r="S1005" s="13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 s="5">
        <v>1004</v>
      </c>
      <c r="B1006" s="2" t="s">
        <v>1005</v>
      </c>
      <c r="C1006" s="2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0" t="s">
        <v>8326</v>
      </c>
      <c r="R1006" t="s">
        <v>8328</v>
      </c>
      <c r="S1006" s="13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 s="5">
        <v>1005</v>
      </c>
      <c r="B1007" s="2" t="s">
        <v>1006</v>
      </c>
      <c r="C1007" s="2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0" t="s">
        <v>8326</v>
      </c>
      <c r="R1007" t="s">
        <v>8328</v>
      </c>
      <c r="S1007" s="13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 s="5">
        <v>1006</v>
      </c>
      <c r="B1008" s="2" t="s">
        <v>1007</v>
      </c>
      <c r="C1008" s="2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0" t="s">
        <v>8326</v>
      </c>
      <c r="R1008" t="s">
        <v>8328</v>
      </c>
      <c r="S1008" s="13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 s="5">
        <v>1007</v>
      </c>
      <c r="B1009" s="2" t="s">
        <v>1008</v>
      </c>
      <c r="C1009" s="2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0" t="s">
        <v>8326</v>
      </c>
      <c r="R1009" t="s">
        <v>8328</v>
      </c>
      <c r="S1009" s="13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58" x14ac:dyDescent="0.35">
      <c r="A1010" s="5">
        <v>1008</v>
      </c>
      <c r="B1010" s="2" t="s">
        <v>1009</v>
      </c>
      <c r="C1010" s="2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0" t="s">
        <v>8326</v>
      </c>
      <c r="R1010" t="s">
        <v>8328</v>
      </c>
      <c r="S1010" s="13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 s="5">
        <v>1009</v>
      </c>
      <c r="B1011" s="2" t="s">
        <v>1010</v>
      </c>
      <c r="C1011" s="2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0" t="s">
        <v>8326</v>
      </c>
      <c r="R1011" t="s">
        <v>8328</v>
      </c>
      <c r="S1011" s="13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58" x14ac:dyDescent="0.35">
      <c r="A1012" s="5">
        <v>1010</v>
      </c>
      <c r="B1012" s="2" t="s">
        <v>1011</v>
      </c>
      <c r="C1012" s="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0" t="s">
        <v>8326</v>
      </c>
      <c r="R1012" t="s">
        <v>8328</v>
      </c>
      <c r="S1012" s="13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 s="5">
        <v>1011</v>
      </c>
      <c r="B1013" s="2" t="s">
        <v>1012</v>
      </c>
      <c r="C1013" s="2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0" t="s">
        <v>8326</v>
      </c>
      <c r="R1013" t="s">
        <v>8328</v>
      </c>
      <c r="S1013" s="13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 s="5">
        <v>1012</v>
      </c>
      <c r="B1014" s="2" t="s">
        <v>1013</v>
      </c>
      <c r="C1014" s="2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0" t="s">
        <v>8326</v>
      </c>
      <c r="R1014" t="s">
        <v>8328</v>
      </c>
      <c r="S1014" s="13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58" x14ac:dyDescent="0.35">
      <c r="A1015" s="5">
        <v>1013</v>
      </c>
      <c r="B1015" s="2" t="s">
        <v>1014</v>
      </c>
      <c r="C1015" s="2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0" t="s">
        <v>8326</v>
      </c>
      <c r="R1015" t="s">
        <v>8328</v>
      </c>
      <c r="S1015" s="13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 s="5">
        <v>1014</v>
      </c>
      <c r="B1016" s="2" t="s">
        <v>1015</v>
      </c>
      <c r="C1016" s="2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0" t="s">
        <v>8326</v>
      </c>
      <c r="R1016" t="s">
        <v>8328</v>
      </c>
      <c r="S1016" s="13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3.5" x14ac:dyDescent="0.35">
      <c r="A1017" s="5">
        <v>1015</v>
      </c>
      <c r="B1017" s="2" t="s">
        <v>1016</v>
      </c>
      <c r="C1017" s="2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0" t="s">
        <v>8326</v>
      </c>
      <c r="R1017" t="s">
        <v>8328</v>
      </c>
      <c r="S1017" s="13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 s="5">
        <v>1016</v>
      </c>
      <c r="B1018" s="2" t="s">
        <v>1017</v>
      </c>
      <c r="C1018" s="2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0" t="s">
        <v>8326</v>
      </c>
      <c r="R1018" t="s">
        <v>8328</v>
      </c>
      <c r="S1018" s="13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 s="5">
        <v>1017</v>
      </c>
      <c r="B1019" s="2" t="s">
        <v>1018</v>
      </c>
      <c r="C1019" s="2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0" t="s">
        <v>8326</v>
      </c>
      <c r="R1019" t="s">
        <v>8328</v>
      </c>
      <c r="S1019" s="13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 s="5">
        <v>1018</v>
      </c>
      <c r="B1020" s="2" t="s">
        <v>1019</v>
      </c>
      <c r="C1020" s="2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0" t="s">
        <v>8326</v>
      </c>
      <c r="R1020" t="s">
        <v>8328</v>
      </c>
      <c r="S1020" s="13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 s="5">
        <v>1019</v>
      </c>
      <c r="B1021" s="2" t="s">
        <v>1020</v>
      </c>
      <c r="C1021" s="2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0" t="s">
        <v>8326</v>
      </c>
      <c r="R1021" t="s">
        <v>8328</v>
      </c>
      <c r="S1021" s="13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58" x14ac:dyDescent="0.35">
      <c r="A1022" s="5">
        <v>1020</v>
      </c>
      <c r="B1022" s="2" t="s">
        <v>1021</v>
      </c>
      <c r="C1022" s="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0" t="s">
        <v>8332</v>
      </c>
      <c r="R1022" t="s">
        <v>8337</v>
      </c>
      <c r="S1022" s="13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 s="5">
        <v>1021</v>
      </c>
      <c r="B1023" s="2" t="s">
        <v>1022</v>
      </c>
      <c r="C1023" s="2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0" t="s">
        <v>8332</v>
      </c>
      <c r="R1023" t="s">
        <v>8337</v>
      </c>
      <c r="S1023" s="13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 s="5">
        <v>1022</v>
      </c>
      <c r="B1024" s="2" t="s">
        <v>1023</v>
      </c>
      <c r="C1024" s="2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0" t="s">
        <v>8332</v>
      </c>
      <c r="R1024" t="s">
        <v>8337</v>
      </c>
      <c r="S1024" s="13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 s="5">
        <v>1023</v>
      </c>
      <c r="B1025" s="2" t="s">
        <v>1024</v>
      </c>
      <c r="C1025" s="2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0" t="s">
        <v>8332</v>
      </c>
      <c r="R1025" t="s">
        <v>8337</v>
      </c>
      <c r="S1025" s="13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 s="5">
        <v>1024</v>
      </c>
      <c r="B1026" s="2" t="s">
        <v>1025</v>
      </c>
      <c r="C1026" s="2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0" t="s">
        <v>8332</v>
      </c>
      <c r="R1026" t="s">
        <v>8337</v>
      </c>
      <c r="S1026" s="13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5" x14ac:dyDescent="0.35">
      <c r="A1027" s="5">
        <v>1025</v>
      </c>
      <c r="B1027" s="2" t="s">
        <v>1026</v>
      </c>
      <c r="C1027" s="2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8332</v>
      </c>
      <c r="R1027" t="s">
        <v>8337</v>
      </c>
      <c r="S1027" s="13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 s="5">
        <v>1026</v>
      </c>
      <c r="B1028" s="2" t="s">
        <v>1027</v>
      </c>
      <c r="C1028" s="2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0" t="s">
        <v>8332</v>
      </c>
      <c r="R1028" t="s">
        <v>8337</v>
      </c>
      <c r="S1028" s="13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58" x14ac:dyDescent="0.35">
      <c r="A1029" s="5">
        <v>1027</v>
      </c>
      <c r="B1029" s="2" t="s">
        <v>1028</v>
      </c>
      <c r="C1029" s="2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0" t="s">
        <v>8332</v>
      </c>
      <c r="R1029" t="s">
        <v>8337</v>
      </c>
      <c r="S1029" s="13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 s="5">
        <v>1028</v>
      </c>
      <c r="B1030" s="2" t="s">
        <v>1029</v>
      </c>
      <c r="C1030" s="2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0" t="s">
        <v>8332</v>
      </c>
      <c r="R1030" t="s">
        <v>8337</v>
      </c>
      <c r="S1030" s="13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3.5" x14ac:dyDescent="0.35">
      <c r="A1031" s="5">
        <v>1029</v>
      </c>
      <c r="B1031" s="2" t="s">
        <v>1030</v>
      </c>
      <c r="C1031" s="2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0" t="s">
        <v>8332</v>
      </c>
      <c r="R1031" t="s">
        <v>8337</v>
      </c>
      <c r="S1031" s="13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 s="5">
        <v>1030</v>
      </c>
      <c r="B1032" s="2" t="s">
        <v>1031</v>
      </c>
      <c r="C1032" s="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0" t="s">
        <v>8332</v>
      </c>
      <c r="R1032" t="s">
        <v>8337</v>
      </c>
      <c r="S1032" s="13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 s="5">
        <v>1031</v>
      </c>
      <c r="B1033" s="2" t="s">
        <v>1032</v>
      </c>
      <c r="C1033" s="2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0" t="s">
        <v>8332</v>
      </c>
      <c r="R1033" t="s">
        <v>8337</v>
      </c>
      <c r="S1033" s="13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9" x14ac:dyDescent="0.35">
      <c r="A1034" s="5">
        <v>1032</v>
      </c>
      <c r="B1034" s="2" t="s">
        <v>1033</v>
      </c>
      <c r="C1034" s="2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0" t="s">
        <v>8332</v>
      </c>
      <c r="R1034" t="s">
        <v>8337</v>
      </c>
      <c r="S1034" s="13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58" x14ac:dyDescent="0.35">
      <c r="A1035" s="5">
        <v>1033</v>
      </c>
      <c r="B1035" s="2" t="s">
        <v>1034</v>
      </c>
      <c r="C1035" s="2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0" t="s">
        <v>8332</v>
      </c>
      <c r="R1035" t="s">
        <v>8337</v>
      </c>
      <c r="S1035" s="13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 s="5">
        <v>1034</v>
      </c>
      <c r="B1036" s="2" t="s">
        <v>1035</v>
      </c>
      <c r="C1036" s="2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0" t="s">
        <v>8332</v>
      </c>
      <c r="R1036" t="s">
        <v>8337</v>
      </c>
      <c r="S1036" s="13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58" x14ac:dyDescent="0.35">
      <c r="A1037" s="5">
        <v>1035</v>
      </c>
      <c r="B1037" s="2" t="s">
        <v>1036</v>
      </c>
      <c r="C1037" s="2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0" t="s">
        <v>8332</v>
      </c>
      <c r="R1037" t="s">
        <v>8337</v>
      </c>
      <c r="S1037" s="13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 s="5">
        <v>1036</v>
      </c>
      <c r="B1038" s="2" t="s">
        <v>1037</v>
      </c>
      <c r="C1038" s="2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0" t="s">
        <v>8332</v>
      </c>
      <c r="R1038" t="s">
        <v>8337</v>
      </c>
      <c r="S1038" s="13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 s="5">
        <v>1037</v>
      </c>
      <c r="B1039" s="2" t="s">
        <v>1038</v>
      </c>
      <c r="C1039" s="2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0" t="s">
        <v>8332</v>
      </c>
      <c r="R1039" t="s">
        <v>8337</v>
      </c>
      <c r="S1039" s="13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 s="5">
        <v>1038</v>
      </c>
      <c r="B1040" s="2" t="s">
        <v>1039</v>
      </c>
      <c r="C1040" s="2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0" t="s">
        <v>8332</v>
      </c>
      <c r="R1040" t="s">
        <v>8337</v>
      </c>
      <c r="S1040" s="13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 s="5">
        <v>1039</v>
      </c>
      <c r="B1041" s="2" t="s">
        <v>1040</v>
      </c>
      <c r="C1041" s="2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0" t="s">
        <v>8332</v>
      </c>
      <c r="R1041" t="s">
        <v>8337</v>
      </c>
      <c r="S1041" s="13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58" x14ac:dyDescent="0.35">
      <c r="A1042" s="5">
        <v>1040</v>
      </c>
      <c r="B1042" s="2" t="s">
        <v>1041</v>
      </c>
      <c r="C1042" s="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0" t="s">
        <v>8338</v>
      </c>
      <c r="R1042" t="s">
        <v>8339</v>
      </c>
      <c r="S1042" s="13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 s="5">
        <v>1041</v>
      </c>
      <c r="B1043" s="2" t="s">
        <v>1042</v>
      </c>
      <c r="C1043" s="2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0" t="s">
        <v>8338</v>
      </c>
      <c r="R1043" t="s">
        <v>8339</v>
      </c>
      <c r="S1043" s="13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 s="5">
        <v>1042</v>
      </c>
      <c r="B1044" s="2" t="s">
        <v>1043</v>
      </c>
      <c r="C1044" s="2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0" t="s">
        <v>8338</v>
      </c>
      <c r="R1044" t="s">
        <v>8339</v>
      </c>
      <c r="S1044" s="13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 s="5">
        <v>1043</v>
      </c>
      <c r="B1045" s="2" t="s">
        <v>1044</v>
      </c>
      <c r="C1045" s="2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0" t="s">
        <v>8338</v>
      </c>
      <c r="R1045" t="s">
        <v>8339</v>
      </c>
      <c r="S1045" s="13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58" x14ac:dyDescent="0.35">
      <c r="A1046" s="5">
        <v>1044</v>
      </c>
      <c r="B1046" s="2" t="s">
        <v>1045</v>
      </c>
      <c r="C1046" s="2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0" t="s">
        <v>8338</v>
      </c>
      <c r="R1046" t="s">
        <v>8339</v>
      </c>
      <c r="S1046" s="13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 s="5">
        <v>1045</v>
      </c>
      <c r="B1047" s="2" t="s">
        <v>1046</v>
      </c>
      <c r="C1047" s="2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0" t="s">
        <v>8338</v>
      </c>
      <c r="R1047" t="s">
        <v>8339</v>
      </c>
      <c r="S1047" s="13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 s="5">
        <v>1046</v>
      </c>
      <c r="B1048" s="2" t="s">
        <v>1047</v>
      </c>
      <c r="C1048" s="2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0" t="s">
        <v>8338</v>
      </c>
      <c r="R1048" t="s">
        <v>8339</v>
      </c>
      <c r="S1048" s="13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 s="5">
        <v>1047</v>
      </c>
      <c r="B1049" s="2" t="s">
        <v>1048</v>
      </c>
      <c r="C1049" s="2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0" t="s">
        <v>8338</v>
      </c>
      <c r="R1049" t="s">
        <v>8339</v>
      </c>
      <c r="S1049" s="13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 s="5">
        <v>1048</v>
      </c>
      <c r="B1050" s="2" t="s">
        <v>1049</v>
      </c>
      <c r="C1050" s="2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0" t="s">
        <v>8338</v>
      </c>
      <c r="R1050" t="s">
        <v>8339</v>
      </c>
      <c r="S1050" s="13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 s="5">
        <v>1049</v>
      </c>
      <c r="B1051" s="2" t="s">
        <v>1050</v>
      </c>
      <c r="C1051" s="2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0" t="s">
        <v>8338</v>
      </c>
      <c r="R1051" t="s">
        <v>8339</v>
      </c>
      <c r="S1051" s="13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 s="5">
        <v>1050</v>
      </c>
      <c r="B1052" s="2" t="s">
        <v>1051</v>
      </c>
      <c r="C1052" s="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0" t="s">
        <v>8338</v>
      </c>
      <c r="R1052" t="s">
        <v>8339</v>
      </c>
      <c r="S1052" s="13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58" x14ac:dyDescent="0.35">
      <c r="A1053" s="5">
        <v>1051</v>
      </c>
      <c r="B1053" s="2" t="s">
        <v>1052</v>
      </c>
      <c r="C1053" s="2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0" t="s">
        <v>8338</v>
      </c>
      <c r="R1053" t="s">
        <v>8339</v>
      </c>
      <c r="S1053" s="13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2.5" x14ac:dyDescent="0.35">
      <c r="A1054" s="5">
        <v>1052</v>
      </c>
      <c r="B1054" s="2" t="s">
        <v>1053</v>
      </c>
      <c r="C1054" s="2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0" t="s">
        <v>8338</v>
      </c>
      <c r="R1054" t="s">
        <v>8339</v>
      </c>
      <c r="S1054" s="13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58" x14ac:dyDescent="0.35">
      <c r="A1055" s="5">
        <v>1053</v>
      </c>
      <c r="B1055" s="2" t="s">
        <v>1054</v>
      </c>
      <c r="C1055" s="2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0" t="s">
        <v>8338</v>
      </c>
      <c r="R1055" t="s">
        <v>8339</v>
      </c>
      <c r="S1055" s="13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 s="5">
        <v>1054</v>
      </c>
      <c r="B1056" s="2" t="s">
        <v>1055</v>
      </c>
      <c r="C1056" s="2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0" t="s">
        <v>8338</v>
      </c>
      <c r="R1056" t="s">
        <v>8339</v>
      </c>
      <c r="S1056" s="13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 s="5">
        <v>1055</v>
      </c>
      <c r="B1057" s="2" t="s">
        <v>1056</v>
      </c>
      <c r="C1057" s="2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0" t="s">
        <v>8338</v>
      </c>
      <c r="R1057" t="s">
        <v>8339</v>
      </c>
      <c r="S1057" s="13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 s="5">
        <v>1056</v>
      </c>
      <c r="B1058" s="2" t="s">
        <v>1057</v>
      </c>
      <c r="C1058" s="2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0" t="s">
        <v>8338</v>
      </c>
      <c r="R1058" t="s">
        <v>8339</v>
      </c>
      <c r="S1058" s="13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 s="5">
        <v>1057</v>
      </c>
      <c r="B1059" s="2" t="s">
        <v>1058</v>
      </c>
      <c r="C1059" s="2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0" t="s">
        <v>8338</v>
      </c>
      <c r="R1059" t="s">
        <v>8339</v>
      </c>
      <c r="S1059" s="13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58" x14ac:dyDescent="0.35">
      <c r="A1060" s="5">
        <v>1058</v>
      </c>
      <c r="B1060" s="2" t="s">
        <v>1059</v>
      </c>
      <c r="C1060" s="2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0" t="s">
        <v>8338</v>
      </c>
      <c r="R1060" t="s">
        <v>8339</v>
      </c>
      <c r="S1060" s="13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 s="5">
        <v>1059</v>
      </c>
      <c r="B1061" s="2" t="s">
        <v>1060</v>
      </c>
      <c r="C1061" s="2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0" t="s">
        <v>8338</v>
      </c>
      <c r="R1061" t="s">
        <v>8339</v>
      </c>
      <c r="S1061" s="13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58" x14ac:dyDescent="0.35">
      <c r="A1062" s="5">
        <v>1060</v>
      </c>
      <c r="B1062" s="2" t="s">
        <v>1061</v>
      </c>
      <c r="C1062" s="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0" t="s">
        <v>8338</v>
      </c>
      <c r="R1062" t="s">
        <v>8339</v>
      </c>
      <c r="S1062" s="13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3.5" x14ac:dyDescent="0.35">
      <c r="A1063" s="5">
        <v>1061</v>
      </c>
      <c r="B1063" s="2" t="s">
        <v>1062</v>
      </c>
      <c r="C1063" s="2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0" t="s">
        <v>8338</v>
      </c>
      <c r="R1063" t="s">
        <v>8339</v>
      </c>
      <c r="S1063" s="13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9" x14ac:dyDescent="0.35">
      <c r="A1064" s="5">
        <v>1062</v>
      </c>
      <c r="B1064" s="2" t="s">
        <v>1063</v>
      </c>
      <c r="C1064" s="2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0" t="s">
        <v>8338</v>
      </c>
      <c r="R1064" t="s">
        <v>8339</v>
      </c>
      <c r="S1064" s="13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58" x14ac:dyDescent="0.35">
      <c r="A1065" s="5">
        <v>1063</v>
      </c>
      <c r="B1065" s="2" t="s">
        <v>1064</v>
      </c>
      <c r="C1065" s="2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0" t="s">
        <v>8338</v>
      </c>
      <c r="R1065" t="s">
        <v>8339</v>
      </c>
      <c r="S1065" s="13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 s="5">
        <v>1064</v>
      </c>
      <c r="B1066" s="2" t="s">
        <v>1065</v>
      </c>
      <c r="C1066" s="2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0" t="s">
        <v>8340</v>
      </c>
      <c r="R1066" t="s">
        <v>8341</v>
      </c>
      <c r="S1066" s="13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58" x14ac:dyDescent="0.35">
      <c r="A1067" s="5">
        <v>1065</v>
      </c>
      <c r="B1067" s="2" t="s">
        <v>1066</v>
      </c>
      <c r="C1067" s="2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0" t="s">
        <v>8340</v>
      </c>
      <c r="R1067" t="s">
        <v>8341</v>
      </c>
      <c r="S1067" s="13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 s="5">
        <v>1066</v>
      </c>
      <c r="B1068" s="2" t="s">
        <v>1067</v>
      </c>
      <c r="C1068" s="2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0" t="s">
        <v>8340</v>
      </c>
      <c r="R1068" t="s">
        <v>8341</v>
      </c>
      <c r="S1068" s="13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 s="5">
        <v>1067</v>
      </c>
      <c r="B1069" s="2" t="s">
        <v>1068</v>
      </c>
      <c r="C1069" s="2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0" t="s">
        <v>8340</v>
      </c>
      <c r="R1069" t="s">
        <v>8341</v>
      </c>
      <c r="S1069" s="13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 s="5">
        <v>1068</v>
      </c>
      <c r="B1070" s="2" t="s">
        <v>1069</v>
      </c>
      <c r="C1070" s="2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0" t="s">
        <v>8340</v>
      </c>
      <c r="R1070" t="s">
        <v>8341</v>
      </c>
      <c r="S1070" s="13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 s="5">
        <v>1069</v>
      </c>
      <c r="B1071" s="2" t="s">
        <v>1070</v>
      </c>
      <c r="C1071" s="2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0" t="s">
        <v>8340</v>
      </c>
      <c r="R1071" t="s">
        <v>8341</v>
      </c>
      <c r="S1071" s="13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 s="5">
        <v>1070</v>
      </c>
      <c r="B1072" s="2" t="s">
        <v>1071</v>
      </c>
      <c r="C1072" s="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0" t="s">
        <v>8340</v>
      </c>
      <c r="R1072" t="s">
        <v>8341</v>
      </c>
      <c r="S1072" s="13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58" x14ac:dyDescent="0.35">
      <c r="A1073" s="5">
        <v>1071</v>
      </c>
      <c r="B1073" s="2" t="s">
        <v>1072</v>
      </c>
      <c r="C1073" s="2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0" t="s">
        <v>8340</v>
      </c>
      <c r="R1073" t="s">
        <v>8341</v>
      </c>
      <c r="S1073" s="13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 x14ac:dyDescent="0.35">
      <c r="A1074" s="5">
        <v>1072</v>
      </c>
      <c r="B1074" s="2" t="s">
        <v>1073</v>
      </c>
      <c r="C1074" s="2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0" t="s">
        <v>8340</v>
      </c>
      <c r="R1074" t="s">
        <v>8341</v>
      </c>
      <c r="S1074" s="13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3.5" x14ac:dyDescent="0.35">
      <c r="A1075" s="5">
        <v>1073</v>
      </c>
      <c r="B1075" s="2" t="s">
        <v>1074</v>
      </c>
      <c r="C1075" s="2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0" t="s">
        <v>8340</v>
      </c>
      <c r="R1075" t="s">
        <v>8341</v>
      </c>
      <c r="S1075" s="13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 s="5">
        <v>1074</v>
      </c>
      <c r="B1076" s="2" t="s">
        <v>1075</v>
      </c>
      <c r="C1076" s="2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0" t="s">
        <v>8340</v>
      </c>
      <c r="R1076" t="s">
        <v>8341</v>
      </c>
      <c r="S1076" s="13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3.5" x14ac:dyDescent="0.35">
      <c r="A1077" s="5">
        <v>1075</v>
      </c>
      <c r="B1077" s="2" t="s">
        <v>1076</v>
      </c>
      <c r="C1077" s="2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0" t="s">
        <v>8340</v>
      </c>
      <c r="R1077" t="s">
        <v>8341</v>
      </c>
      <c r="S1077" s="13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 s="5">
        <v>1076</v>
      </c>
      <c r="B1078" s="2" t="s">
        <v>1077</v>
      </c>
      <c r="C1078" s="2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0" t="s">
        <v>8340</v>
      </c>
      <c r="R1078" t="s">
        <v>8341</v>
      </c>
      <c r="S1078" s="13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 s="5">
        <v>1077</v>
      </c>
      <c r="B1079" s="2" t="s">
        <v>1078</v>
      </c>
      <c r="C1079" s="2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0" t="s">
        <v>8340</v>
      </c>
      <c r="R1079" t="s">
        <v>8341</v>
      </c>
      <c r="S1079" s="13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 s="5">
        <v>1078</v>
      </c>
      <c r="B1080" s="2" t="s">
        <v>1079</v>
      </c>
      <c r="C1080" s="2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0" t="s">
        <v>8340</v>
      </c>
      <c r="R1080" t="s">
        <v>8341</v>
      </c>
      <c r="S1080" s="13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58" x14ac:dyDescent="0.35">
      <c r="A1081" s="5">
        <v>1079</v>
      </c>
      <c r="B1081" s="2" t="s">
        <v>1080</v>
      </c>
      <c r="C1081" s="2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0" t="s">
        <v>8340</v>
      </c>
      <c r="R1081" t="s">
        <v>8341</v>
      </c>
      <c r="S1081" s="13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 s="5">
        <v>1080</v>
      </c>
      <c r="B1082" s="2" t="s">
        <v>1081</v>
      </c>
      <c r="C1082" s="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0" t="s">
        <v>8340</v>
      </c>
      <c r="R1082" t="s">
        <v>8341</v>
      </c>
      <c r="S1082" s="13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 s="5">
        <v>1081</v>
      </c>
      <c r="B1083" s="2" t="s">
        <v>1082</v>
      </c>
      <c r="C1083" s="2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0" t="s">
        <v>8340</v>
      </c>
      <c r="R1083" t="s">
        <v>8341</v>
      </c>
      <c r="S1083" s="13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 s="5">
        <v>1082</v>
      </c>
      <c r="B1084" s="2" t="s">
        <v>1083</v>
      </c>
      <c r="C1084" s="2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0" t="s">
        <v>8340</v>
      </c>
      <c r="R1084" t="s">
        <v>8341</v>
      </c>
      <c r="S1084" s="13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 s="5">
        <v>1083</v>
      </c>
      <c r="B1085" s="2" t="s">
        <v>1084</v>
      </c>
      <c r="C1085" s="2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0" t="s">
        <v>8340</v>
      </c>
      <c r="R1085" t="s">
        <v>8341</v>
      </c>
      <c r="S1085" s="13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 s="5">
        <v>1084</v>
      </c>
      <c r="B1086" s="2" t="s">
        <v>1085</v>
      </c>
      <c r="C1086" s="2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0" t="s">
        <v>8340</v>
      </c>
      <c r="R1086" t="s">
        <v>8341</v>
      </c>
      <c r="S1086" s="13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 s="5">
        <v>1085</v>
      </c>
      <c r="B1087" s="2" t="s">
        <v>1086</v>
      </c>
      <c r="C1087" s="2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0" t="s">
        <v>8340</v>
      </c>
      <c r="R1087" t="s">
        <v>8341</v>
      </c>
      <c r="S1087" s="13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 s="5">
        <v>1086</v>
      </c>
      <c r="B1088" s="2" t="s">
        <v>1087</v>
      </c>
      <c r="C1088" s="2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0" t="s">
        <v>8340</v>
      </c>
      <c r="R1088" t="s">
        <v>8341</v>
      </c>
      <c r="S1088" s="13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58" x14ac:dyDescent="0.35">
      <c r="A1089" s="5">
        <v>1087</v>
      </c>
      <c r="B1089" s="2" t="s">
        <v>1088</v>
      </c>
      <c r="C1089" s="2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0" t="s">
        <v>8340</v>
      </c>
      <c r="R1089" t="s">
        <v>8341</v>
      </c>
      <c r="S1089" s="13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3.5" x14ac:dyDescent="0.35">
      <c r="A1090" s="5">
        <v>1088</v>
      </c>
      <c r="B1090" s="2" t="s">
        <v>1089</v>
      </c>
      <c r="C1090" s="2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0" t="s">
        <v>8340</v>
      </c>
      <c r="R1090" t="s">
        <v>8341</v>
      </c>
      <c r="S1090" s="13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 s="5">
        <v>1089</v>
      </c>
      <c r="B1091" s="2" t="s">
        <v>1090</v>
      </c>
      <c r="C1091" s="2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8340</v>
      </c>
      <c r="R1091" t="s">
        <v>8341</v>
      </c>
      <c r="S1091" s="13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58" x14ac:dyDescent="0.35">
      <c r="A1092" s="5">
        <v>1090</v>
      </c>
      <c r="B1092" s="2" t="s">
        <v>1091</v>
      </c>
      <c r="C1092" s="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0" t="s">
        <v>8340</v>
      </c>
      <c r="R1092" t="s">
        <v>8341</v>
      </c>
      <c r="S1092" s="13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58" x14ac:dyDescent="0.35">
      <c r="A1093" s="5">
        <v>1091</v>
      </c>
      <c r="B1093" s="2" t="s">
        <v>1092</v>
      </c>
      <c r="C1093" s="2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0" t="s">
        <v>8340</v>
      </c>
      <c r="R1093" t="s">
        <v>8341</v>
      </c>
      <c r="S1093" s="13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 s="5">
        <v>1092</v>
      </c>
      <c r="B1094" s="2" t="s">
        <v>1093</v>
      </c>
      <c r="C1094" s="2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0" t="s">
        <v>8340</v>
      </c>
      <c r="R1094" t="s">
        <v>8341</v>
      </c>
      <c r="S1094" s="13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 s="5">
        <v>1093</v>
      </c>
      <c r="B1095" s="2" t="s">
        <v>1094</v>
      </c>
      <c r="C1095" s="2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0" t="s">
        <v>8340</v>
      </c>
      <c r="R1095" t="s">
        <v>8341</v>
      </c>
      <c r="S1095" s="13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58" x14ac:dyDescent="0.35">
      <c r="A1096" s="5">
        <v>1094</v>
      </c>
      <c r="B1096" s="2" t="s">
        <v>1095</v>
      </c>
      <c r="C1096" s="2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0" t="s">
        <v>8340</v>
      </c>
      <c r="R1096" t="s">
        <v>8341</v>
      </c>
      <c r="S1096" s="13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58" x14ac:dyDescent="0.35">
      <c r="A1097" s="5">
        <v>1095</v>
      </c>
      <c r="B1097" s="2" t="s">
        <v>1096</v>
      </c>
      <c r="C1097" s="2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0" t="s">
        <v>8340</v>
      </c>
      <c r="R1097" t="s">
        <v>8341</v>
      </c>
      <c r="S1097" s="13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 s="5">
        <v>1096</v>
      </c>
      <c r="B1098" s="2" t="s">
        <v>1097</v>
      </c>
      <c r="C1098" s="2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0" t="s">
        <v>8340</v>
      </c>
      <c r="R1098" t="s">
        <v>8341</v>
      </c>
      <c r="S1098" s="13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 s="5">
        <v>1097</v>
      </c>
      <c r="B1099" s="2" t="s">
        <v>1098</v>
      </c>
      <c r="C1099" s="2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0" t="s">
        <v>8340</v>
      </c>
      <c r="R1099" t="s">
        <v>8341</v>
      </c>
      <c r="S1099" s="13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 s="5">
        <v>1098</v>
      </c>
      <c r="B1100" s="2" t="s">
        <v>1099</v>
      </c>
      <c r="C1100" s="2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0" t="s">
        <v>8340</v>
      </c>
      <c r="R1100" t="s">
        <v>8341</v>
      </c>
      <c r="S1100" s="13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 s="5">
        <v>1099</v>
      </c>
      <c r="B1101" s="2" t="s">
        <v>1100</v>
      </c>
      <c r="C1101" s="2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0" t="s">
        <v>8340</v>
      </c>
      <c r="R1101" t="s">
        <v>8341</v>
      </c>
      <c r="S1101" s="13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 s="5">
        <v>1100</v>
      </c>
      <c r="B1102" s="2" t="s">
        <v>1101</v>
      </c>
      <c r="C1102" s="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0" t="s">
        <v>8340</v>
      </c>
      <c r="R1102" t="s">
        <v>8341</v>
      </c>
      <c r="S1102" s="13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3.5" x14ac:dyDescent="0.35">
      <c r="A1103" s="5">
        <v>1101</v>
      </c>
      <c r="B1103" s="2" t="s">
        <v>1102</v>
      </c>
      <c r="C1103" s="2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0" t="s">
        <v>8340</v>
      </c>
      <c r="R1103" t="s">
        <v>8341</v>
      </c>
      <c r="S1103" s="13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 s="5">
        <v>1102</v>
      </c>
      <c r="B1104" s="2" t="s">
        <v>1103</v>
      </c>
      <c r="C1104" s="2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0" t="s">
        <v>8340</v>
      </c>
      <c r="R1104" t="s">
        <v>8341</v>
      </c>
      <c r="S1104" s="13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 s="5">
        <v>1103</v>
      </c>
      <c r="B1105" s="2" t="s">
        <v>1104</v>
      </c>
      <c r="C1105" s="2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0" t="s">
        <v>8340</v>
      </c>
      <c r="R1105" t="s">
        <v>8341</v>
      </c>
      <c r="S1105" s="13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58" x14ac:dyDescent="0.35">
      <c r="A1106" s="5">
        <v>1104</v>
      </c>
      <c r="B1106" s="2" t="s">
        <v>1105</v>
      </c>
      <c r="C1106" s="2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0" t="s">
        <v>8340</v>
      </c>
      <c r="R1106" t="s">
        <v>8341</v>
      </c>
      <c r="S1106" s="13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 s="5">
        <v>1105</v>
      </c>
      <c r="B1107" s="2" t="s">
        <v>1106</v>
      </c>
      <c r="C1107" s="2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0" t="s">
        <v>8340</v>
      </c>
      <c r="R1107" t="s">
        <v>8341</v>
      </c>
      <c r="S1107" s="13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 s="5">
        <v>1106</v>
      </c>
      <c r="B1108" s="2" t="s">
        <v>1107</v>
      </c>
      <c r="C1108" s="2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0" t="s">
        <v>8340</v>
      </c>
      <c r="R1108" t="s">
        <v>8341</v>
      </c>
      <c r="S1108" s="13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 s="5">
        <v>1107</v>
      </c>
      <c r="B1109" s="2" t="s">
        <v>1108</v>
      </c>
      <c r="C1109" s="2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0" t="s">
        <v>8340</v>
      </c>
      <c r="R1109" t="s">
        <v>8341</v>
      </c>
      <c r="S1109" s="13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 s="5">
        <v>1108</v>
      </c>
      <c r="B1110" s="2" t="s">
        <v>1109</v>
      </c>
      <c r="C1110" s="2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0" t="s">
        <v>8340</v>
      </c>
      <c r="R1110" t="s">
        <v>8341</v>
      </c>
      <c r="S1110" s="13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58" x14ac:dyDescent="0.35">
      <c r="A1111" s="5">
        <v>1109</v>
      </c>
      <c r="B1111" s="2" t="s">
        <v>1110</v>
      </c>
      <c r="C1111" s="2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0" t="s">
        <v>8340</v>
      </c>
      <c r="R1111" t="s">
        <v>8341</v>
      </c>
      <c r="S1111" s="13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58" x14ac:dyDescent="0.35">
      <c r="A1112" s="5">
        <v>1110</v>
      </c>
      <c r="B1112" s="2" t="s">
        <v>1111</v>
      </c>
      <c r="C1112" s="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0" t="s">
        <v>8340</v>
      </c>
      <c r="R1112" t="s">
        <v>8341</v>
      </c>
      <c r="S1112" s="13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58" x14ac:dyDescent="0.35">
      <c r="A1113" s="5">
        <v>1111</v>
      </c>
      <c r="B1113" s="2" t="s">
        <v>1112</v>
      </c>
      <c r="C1113" s="2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0" t="s">
        <v>8340</v>
      </c>
      <c r="R1113" t="s">
        <v>8341</v>
      </c>
      <c r="S1113" s="13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 s="5">
        <v>1112</v>
      </c>
      <c r="B1114" s="2" t="s">
        <v>1113</v>
      </c>
      <c r="C1114" s="2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0" t="s">
        <v>8340</v>
      </c>
      <c r="R1114" t="s">
        <v>8341</v>
      </c>
      <c r="S1114" s="13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58" x14ac:dyDescent="0.35">
      <c r="A1115" s="5">
        <v>1113</v>
      </c>
      <c r="B1115" s="2" t="s">
        <v>1114</v>
      </c>
      <c r="C1115" s="2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0" t="s">
        <v>8340</v>
      </c>
      <c r="R1115" t="s">
        <v>8341</v>
      </c>
      <c r="S1115" s="13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58" x14ac:dyDescent="0.35">
      <c r="A1116" s="5">
        <v>1114</v>
      </c>
      <c r="B1116" s="2" t="s">
        <v>1115</v>
      </c>
      <c r="C1116" s="2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0" t="s">
        <v>8340</v>
      </c>
      <c r="R1116" t="s">
        <v>8341</v>
      </c>
      <c r="S1116" s="13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 s="5">
        <v>1115</v>
      </c>
      <c r="B1117" s="2" t="s">
        <v>1116</v>
      </c>
      <c r="C1117" s="2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0" t="s">
        <v>8340</v>
      </c>
      <c r="R1117" t="s">
        <v>8341</v>
      </c>
      <c r="S1117" s="13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 s="5">
        <v>1116</v>
      </c>
      <c r="B1118" s="2" t="s">
        <v>1117</v>
      </c>
      <c r="C1118" s="2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0" t="s">
        <v>8340</v>
      </c>
      <c r="R1118" t="s">
        <v>8341</v>
      </c>
      <c r="S1118" s="13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 s="5">
        <v>1117</v>
      </c>
      <c r="B1119" s="2" t="s">
        <v>1118</v>
      </c>
      <c r="C1119" s="2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0" t="s">
        <v>8340</v>
      </c>
      <c r="R1119" t="s">
        <v>8341</v>
      </c>
      <c r="S1119" s="13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58" x14ac:dyDescent="0.35">
      <c r="A1120" s="5">
        <v>1118</v>
      </c>
      <c r="B1120" s="2" t="s">
        <v>1119</v>
      </c>
      <c r="C1120" s="2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0" t="s">
        <v>8340</v>
      </c>
      <c r="R1120" t="s">
        <v>8341</v>
      </c>
      <c r="S1120" s="13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 s="5">
        <v>1119</v>
      </c>
      <c r="B1121" s="2" t="s">
        <v>1120</v>
      </c>
      <c r="C1121" s="2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0" t="s">
        <v>8340</v>
      </c>
      <c r="R1121" t="s">
        <v>8341</v>
      </c>
      <c r="S1121" s="13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 s="5">
        <v>1120</v>
      </c>
      <c r="B1122" s="2" t="s">
        <v>1121</v>
      </c>
      <c r="C1122" s="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0" t="s">
        <v>8340</v>
      </c>
      <c r="R1122" t="s">
        <v>8341</v>
      </c>
      <c r="S1122" s="13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 s="5">
        <v>1121</v>
      </c>
      <c r="B1123" s="2" t="s">
        <v>1122</v>
      </c>
      <c r="C1123" s="2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0" t="s">
        <v>8340</v>
      </c>
      <c r="R1123" t="s">
        <v>8341</v>
      </c>
      <c r="S1123" s="13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 s="5">
        <v>1122</v>
      </c>
      <c r="B1124" s="2" t="s">
        <v>1123</v>
      </c>
      <c r="C1124" s="2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0" t="s">
        <v>8340</v>
      </c>
      <c r="R1124" t="s">
        <v>8341</v>
      </c>
      <c r="S1124" s="13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58" x14ac:dyDescent="0.35">
      <c r="A1125" s="5">
        <v>1123</v>
      </c>
      <c r="B1125" s="2" t="s">
        <v>1124</v>
      </c>
      <c r="C1125" s="2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0" t="s">
        <v>8340</v>
      </c>
      <c r="R1125" t="s">
        <v>8341</v>
      </c>
      <c r="S1125" s="13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58" x14ac:dyDescent="0.35">
      <c r="A1126" s="5">
        <v>1124</v>
      </c>
      <c r="B1126" s="2" t="s">
        <v>1125</v>
      </c>
      <c r="C1126" s="2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0" t="s">
        <v>8340</v>
      </c>
      <c r="R1126" t="s">
        <v>8342</v>
      </c>
      <c r="S1126" s="13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 s="5">
        <v>1125</v>
      </c>
      <c r="B1127" s="2" t="s">
        <v>1126</v>
      </c>
      <c r="C1127" s="2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0" t="s">
        <v>8340</v>
      </c>
      <c r="R1127" t="s">
        <v>8342</v>
      </c>
      <c r="S1127" s="13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 s="5">
        <v>1126</v>
      </c>
      <c r="B1128" s="2" t="s">
        <v>1127</v>
      </c>
      <c r="C1128" s="2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0" t="s">
        <v>8340</v>
      </c>
      <c r="R1128" t="s">
        <v>8342</v>
      </c>
      <c r="S1128" s="13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 s="5">
        <v>1127</v>
      </c>
      <c r="B1129" s="2" t="s">
        <v>1128</v>
      </c>
      <c r="C1129" s="2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0" t="s">
        <v>8340</v>
      </c>
      <c r="R1129" t="s">
        <v>8342</v>
      </c>
      <c r="S1129" s="13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 s="5">
        <v>1128</v>
      </c>
      <c r="B1130" s="2" t="s">
        <v>1129</v>
      </c>
      <c r="C1130" s="2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0" t="s">
        <v>8340</v>
      </c>
      <c r="R1130" t="s">
        <v>8342</v>
      </c>
      <c r="S1130" s="13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 s="5">
        <v>1129</v>
      </c>
      <c r="B1131" s="2" t="s">
        <v>1130</v>
      </c>
      <c r="C1131" s="2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0" t="s">
        <v>8340</v>
      </c>
      <c r="R1131" t="s">
        <v>8342</v>
      </c>
      <c r="S1131" s="13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58" x14ac:dyDescent="0.35">
      <c r="A1132" s="5">
        <v>1130</v>
      </c>
      <c r="B1132" s="2" t="s">
        <v>1131</v>
      </c>
      <c r="C1132" s="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0" t="s">
        <v>8340</v>
      </c>
      <c r="R1132" t="s">
        <v>8342</v>
      </c>
      <c r="S1132" s="13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58" x14ac:dyDescent="0.35">
      <c r="A1133" s="5">
        <v>1131</v>
      </c>
      <c r="B1133" s="2" t="s">
        <v>1132</v>
      </c>
      <c r="C1133" s="2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0" t="s">
        <v>8340</v>
      </c>
      <c r="R1133" t="s">
        <v>8342</v>
      </c>
      <c r="S1133" s="13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 s="5">
        <v>1132</v>
      </c>
      <c r="B1134" s="2" t="s">
        <v>1133</v>
      </c>
      <c r="C1134" s="2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0" t="s">
        <v>8340</v>
      </c>
      <c r="R1134" t="s">
        <v>8342</v>
      </c>
      <c r="S1134" s="13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58" x14ac:dyDescent="0.35">
      <c r="A1135" s="5">
        <v>1133</v>
      </c>
      <c r="B1135" s="2" t="s">
        <v>1134</v>
      </c>
      <c r="C1135" s="2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0" t="s">
        <v>8340</v>
      </c>
      <c r="R1135" t="s">
        <v>8342</v>
      </c>
      <c r="S1135" s="13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 s="5">
        <v>1134</v>
      </c>
      <c r="B1136" s="2" t="s">
        <v>1135</v>
      </c>
      <c r="C1136" s="2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0" t="s">
        <v>8340</v>
      </c>
      <c r="R1136" t="s">
        <v>8342</v>
      </c>
      <c r="S1136" s="13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 s="5">
        <v>1135</v>
      </c>
      <c r="B1137" s="2" t="s">
        <v>1136</v>
      </c>
      <c r="C1137" s="2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0" t="s">
        <v>8340</v>
      </c>
      <c r="R1137" t="s">
        <v>8342</v>
      </c>
      <c r="S1137" s="13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 s="5">
        <v>1136</v>
      </c>
      <c r="B1138" s="2" t="s">
        <v>1137</v>
      </c>
      <c r="C1138" s="2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0" t="s">
        <v>8340</v>
      </c>
      <c r="R1138" t="s">
        <v>8342</v>
      </c>
      <c r="S1138" s="13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58" x14ac:dyDescent="0.35">
      <c r="A1139" s="5">
        <v>1137</v>
      </c>
      <c r="B1139" s="2" t="s">
        <v>1138</v>
      </c>
      <c r="C1139" s="2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0" t="s">
        <v>8340</v>
      </c>
      <c r="R1139" t="s">
        <v>8342</v>
      </c>
      <c r="S1139" s="13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58" x14ac:dyDescent="0.35">
      <c r="A1140" s="5">
        <v>1138</v>
      </c>
      <c r="B1140" s="2" t="s">
        <v>1139</v>
      </c>
      <c r="C1140" s="2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0" t="s">
        <v>8340</v>
      </c>
      <c r="R1140" t="s">
        <v>8342</v>
      </c>
      <c r="S1140" s="13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58" x14ac:dyDescent="0.35">
      <c r="A1141" s="5">
        <v>1139</v>
      </c>
      <c r="B1141" s="2" t="s">
        <v>1140</v>
      </c>
      <c r="C1141" s="2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0" t="s">
        <v>8340</v>
      </c>
      <c r="R1141" t="s">
        <v>8342</v>
      </c>
      <c r="S1141" s="13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 s="5">
        <v>1140</v>
      </c>
      <c r="B1142" s="2" t="s">
        <v>1141</v>
      </c>
      <c r="C1142" s="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0" t="s">
        <v>8340</v>
      </c>
      <c r="R1142" t="s">
        <v>8342</v>
      </c>
      <c r="S1142" s="13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 s="5">
        <v>1141</v>
      </c>
      <c r="B1143" s="2" t="s">
        <v>1142</v>
      </c>
      <c r="C1143" s="2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0" t="s">
        <v>8340</v>
      </c>
      <c r="R1143" t="s">
        <v>8342</v>
      </c>
      <c r="S1143" s="13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 s="5">
        <v>1142</v>
      </c>
      <c r="B1144" s="2" t="s">
        <v>1143</v>
      </c>
      <c r="C1144" s="2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0" t="s">
        <v>8340</v>
      </c>
      <c r="R1144" t="s">
        <v>8342</v>
      </c>
      <c r="S1144" s="13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58" x14ac:dyDescent="0.35">
      <c r="A1145" s="5">
        <v>1143</v>
      </c>
      <c r="B1145" s="2" t="s">
        <v>1144</v>
      </c>
      <c r="C1145" s="2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0" t="s">
        <v>8340</v>
      </c>
      <c r="R1145" t="s">
        <v>8342</v>
      </c>
      <c r="S1145" s="13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 s="5">
        <v>1144</v>
      </c>
      <c r="B1146" s="2" t="s">
        <v>1145</v>
      </c>
      <c r="C1146" s="2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0" t="s">
        <v>8343</v>
      </c>
      <c r="R1146" t="s">
        <v>8344</v>
      </c>
      <c r="S1146" s="13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 s="5">
        <v>1145</v>
      </c>
      <c r="B1147" s="2" t="s">
        <v>1146</v>
      </c>
      <c r="C1147" s="2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0" t="s">
        <v>8343</v>
      </c>
      <c r="R1147" t="s">
        <v>8344</v>
      </c>
      <c r="S1147" s="13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 s="5">
        <v>1146</v>
      </c>
      <c r="B1148" s="2" t="s">
        <v>1147</v>
      </c>
      <c r="C1148" s="2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0" t="s">
        <v>8343</v>
      </c>
      <c r="R1148" t="s">
        <v>8344</v>
      </c>
      <c r="S1148" s="13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58" x14ac:dyDescent="0.35">
      <c r="A1149" s="5">
        <v>1147</v>
      </c>
      <c r="B1149" s="2" t="s">
        <v>1148</v>
      </c>
      <c r="C1149" s="2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0" t="s">
        <v>8343</v>
      </c>
      <c r="R1149" t="s">
        <v>8344</v>
      </c>
      <c r="S1149" s="13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 s="5">
        <v>1148</v>
      </c>
      <c r="B1150" s="2" t="s">
        <v>1149</v>
      </c>
      <c r="C1150" s="2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0" t="s">
        <v>8343</v>
      </c>
      <c r="R1150" t="s">
        <v>8344</v>
      </c>
      <c r="S1150" s="13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 s="5">
        <v>1149</v>
      </c>
      <c r="B1151" s="2" t="s">
        <v>1150</v>
      </c>
      <c r="C1151" s="2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0" t="s">
        <v>8343</v>
      </c>
      <c r="R1151" t="s">
        <v>8344</v>
      </c>
      <c r="S1151" s="13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 s="5">
        <v>1150</v>
      </c>
      <c r="B1152" s="2" t="s">
        <v>1151</v>
      </c>
      <c r="C1152" s="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0" t="s">
        <v>8343</v>
      </c>
      <c r="R1152" t="s">
        <v>8344</v>
      </c>
      <c r="S1152" s="13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 s="5">
        <v>1151</v>
      </c>
      <c r="B1153" s="2" t="s">
        <v>1152</v>
      </c>
      <c r="C1153" s="2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0" t="s">
        <v>8343</v>
      </c>
      <c r="R1153" t="s">
        <v>8344</v>
      </c>
      <c r="S1153" s="13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 s="5">
        <v>1152</v>
      </c>
      <c r="B1154" s="2" t="s">
        <v>1153</v>
      </c>
      <c r="C1154" s="2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0" t="s">
        <v>8343</v>
      </c>
      <c r="R1154" t="s">
        <v>8344</v>
      </c>
      <c r="S1154" s="13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 s="5">
        <v>1153</v>
      </c>
      <c r="B1155" s="2" t="s">
        <v>1154</v>
      </c>
      <c r="C1155" s="2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8343</v>
      </c>
      <c r="R1155" t="s">
        <v>8344</v>
      </c>
      <c r="S1155" s="13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 s="5">
        <v>1154</v>
      </c>
      <c r="B1156" s="2" t="s">
        <v>1155</v>
      </c>
      <c r="C1156" s="2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0" t="s">
        <v>8343</v>
      </c>
      <c r="R1156" t="s">
        <v>8344</v>
      </c>
      <c r="S1156" s="13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58" x14ac:dyDescent="0.35">
      <c r="A1157" s="5">
        <v>1155</v>
      </c>
      <c r="B1157" s="2" t="s">
        <v>1156</v>
      </c>
      <c r="C1157" s="2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0" t="s">
        <v>8343</v>
      </c>
      <c r="R1157" t="s">
        <v>8344</v>
      </c>
      <c r="S1157" s="13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 s="5">
        <v>1156</v>
      </c>
      <c r="B1158" s="2" t="s">
        <v>1157</v>
      </c>
      <c r="C1158" s="2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0" t="s">
        <v>8343</v>
      </c>
      <c r="R1158" t="s">
        <v>8344</v>
      </c>
      <c r="S1158" s="13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58" x14ac:dyDescent="0.35">
      <c r="A1159" s="5">
        <v>1157</v>
      </c>
      <c r="B1159" s="2" t="s">
        <v>1158</v>
      </c>
      <c r="C1159" s="2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0" t="s">
        <v>8343</v>
      </c>
      <c r="R1159" t="s">
        <v>8344</v>
      </c>
      <c r="S1159" s="13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58" x14ac:dyDescent="0.35">
      <c r="A1160" s="5">
        <v>1158</v>
      </c>
      <c r="B1160" s="2" t="s">
        <v>1159</v>
      </c>
      <c r="C1160" s="2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0" t="s">
        <v>8343</v>
      </c>
      <c r="R1160" t="s">
        <v>8344</v>
      </c>
      <c r="S1160" s="13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58" x14ac:dyDescent="0.35">
      <c r="A1161" s="5">
        <v>1159</v>
      </c>
      <c r="B1161" s="2" t="s">
        <v>1160</v>
      </c>
      <c r="C1161" s="2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0" t="s">
        <v>8343</v>
      </c>
      <c r="R1161" t="s">
        <v>8344</v>
      </c>
      <c r="S1161" s="13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 s="5">
        <v>1160</v>
      </c>
      <c r="B1162" s="2" t="s">
        <v>1161</v>
      </c>
      <c r="C1162" s="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0" t="s">
        <v>8343</v>
      </c>
      <c r="R1162" t="s">
        <v>8344</v>
      </c>
      <c r="S1162" s="13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58" x14ac:dyDescent="0.35">
      <c r="A1163" s="5">
        <v>1161</v>
      </c>
      <c r="B1163" s="2" t="s">
        <v>1162</v>
      </c>
      <c r="C1163" s="2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0" t="s">
        <v>8343</v>
      </c>
      <c r="R1163" t="s">
        <v>8344</v>
      </c>
      <c r="S1163" s="13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 s="5">
        <v>1162</v>
      </c>
      <c r="B1164" s="2" t="s">
        <v>1163</v>
      </c>
      <c r="C1164" s="2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0" t="s">
        <v>8343</v>
      </c>
      <c r="R1164" t="s">
        <v>8344</v>
      </c>
      <c r="S1164" s="13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 s="5">
        <v>1163</v>
      </c>
      <c r="B1165" s="2" t="s">
        <v>1164</v>
      </c>
      <c r="C1165" s="2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0" t="s">
        <v>8343</v>
      </c>
      <c r="R1165" t="s">
        <v>8344</v>
      </c>
      <c r="S1165" s="13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 s="5">
        <v>1164</v>
      </c>
      <c r="B1166" s="2" t="s">
        <v>1165</v>
      </c>
      <c r="C1166" s="2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0" t="s">
        <v>8343</v>
      </c>
      <c r="R1166" t="s">
        <v>8344</v>
      </c>
      <c r="S1166" s="13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 x14ac:dyDescent="0.35">
      <c r="A1167" s="5">
        <v>1165</v>
      </c>
      <c r="B1167" s="2" t="s">
        <v>1166</v>
      </c>
      <c r="C1167" s="2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0" t="s">
        <v>8343</v>
      </c>
      <c r="R1167" t="s">
        <v>8344</v>
      </c>
      <c r="S1167" s="13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 s="5">
        <v>1166</v>
      </c>
      <c r="B1168" s="2" t="s">
        <v>1167</v>
      </c>
      <c r="C1168" s="2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0" t="s">
        <v>8343</v>
      </c>
      <c r="R1168" t="s">
        <v>8344</v>
      </c>
      <c r="S1168" s="13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 s="5">
        <v>1167</v>
      </c>
      <c r="B1169" s="2" t="s">
        <v>1168</v>
      </c>
      <c r="C1169" s="2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0" t="s">
        <v>8343</v>
      </c>
      <c r="R1169" t="s">
        <v>8344</v>
      </c>
      <c r="S1169" s="13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 s="5">
        <v>1168</v>
      </c>
      <c r="B1170" s="2" t="s">
        <v>1169</v>
      </c>
      <c r="C1170" s="2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0" t="s">
        <v>8343</v>
      </c>
      <c r="R1170" t="s">
        <v>8344</v>
      </c>
      <c r="S1170" s="13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 s="5">
        <v>1169</v>
      </c>
      <c r="B1171" s="2" t="s">
        <v>1170</v>
      </c>
      <c r="C1171" s="2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0" t="s">
        <v>8343</v>
      </c>
      <c r="R1171" t="s">
        <v>8344</v>
      </c>
      <c r="S1171" s="13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 s="5">
        <v>1170</v>
      </c>
      <c r="B1172" s="2" t="s">
        <v>1171</v>
      </c>
      <c r="C1172" s="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0" t="s">
        <v>8343</v>
      </c>
      <c r="R1172" t="s">
        <v>8344</v>
      </c>
      <c r="S1172" s="13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 s="5">
        <v>1171</v>
      </c>
      <c r="B1173" s="2" t="s">
        <v>1172</v>
      </c>
      <c r="C1173" s="2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0" t="s">
        <v>8343</v>
      </c>
      <c r="R1173" t="s">
        <v>8344</v>
      </c>
      <c r="S1173" s="13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 s="5">
        <v>1172</v>
      </c>
      <c r="B1174" s="2" t="s">
        <v>1173</v>
      </c>
      <c r="C1174" s="2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0" t="s">
        <v>8343</v>
      </c>
      <c r="R1174" t="s">
        <v>8344</v>
      </c>
      <c r="S1174" s="13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58" x14ac:dyDescent="0.35">
      <c r="A1175" s="5">
        <v>1173</v>
      </c>
      <c r="B1175" s="2" t="s">
        <v>1174</v>
      </c>
      <c r="C1175" s="2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0" t="s">
        <v>8343</v>
      </c>
      <c r="R1175" t="s">
        <v>8344</v>
      </c>
      <c r="S1175" s="13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 s="5">
        <v>1174</v>
      </c>
      <c r="B1176" s="2" t="s">
        <v>1175</v>
      </c>
      <c r="C1176" s="2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0" t="s">
        <v>8343</v>
      </c>
      <c r="R1176" t="s">
        <v>8344</v>
      </c>
      <c r="S1176" s="13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 s="5">
        <v>1175</v>
      </c>
      <c r="B1177" s="2" t="s">
        <v>1176</v>
      </c>
      <c r="C1177" s="2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0" t="s">
        <v>8343</v>
      </c>
      <c r="R1177" t="s">
        <v>8344</v>
      </c>
      <c r="S1177" s="13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 s="5">
        <v>1176</v>
      </c>
      <c r="B1178" s="2" t="s">
        <v>1177</v>
      </c>
      <c r="C1178" s="2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0" t="s">
        <v>8343</v>
      </c>
      <c r="R1178" t="s">
        <v>8344</v>
      </c>
      <c r="S1178" s="13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58" x14ac:dyDescent="0.35">
      <c r="A1179" s="5">
        <v>1177</v>
      </c>
      <c r="B1179" s="2" t="s">
        <v>1178</v>
      </c>
      <c r="C1179" s="2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0" t="s">
        <v>8343</v>
      </c>
      <c r="R1179" t="s">
        <v>8344</v>
      </c>
      <c r="S1179" s="13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58" x14ac:dyDescent="0.35">
      <c r="A1180" s="5">
        <v>1178</v>
      </c>
      <c r="B1180" s="2" t="s">
        <v>1179</v>
      </c>
      <c r="C1180" s="2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0" t="s">
        <v>8343</v>
      </c>
      <c r="R1180" t="s">
        <v>8344</v>
      </c>
      <c r="S1180" s="13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 s="5">
        <v>1179</v>
      </c>
      <c r="B1181" s="2" t="s">
        <v>1180</v>
      </c>
      <c r="C1181" s="2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0" t="s">
        <v>8343</v>
      </c>
      <c r="R1181" t="s">
        <v>8344</v>
      </c>
      <c r="S1181" s="13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 s="5">
        <v>1180</v>
      </c>
      <c r="B1182" s="2" t="s">
        <v>1181</v>
      </c>
      <c r="C1182" s="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0" t="s">
        <v>8343</v>
      </c>
      <c r="R1182" t="s">
        <v>8344</v>
      </c>
      <c r="S1182" s="13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 s="5">
        <v>1181</v>
      </c>
      <c r="B1183" s="2" t="s">
        <v>1182</v>
      </c>
      <c r="C1183" s="2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0" t="s">
        <v>8343</v>
      </c>
      <c r="R1183" t="s">
        <v>8344</v>
      </c>
      <c r="S1183" s="13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 s="5">
        <v>1182</v>
      </c>
      <c r="B1184" s="2" t="s">
        <v>1183</v>
      </c>
      <c r="C1184" s="2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0" t="s">
        <v>8343</v>
      </c>
      <c r="R1184" t="s">
        <v>8344</v>
      </c>
      <c r="S1184" s="13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58" x14ac:dyDescent="0.35">
      <c r="A1185" s="5">
        <v>1183</v>
      </c>
      <c r="B1185" s="2" t="s">
        <v>1184</v>
      </c>
      <c r="C1185" s="2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0" t="s">
        <v>8343</v>
      </c>
      <c r="R1185" t="s">
        <v>8344</v>
      </c>
      <c r="S1185" s="13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58" x14ac:dyDescent="0.35">
      <c r="A1186" s="5">
        <v>1184</v>
      </c>
      <c r="B1186" s="2" t="s">
        <v>1185</v>
      </c>
      <c r="C1186" s="2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0" t="s">
        <v>8345</v>
      </c>
      <c r="R1186" t="s">
        <v>8346</v>
      </c>
      <c r="S1186" s="13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 s="5">
        <v>1185</v>
      </c>
      <c r="B1187" s="2" t="s">
        <v>1186</v>
      </c>
      <c r="C1187" s="2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0" t="s">
        <v>8345</v>
      </c>
      <c r="R1187" t="s">
        <v>8346</v>
      </c>
      <c r="S1187" s="13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58" x14ac:dyDescent="0.35">
      <c r="A1188" s="5">
        <v>1186</v>
      </c>
      <c r="B1188" s="2" t="s">
        <v>1187</v>
      </c>
      <c r="C1188" s="2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0" t="s">
        <v>8345</v>
      </c>
      <c r="R1188" t="s">
        <v>8346</v>
      </c>
      <c r="S1188" s="13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 x14ac:dyDescent="0.35">
      <c r="A1189" s="5">
        <v>1187</v>
      </c>
      <c r="B1189" s="2" t="s">
        <v>1188</v>
      </c>
      <c r="C1189" s="2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0" t="s">
        <v>8345</v>
      </c>
      <c r="R1189" t="s">
        <v>8346</v>
      </c>
      <c r="S1189" s="13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 s="5">
        <v>1188</v>
      </c>
      <c r="B1190" s="2" t="s">
        <v>1189</v>
      </c>
      <c r="C1190" s="2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0" t="s">
        <v>8345</v>
      </c>
      <c r="R1190" t="s">
        <v>8346</v>
      </c>
      <c r="S1190" s="13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58" x14ac:dyDescent="0.35">
      <c r="A1191" s="5">
        <v>1189</v>
      </c>
      <c r="B1191" s="2" t="s">
        <v>1190</v>
      </c>
      <c r="C1191" s="2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0" t="s">
        <v>8345</v>
      </c>
      <c r="R1191" t="s">
        <v>8346</v>
      </c>
      <c r="S1191" s="13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 s="5">
        <v>1190</v>
      </c>
      <c r="B1192" s="2" t="s">
        <v>1191</v>
      </c>
      <c r="C1192" s="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0" t="s">
        <v>8345</v>
      </c>
      <c r="R1192" t="s">
        <v>8346</v>
      </c>
      <c r="S1192" s="13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58" x14ac:dyDescent="0.35">
      <c r="A1193" s="5">
        <v>1191</v>
      </c>
      <c r="B1193" s="2" t="s">
        <v>1192</v>
      </c>
      <c r="C1193" s="2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0" t="s">
        <v>8345</v>
      </c>
      <c r="R1193" t="s">
        <v>8346</v>
      </c>
      <c r="S1193" s="13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 s="5">
        <v>1192</v>
      </c>
      <c r="B1194" s="2" t="s">
        <v>1193</v>
      </c>
      <c r="C1194" s="2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0" t="s">
        <v>8345</v>
      </c>
      <c r="R1194" t="s">
        <v>8346</v>
      </c>
      <c r="S1194" s="13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 s="5">
        <v>1193</v>
      </c>
      <c r="B1195" s="2" t="s">
        <v>1194</v>
      </c>
      <c r="C1195" s="2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0" t="s">
        <v>8345</v>
      </c>
      <c r="R1195" t="s">
        <v>8346</v>
      </c>
      <c r="S1195" s="13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58" x14ac:dyDescent="0.35">
      <c r="A1196" s="5">
        <v>1194</v>
      </c>
      <c r="B1196" s="2" t="s">
        <v>1195</v>
      </c>
      <c r="C1196" s="2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0" t="s">
        <v>8345</v>
      </c>
      <c r="R1196" t="s">
        <v>8346</v>
      </c>
      <c r="S1196" s="13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 s="5">
        <v>1195</v>
      </c>
      <c r="B1197" s="2" t="s">
        <v>1196</v>
      </c>
      <c r="C1197" s="2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0" t="s">
        <v>8345</v>
      </c>
      <c r="R1197" t="s">
        <v>8346</v>
      </c>
      <c r="S1197" s="13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 s="5">
        <v>1196</v>
      </c>
      <c r="B1198" s="2" t="s">
        <v>1197</v>
      </c>
      <c r="C1198" s="2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0" t="s">
        <v>8345</v>
      </c>
      <c r="R1198" t="s">
        <v>8346</v>
      </c>
      <c r="S1198" s="13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 s="5">
        <v>1197</v>
      </c>
      <c r="B1199" s="2" t="s">
        <v>1198</v>
      </c>
      <c r="C1199" s="2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0" t="s">
        <v>8345</v>
      </c>
      <c r="R1199" t="s">
        <v>8346</v>
      </c>
      <c r="S1199" s="13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 s="5">
        <v>1198</v>
      </c>
      <c r="B1200" s="2" t="s">
        <v>1199</v>
      </c>
      <c r="C1200" s="2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0" t="s">
        <v>8345</v>
      </c>
      <c r="R1200" t="s">
        <v>8346</v>
      </c>
      <c r="S1200" s="13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58" x14ac:dyDescent="0.35">
      <c r="A1201" s="5">
        <v>1199</v>
      </c>
      <c r="B1201" s="2" t="s">
        <v>1200</v>
      </c>
      <c r="C1201" s="2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0" t="s">
        <v>8345</v>
      </c>
      <c r="R1201" t="s">
        <v>8346</v>
      </c>
      <c r="S1201" s="13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58" x14ac:dyDescent="0.35">
      <c r="A1202" s="5">
        <v>1200</v>
      </c>
      <c r="B1202" s="2" t="s">
        <v>1201</v>
      </c>
      <c r="C1202" s="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0" t="s">
        <v>8345</v>
      </c>
      <c r="R1202" t="s">
        <v>8346</v>
      </c>
      <c r="S1202" s="13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58" x14ac:dyDescent="0.35">
      <c r="A1203" s="5">
        <v>1201</v>
      </c>
      <c r="B1203" s="2" t="s">
        <v>1202</v>
      </c>
      <c r="C1203" s="2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0" t="s">
        <v>8345</v>
      </c>
      <c r="R1203" t="s">
        <v>8346</v>
      </c>
      <c r="S1203" s="13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 s="5">
        <v>1202</v>
      </c>
      <c r="B1204" s="2" t="s">
        <v>1203</v>
      </c>
      <c r="C1204" s="2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0" t="s">
        <v>8345</v>
      </c>
      <c r="R1204" t="s">
        <v>8346</v>
      </c>
      <c r="S1204" s="13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 s="5">
        <v>1203</v>
      </c>
      <c r="B1205" s="2" t="s">
        <v>1204</v>
      </c>
      <c r="C1205" s="2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0" t="s">
        <v>8345</v>
      </c>
      <c r="R1205" t="s">
        <v>8346</v>
      </c>
      <c r="S1205" s="13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 s="5">
        <v>1204</v>
      </c>
      <c r="B1206" s="2" t="s">
        <v>1205</v>
      </c>
      <c r="C1206" s="2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0" t="s">
        <v>8345</v>
      </c>
      <c r="R1206" t="s">
        <v>8346</v>
      </c>
      <c r="S1206" s="13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58" x14ac:dyDescent="0.35">
      <c r="A1207" s="5">
        <v>1205</v>
      </c>
      <c r="B1207" s="2" t="s">
        <v>1206</v>
      </c>
      <c r="C1207" s="2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0" t="s">
        <v>8345</v>
      </c>
      <c r="R1207" t="s">
        <v>8346</v>
      </c>
      <c r="S1207" s="13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 s="5">
        <v>1206</v>
      </c>
      <c r="B1208" s="2" t="s">
        <v>1207</v>
      </c>
      <c r="C1208" s="2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0" t="s">
        <v>8345</v>
      </c>
      <c r="R1208" t="s">
        <v>8346</v>
      </c>
      <c r="S1208" s="13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 s="5">
        <v>1207</v>
      </c>
      <c r="B1209" s="2" t="s">
        <v>1208</v>
      </c>
      <c r="C1209" s="2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0" t="s">
        <v>8345</v>
      </c>
      <c r="R1209" t="s">
        <v>8346</v>
      </c>
      <c r="S1209" s="13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 s="5">
        <v>1208</v>
      </c>
      <c r="B1210" s="2" t="s">
        <v>1209</v>
      </c>
      <c r="C1210" s="2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0" t="s">
        <v>8345</v>
      </c>
      <c r="R1210" t="s">
        <v>8346</v>
      </c>
      <c r="S1210" s="13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58" x14ac:dyDescent="0.35">
      <c r="A1211" s="5">
        <v>1209</v>
      </c>
      <c r="B1211" s="2" t="s">
        <v>1210</v>
      </c>
      <c r="C1211" s="2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0" t="s">
        <v>8345</v>
      </c>
      <c r="R1211" t="s">
        <v>8346</v>
      </c>
      <c r="S1211" s="13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 s="5">
        <v>1210</v>
      </c>
      <c r="B1212" s="2" t="s">
        <v>1211</v>
      </c>
      <c r="C1212" s="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0" t="s">
        <v>8345</v>
      </c>
      <c r="R1212" t="s">
        <v>8346</v>
      </c>
      <c r="S1212" s="13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58" x14ac:dyDescent="0.35">
      <c r="A1213" s="5">
        <v>1211</v>
      </c>
      <c r="B1213" s="2" t="s">
        <v>1212</v>
      </c>
      <c r="C1213" s="2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0" t="s">
        <v>8345</v>
      </c>
      <c r="R1213" t="s">
        <v>8346</v>
      </c>
      <c r="S1213" s="13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 s="5">
        <v>1212</v>
      </c>
      <c r="B1214" s="2" t="s">
        <v>1213</v>
      </c>
      <c r="C1214" s="2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0" t="s">
        <v>8345</v>
      </c>
      <c r="R1214" t="s">
        <v>8346</v>
      </c>
      <c r="S1214" s="13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 s="5">
        <v>1213</v>
      </c>
      <c r="B1215" s="2" t="s">
        <v>1214</v>
      </c>
      <c r="C1215" s="2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0" t="s">
        <v>8345</v>
      </c>
      <c r="R1215" t="s">
        <v>8346</v>
      </c>
      <c r="S1215" s="13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 s="5">
        <v>1214</v>
      </c>
      <c r="B1216" s="2" t="s">
        <v>1215</v>
      </c>
      <c r="C1216" s="2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0" t="s">
        <v>8345</v>
      </c>
      <c r="R1216" t="s">
        <v>8346</v>
      </c>
      <c r="S1216" s="13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58" x14ac:dyDescent="0.35">
      <c r="A1217" s="5">
        <v>1215</v>
      </c>
      <c r="B1217" s="2" t="s">
        <v>1216</v>
      </c>
      <c r="C1217" s="2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0" t="s">
        <v>8345</v>
      </c>
      <c r="R1217" t="s">
        <v>8346</v>
      </c>
      <c r="S1217" s="13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 s="5">
        <v>1216</v>
      </c>
      <c r="B1218" s="2" t="s">
        <v>1217</v>
      </c>
      <c r="C1218" s="2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0" t="s">
        <v>8345</v>
      </c>
      <c r="R1218" t="s">
        <v>8346</v>
      </c>
      <c r="S1218" s="13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 s="5">
        <v>1217</v>
      </c>
      <c r="B1219" s="2" t="s">
        <v>1218</v>
      </c>
      <c r="C1219" s="2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8345</v>
      </c>
      <c r="R1219" t="s">
        <v>8346</v>
      </c>
      <c r="S1219" s="13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 s="5">
        <v>1218</v>
      </c>
      <c r="B1220" s="2" t="s">
        <v>1219</v>
      </c>
      <c r="C1220" s="2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0" t="s">
        <v>8345</v>
      </c>
      <c r="R1220" t="s">
        <v>8346</v>
      </c>
      <c r="S1220" s="13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3.5" x14ac:dyDescent="0.35">
      <c r="A1221" s="5">
        <v>1219</v>
      </c>
      <c r="B1221" s="2" t="s">
        <v>1220</v>
      </c>
      <c r="C1221" s="2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0" t="s">
        <v>8345</v>
      </c>
      <c r="R1221" t="s">
        <v>8346</v>
      </c>
      <c r="S1221" s="13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 s="5">
        <v>1220</v>
      </c>
      <c r="B1222" s="2" t="s">
        <v>1221</v>
      </c>
      <c r="C1222" s="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0" t="s">
        <v>8345</v>
      </c>
      <c r="R1222" t="s">
        <v>8346</v>
      </c>
      <c r="S1222" s="13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58" x14ac:dyDescent="0.35">
      <c r="A1223" s="5">
        <v>1221</v>
      </c>
      <c r="B1223" s="2" t="s">
        <v>1222</v>
      </c>
      <c r="C1223" s="2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0" t="s">
        <v>8345</v>
      </c>
      <c r="R1223" t="s">
        <v>8346</v>
      </c>
      <c r="S1223" s="13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 s="5">
        <v>1222</v>
      </c>
      <c r="B1224" s="2" t="s">
        <v>1223</v>
      </c>
      <c r="C1224" s="2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0" t="s">
        <v>8345</v>
      </c>
      <c r="R1224" t="s">
        <v>8346</v>
      </c>
      <c r="S1224" s="13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 s="5">
        <v>1223</v>
      </c>
      <c r="B1225" s="2" t="s">
        <v>1224</v>
      </c>
      <c r="C1225" s="2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0" t="s">
        <v>8345</v>
      </c>
      <c r="R1225" t="s">
        <v>8346</v>
      </c>
      <c r="S1225" s="13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 s="5">
        <v>1224</v>
      </c>
      <c r="B1226" s="2" t="s">
        <v>1225</v>
      </c>
      <c r="C1226" s="2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0" t="s">
        <v>8332</v>
      </c>
      <c r="R1226" t="s">
        <v>8347</v>
      </c>
      <c r="S1226" s="13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 s="5">
        <v>1225</v>
      </c>
      <c r="B1227" s="2" t="s">
        <v>1226</v>
      </c>
      <c r="C1227" s="2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0" t="s">
        <v>8332</v>
      </c>
      <c r="R1227" t="s">
        <v>8347</v>
      </c>
      <c r="S1227" s="13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 s="5">
        <v>1226</v>
      </c>
      <c r="B1228" s="2" t="s">
        <v>1227</v>
      </c>
      <c r="C1228" s="2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0" t="s">
        <v>8332</v>
      </c>
      <c r="R1228" t="s">
        <v>8347</v>
      </c>
      <c r="S1228" s="13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58" x14ac:dyDescent="0.35">
      <c r="A1229" s="5">
        <v>1227</v>
      </c>
      <c r="B1229" s="2" t="s">
        <v>1228</v>
      </c>
      <c r="C1229" s="2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0" t="s">
        <v>8332</v>
      </c>
      <c r="R1229" t="s">
        <v>8347</v>
      </c>
      <c r="S1229" s="13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 s="5">
        <v>1228</v>
      </c>
      <c r="B1230" s="2" t="s">
        <v>1229</v>
      </c>
      <c r="C1230" s="2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0" t="s">
        <v>8332</v>
      </c>
      <c r="R1230" t="s">
        <v>8347</v>
      </c>
      <c r="S1230" s="13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 s="5">
        <v>1229</v>
      </c>
      <c r="B1231" s="2" t="s">
        <v>1230</v>
      </c>
      <c r="C1231" s="2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0" t="s">
        <v>8332</v>
      </c>
      <c r="R1231" t="s">
        <v>8347</v>
      </c>
      <c r="S1231" s="13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 s="5">
        <v>1230</v>
      </c>
      <c r="B1232" s="2" t="s">
        <v>1231</v>
      </c>
      <c r="C1232" s="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0" t="s">
        <v>8332</v>
      </c>
      <c r="R1232" t="s">
        <v>8347</v>
      </c>
      <c r="S1232" s="13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 s="5">
        <v>1231</v>
      </c>
      <c r="B1233" s="2" t="s">
        <v>1232</v>
      </c>
      <c r="C1233" s="2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0" t="s">
        <v>8332</v>
      </c>
      <c r="R1233" t="s">
        <v>8347</v>
      </c>
      <c r="S1233" s="13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58" x14ac:dyDescent="0.35">
      <c r="A1234" s="5">
        <v>1232</v>
      </c>
      <c r="B1234" s="2" t="s">
        <v>1233</v>
      </c>
      <c r="C1234" s="2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0" t="s">
        <v>8332</v>
      </c>
      <c r="R1234" t="s">
        <v>8347</v>
      </c>
      <c r="S1234" s="13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58" x14ac:dyDescent="0.35">
      <c r="A1235" s="5">
        <v>1233</v>
      </c>
      <c r="B1235" s="2" t="s">
        <v>1234</v>
      </c>
      <c r="C1235" s="2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0" t="s">
        <v>8332</v>
      </c>
      <c r="R1235" t="s">
        <v>8347</v>
      </c>
      <c r="S1235" s="13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 s="5">
        <v>1234</v>
      </c>
      <c r="B1236" s="2" t="s">
        <v>1235</v>
      </c>
      <c r="C1236" s="2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0" t="s">
        <v>8332</v>
      </c>
      <c r="R1236" t="s">
        <v>8347</v>
      </c>
      <c r="S1236" s="13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58" x14ac:dyDescent="0.35">
      <c r="A1237" s="5">
        <v>1235</v>
      </c>
      <c r="B1237" s="2" t="s">
        <v>1236</v>
      </c>
      <c r="C1237" s="2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0" t="s">
        <v>8332</v>
      </c>
      <c r="R1237" t="s">
        <v>8347</v>
      </c>
      <c r="S1237" s="13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9" x14ac:dyDescent="0.35">
      <c r="A1238" s="5">
        <v>1236</v>
      </c>
      <c r="B1238" s="2" t="s">
        <v>1237</v>
      </c>
      <c r="C1238" s="2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0" t="s">
        <v>8332</v>
      </c>
      <c r="R1238" t="s">
        <v>8347</v>
      </c>
      <c r="S1238" s="13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 s="5">
        <v>1237</v>
      </c>
      <c r="B1239" s="2" t="s">
        <v>1238</v>
      </c>
      <c r="C1239" s="2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0" t="s">
        <v>8332</v>
      </c>
      <c r="R1239" t="s">
        <v>8347</v>
      </c>
      <c r="S1239" s="13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 s="5">
        <v>1238</v>
      </c>
      <c r="B1240" s="2" t="s">
        <v>1239</v>
      </c>
      <c r="C1240" s="2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0" t="s">
        <v>8332</v>
      </c>
      <c r="R1240" t="s">
        <v>8347</v>
      </c>
      <c r="S1240" s="13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 s="5">
        <v>1239</v>
      </c>
      <c r="B1241" s="2" t="s">
        <v>1240</v>
      </c>
      <c r="C1241" s="2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0" t="s">
        <v>8332</v>
      </c>
      <c r="R1241" t="s">
        <v>8347</v>
      </c>
      <c r="S1241" s="13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 s="5">
        <v>1240</v>
      </c>
      <c r="B1242" s="2" t="s">
        <v>1241</v>
      </c>
      <c r="C1242" s="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0" t="s">
        <v>8332</v>
      </c>
      <c r="R1242" t="s">
        <v>8347</v>
      </c>
      <c r="S1242" s="13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 s="5">
        <v>1241</v>
      </c>
      <c r="B1243" s="2" t="s">
        <v>1242</v>
      </c>
      <c r="C1243" s="2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0" t="s">
        <v>8332</v>
      </c>
      <c r="R1243" t="s">
        <v>8347</v>
      </c>
      <c r="S1243" s="13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58" x14ac:dyDescent="0.35">
      <c r="A1244" s="5">
        <v>1242</v>
      </c>
      <c r="B1244" s="2" t="s">
        <v>1243</v>
      </c>
      <c r="C1244" s="2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0" t="s">
        <v>8332</v>
      </c>
      <c r="R1244" t="s">
        <v>8347</v>
      </c>
      <c r="S1244" s="13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 s="5">
        <v>1243</v>
      </c>
      <c r="B1245" s="2" t="s">
        <v>1244</v>
      </c>
      <c r="C1245" s="2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0" t="s">
        <v>8332</v>
      </c>
      <c r="R1245" t="s">
        <v>8347</v>
      </c>
      <c r="S1245" s="13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 s="5">
        <v>1244</v>
      </c>
      <c r="B1246" s="2" t="s">
        <v>1245</v>
      </c>
      <c r="C1246" s="2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0" t="s">
        <v>8332</v>
      </c>
      <c r="R1246" t="s">
        <v>8333</v>
      </c>
      <c r="S1246" s="13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 s="5">
        <v>1245</v>
      </c>
      <c r="B1247" s="2" t="s">
        <v>1246</v>
      </c>
      <c r="C1247" s="2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0" t="s">
        <v>8332</v>
      </c>
      <c r="R1247" t="s">
        <v>8333</v>
      </c>
      <c r="S1247" s="13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58" x14ac:dyDescent="0.35">
      <c r="A1248" s="5">
        <v>1246</v>
      </c>
      <c r="B1248" s="2" t="s">
        <v>1247</v>
      </c>
      <c r="C1248" s="2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0" t="s">
        <v>8332</v>
      </c>
      <c r="R1248" t="s">
        <v>8333</v>
      </c>
      <c r="S1248" s="13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 s="5">
        <v>1247</v>
      </c>
      <c r="B1249" s="2" t="s">
        <v>1248</v>
      </c>
      <c r="C1249" s="2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0" t="s">
        <v>8332</v>
      </c>
      <c r="R1249" t="s">
        <v>8333</v>
      </c>
      <c r="S1249" s="13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 s="5">
        <v>1248</v>
      </c>
      <c r="B1250" s="2" t="s">
        <v>1249</v>
      </c>
      <c r="C1250" s="2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0" t="s">
        <v>8332</v>
      </c>
      <c r="R1250" t="s">
        <v>8333</v>
      </c>
      <c r="S1250" s="13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 s="5">
        <v>1249</v>
      </c>
      <c r="B1251" s="2" t="s">
        <v>1250</v>
      </c>
      <c r="C1251" s="2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0" t="s">
        <v>8332</v>
      </c>
      <c r="R1251" t="s">
        <v>8333</v>
      </c>
      <c r="S1251" s="13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 s="5">
        <v>1250</v>
      </c>
      <c r="B1252" s="2" t="s">
        <v>1251</v>
      </c>
      <c r="C1252" s="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0" t="s">
        <v>8332</v>
      </c>
      <c r="R1252" t="s">
        <v>8333</v>
      </c>
      <c r="S1252" s="13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3.5" x14ac:dyDescent="0.35">
      <c r="A1253" s="5">
        <v>1251</v>
      </c>
      <c r="B1253" s="2" t="s">
        <v>1252</v>
      </c>
      <c r="C1253" s="2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0" t="s">
        <v>8332</v>
      </c>
      <c r="R1253" t="s">
        <v>8333</v>
      </c>
      <c r="S1253" s="13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 s="5">
        <v>1252</v>
      </c>
      <c r="B1254" s="2" t="s">
        <v>1253</v>
      </c>
      <c r="C1254" s="2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0" t="s">
        <v>8332</v>
      </c>
      <c r="R1254" t="s">
        <v>8333</v>
      </c>
      <c r="S1254" s="13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 s="5">
        <v>1253</v>
      </c>
      <c r="B1255" s="2" t="s">
        <v>1254</v>
      </c>
      <c r="C1255" s="2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0" t="s">
        <v>8332</v>
      </c>
      <c r="R1255" t="s">
        <v>8333</v>
      </c>
      <c r="S1255" s="13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58" x14ac:dyDescent="0.35">
      <c r="A1256" s="5">
        <v>1254</v>
      </c>
      <c r="B1256" s="2" t="s">
        <v>1255</v>
      </c>
      <c r="C1256" s="2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0" t="s">
        <v>8332</v>
      </c>
      <c r="R1256" t="s">
        <v>8333</v>
      </c>
      <c r="S1256" s="13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 s="5">
        <v>1255</v>
      </c>
      <c r="B1257" s="2" t="s">
        <v>1256</v>
      </c>
      <c r="C1257" s="2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0" t="s">
        <v>8332</v>
      </c>
      <c r="R1257" t="s">
        <v>8333</v>
      </c>
      <c r="S1257" s="13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58" x14ac:dyDescent="0.35">
      <c r="A1258" s="5">
        <v>1256</v>
      </c>
      <c r="B1258" s="2" t="s">
        <v>1257</v>
      </c>
      <c r="C1258" s="2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0" t="s">
        <v>8332</v>
      </c>
      <c r="R1258" t="s">
        <v>8333</v>
      </c>
      <c r="S1258" s="13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58" x14ac:dyDescent="0.35">
      <c r="A1259" s="5">
        <v>1257</v>
      </c>
      <c r="B1259" s="2" t="s">
        <v>1258</v>
      </c>
      <c r="C1259" s="2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0" t="s">
        <v>8332</v>
      </c>
      <c r="R1259" t="s">
        <v>8333</v>
      </c>
      <c r="S1259" s="13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 s="5">
        <v>1258</v>
      </c>
      <c r="B1260" s="2" t="s">
        <v>1259</v>
      </c>
      <c r="C1260" s="2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0" t="s">
        <v>8332</v>
      </c>
      <c r="R1260" t="s">
        <v>8333</v>
      </c>
      <c r="S1260" s="13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 s="5">
        <v>1259</v>
      </c>
      <c r="B1261" s="2" t="s">
        <v>1260</v>
      </c>
      <c r="C1261" s="2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0" t="s">
        <v>8332</v>
      </c>
      <c r="R1261" t="s">
        <v>8333</v>
      </c>
      <c r="S1261" s="13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 s="5">
        <v>1260</v>
      </c>
      <c r="B1262" s="2" t="s">
        <v>1261</v>
      </c>
      <c r="C1262" s="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0" t="s">
        <v>8332</v>
      </c>
      <c r="R1262" t="s">
        <v>8333</v>
      </c>
      <c r="S1262" s="13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 s="5">
        <v>1261</v>
      </c>
      <c r="B1263" s="2" t="s">
        <v>1262</v>
      </c>
      <c r="C1263" s="2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0" t="s">
        <v>8332</v>
      </c>
      <c r="R1263" t="s">
        <v>8333</v>
      </c>
      <c r="S1263" s="13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58" x14ac:dyDescent="0.35">
      <c r="A1264" s="5">
        <v>1262</v>
      </c>
      <c r="B1264" s="2" t="s">
        <v>1263</v>
      </c>
      <c r="C1264" s="2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0" t="s">
        <v>8332</v>
      </c>
      <c r="R1264" t="s">
        <v>8333</v>
      </c>
      <c r="S1264" s="13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 s="5">
        <v>1263</v>
      </c>
      <c r="B1265" s="2" t="s">
        <v>1264</v>
      </c>
      <c r="C1265" s="2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0" t="s">
        <v>8332</v>
      </c>
      <c r="R1265" t="s">
        <v>8333</v>
      </c>
      <c r="S1265" s="13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58" x14ac:dyDescent="0.35">
      <c r="A1266" s="5">
        <v>1264</v>
      </c>
      <c r="B1266" s="2" t="s">
        <v>1265</v>
      </c>
      <c r="C1266" s="2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0" t="s">
        <v>8332</v>
      </c>
      <c r="R1266" t="s">
        <v>8333</v>
      </c>
      <c r="S1266" s="13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 s="5">
        <v>1265</v>
      </c>
      <c r="B1267" s="2" t="s">
        <v>1266</v>
      </c>
      <c r="C1267" s="2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0" t="s">
        <v>8332</v>
      </c>
      <c r="R1267" t="s">
        <v>8333</v>
      </c>
      <c r="S1267" s="13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3.5" x14ac:dyDescent="0.35">
      <c r="A1268" s="5">
        <v>1266</v>
      </c>
      <c r="B1268" s="2" t="s">
        <v>1267</v>
      </c>
      <c r="C1268" s="2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0" t="s">
        <v>8332</v>
      </c>
      <c r="R1268" t="s">
        <v>8333</v>
      </c>
      <c r="S1268" s="13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58" x14ac:dyDescent="0.35">
      <c r="A1269" s="5">
        <v>1267</v>
      </c>
      <c r="B1269" s="2" t="s">
        <v>1268</v>
      </c>
      <c r="C1269" s="2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0" t="s">
        <v>8332</v>
      </c>
      <c r="R1269" t="s">
        <v>8333</v>
      </c>
      <c r="S1269" s="13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3.5" x14ac:dyDescent="0.35">
      <c r="A1270" s="5">
        <v>1268</v>
      </c>
      <c r="B1270" s="2" t="s">
        <v>1269</v>
      </c>
      <c r="C1270" s="2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0" t="s">
        <v>8332</v>
      </c>
      <c r="R1270" t="s">
        <v>8333</v>
      </c>
      <c r="S1270" s="13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 s="5">
        <v>1269</v>
      </c>
      <c r="B1271" s="2" t="s">
        <v>1270</v>
      </c>
      <c r="C1271" s="2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0" t="s">
        <v>8332</v>
      </c>
      <c r="R1271" t="s">
        <v>8333</v>
      </c>
      <c r="S1271" s="13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3.5" x14ac:dyDescent="0.35">
      <c r="A1272" s="5">
        <v>1270</v>
      </c>
      <c r="B1272" s="2" t="s">
        <v>1271</v>
      </c>
      <c r="C1272" s="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0" t="s">
        <v>8332</v>
      </c>
      <c r="R1272" t="s">
        <v>8333</v>
      </c>
      <c r="S1272" s="13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58" x14ac:dyDescent="0.35">
      <c r="A1273" s="5">
        <v>1271</v>
      </c>
      <c r="B1273" s="2" t="s">
        <v>1272</v>
      </c>
      <c r="C1273" s="2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0" t="s">
        <v>8332</v>
      </c>
      <c r="R1273" t="s">
        <v>8333</v>
      </c>
      <c r="S1273" s="13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 s="5">
        <v>1272</v>
      </c>
      <c r="B1274" s="2" t="s">
        <v>1273</v>
      </c>
      <c r="C1274" s="2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0" t="s">
        <v>8332</v>
      </c>
      <c r="R1274" t="s">
        <v>8333</v>
      </c>
      <c r="S1274" s="13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 s="5">
        <v>1273</v>
      </c>
      <c r="B1275" s="2" t="s">
        <v>1274</v>
      </c>
      <c r="C1275" s="2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0" t="s">
        <v>8332</v>
      </c>
      <c r="R1275" t="s">
        <v>8333</v>
      </c>
      <c r="S1275" s="13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 s="5">
        <v>1274</v>
      </c>
      <c r="B1276" s="2" t="s">
        <v>1275</v>
      </c>
      <c r="C1276" s="2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0" t="s">
        <v>8332</v>
      </c>
      <c r="R1276" t="s">
        <v>8333</v>
      </c>
      <c r="S1276" s="13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 s="5">
        <v>1275</v>
      </c>
      <c r="B1277" s="2" t="s">
        <v>1276</v>
      </c>
      <c r="C1277" s="2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0" t="s">
        <v>8332</v>
      </c>
      <c r="R1277" t="s">
        <v>8333</v>
      </c>
      <c r="S1277" s="13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 s="5">
        <v>1276</v>
      </c>
      <c r="B1278" s="2" t="s">
        <v>1277</v>
      </c>
      <c r="C1278" s="2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0" t="s">
        <v>8332</v>
      </c>
      <c r="R1278" t="s">
        <v>8333</v>
      </c>
      <c r="S1278" s="13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 x14ac:dyDescent="0.35">
      <c r="A1279" s="5">
        <v>1277</v>
      </c>
      <c r="B1279" s="2" t="s">
        <v>1278</v>
      </c>
      <c r="C1279" s="2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0" t="s">
        <v>8332</v>
      </c>
      <c r="R1279" t="s">
        <v>8333</v>
      </c>
      <c r="S1279" s="13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58" x14ac:dyDescent="0.35">
      <c r="A1280" s="5">
        <v>1278</v>
      </c>
      <c r="B1280" s="2" t="s">
        <v>1279</v>
      </c>
      <c r="C1280" s="2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0" t="s">
        <v>8332</v>
      </c>
      <c r="R1280" t="s">
        <v>8333</v>
      </c>
      <c r="S1280" s="13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58" x14ac:dyDescent="0.35">
      <c r="A1281" s="5">
        <v>1279</v>
      </c>
      <c r="B1281" s="2" t="s">
        <v>1280</v>
      </c>
      <c r="C1281" s="2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0" t="s">
        <v>8332</v>
      </c>
      <c r="R1281" t="s">
        <v>8333</v>
      </c>
      <c r="S1281" s="13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 s="5">
        <v>1280</v>
      </c>
      <c r="B1282" s="2" t="s">
        <v>1281</v>
      </c>
      <c r="C1282" s="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0" t="s">
        <v>8332</v>
      </c>
      <c r="R1282" t="s">
        <v>8333</v>
      </c>
      <c r="S1282" s="13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58" x14ac:dyDescent="0.35">
      <c r="A1283" s="5">
        <v>1281</v>
      </c>
      <c r="B1283" s="2" t="s">
        <v>1282</v>
      </c>
      <c r="C1283" s="2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8332</v>
      </c>
      <c r="R1283" t="s">
        <v>8333</v>
      </c>
      <c r="S1283" s="13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 s="5">
        <v>1282</v>
      </c>
      <c r="B1284" s="2" t="s">
        <v>1283</v>
      </c>
      <c r="C1284" s="2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0" t="s">
        <v>8332</v>
      </c>
      <c r="R1284" t="s">
        <v>8333</v>
      </c>
      <c r="S1284" s="13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 s="5">
        <v>1283</v>
      </c>
      <c r="B1285" s="2" t="s">
        <v>1284</v>
      </c>
      <c r="C1285" s="2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0" t="s">
        <v>8332</v>
      </c>
      <c r="R1285" t="s">
        <v>8333</v>
      </c>
      <c r="S1285" s="13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 s="5">
        <v>1284</v>
      </c>
      <c r="B1286" s="2" t="s">
        <v>1285</v>
      </c>
      <c r="C1286" s="2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3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58" x14ac:dyDescent="0.35">
      <c r="A1287" s="5">
        <v>1285</v>
      </c>
      <c r="B1287" s="2" t="s">
        <v>1286</v>
      </c>
      <c r="C1287" s="2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3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 s="5">
        <v>1286</v>
      </c>
      <c r="B1288" s="2" t="s">
        <v>1287</v>
      </c>
      <c r="C1288" s="2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3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 s="5">
        <v>1287</v>
      </c>
      <c r="B1289" s="2" t="s">
        <v>1288</v>
      </c>
      <c r="C1289" s="2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3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 s="5">
        <v>1288</v>
      </c>
      <c r="B1290" s="2" t="s">
        <v>1289</v>
      </c>
      <c r="C1290" s="2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3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 s="5">
        <v>1289</v>
      </c>
      <c r="B1291" s="2" t="s">
        <v>1290</v>
      </c>
      <c r="C1291" s="2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3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 s="5">
        <v>1290</v>
      </c>
      <c r="B1292" s="2" t="s">
        <v>1291</v>
      </c>
      <c r="C1292" s="2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3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58" x14ac:dyDescent="0.35">
      <c r="A1293" s="5">
        <v>1291</v>
      </c>
      <c r="B1293" s="2" t="s">
        <v>1292</v>
      </c>
      <c r="C1293" s="2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3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 s="5">
        <v>1292</v>
      </c>
      <c r="B1294" s="2" t="s">
        <v>1293</v>
      </c>
      <c r="C1294" s="2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3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 s="5">
        <v>1293</v>
      </c>
      <c r="B1295" s="2" t="s">
        <v>1294</v>
      </c>
      <c r="C1295" s="2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3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58" x14ac:dyDescent="0.35">
      <c r="A1296" s="5">
        <v>1294</v>
      </c>
      <c r="B1296" s="2" t="s">
        <v>1295</v>
      </c>
      <c r="C1296" s="2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3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58" x14ac:dyDescent="0.35">
      <c r="A1297" s="5">
        <v>1295</v>
      </c>
      <c r="B1297" s="2" t="s">
        <v>1296</v>
      </c>
      <c r="C1297" s="2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3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 s="5">
        <v>1296</v>
      </c>
      <c r="B1298" s="2" t="s">
        <v>1297</v>
      </c>
      <c r="C1298" s="2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3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58" x14ac:dyDescent="0.35">
      <c r="A1299" s="5">
        <v>1297</v>
      </c>
      <c r="B1299" s="2" t="s">
        <v>1298</v>
      </c>
      <c r="C1299" s="2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3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58" x14ac:dyDescent="0.35">
      <c r="A1300" s="5">
        <v>1298</v>
      </c>
      <c r="B1300" s="2" t="s">
        <v>1299</v>
      </c>
      <c r="C1300" s="2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3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 s="5">
        <v>1299</v>
      </c>
      <c r="B1301" s="2" t="s">
        <v>1300</v>
      </c>
      <c r="C1301" s="2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3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58" x14ac:dyDescent="0.35">
      <c r="A1302" s="5">
        <v>1300</v>
      </c>
      <c r="B1302" s="2" t="s">
        <v>1301</v>
      </c>
      <c r="C1302" s="2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3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58" x14ac:dyDescent="0.35">
      <c r="A1303" s="5">
        <v>1301</v>
      </c>
      <c r="B1303" s="2" t="s">
        <v>1302</v>
      </c>
      <c r="C1303" s="2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3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 s="5">
        <v>1302</v>
      </c>
      <c r="B1304" s="2" t="s">
        <v>1303</v>
      </c>
      <c r="C1304" s="2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3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 s="5">
        <v>1303</v>
      </c>
      <c r="B1305" s="2" t="s">
        <v>1304</v>
      </c>
      <c r="C1305" s="2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3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 s="5">
        <v>1304</v>
      </c>
      <c r="B1306" s="2" t="s">
        <v>1305</v>
      </c>
      <c r="C1306" s="2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0" t="s">
        <v>8326</v>
      </c>
      <c r="R1306" t="s">
        <v>8328</v>
      </c>
      <c r="S1306" s="13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58" x14ac:dyDescent="0.35">
      <c r="A1307" s="5">
        <v>1305</v>
      </c>
      <c r="B1307" s="2" t="s">
        <v>1306</v>
      </c>
      <c r="C1307" s="2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0" t="s">
        <v>8326</v>
      </c>
      <c r="R1307" t="s">
        <v>8328</v>
      </c>
      <c r="S1307" s="13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 s="5">
        <v>1306</v>
      </c>
      <c r="B1308" s="2" t="s">
        <v>1307</v>
      </c>
      <c r="C1308" s="2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0" t="s">
        <v>8326</v>
      </c>
      <c r="R1308" t="s">
        <v>8328</v>
      </c>
      <c r="S1308" s="13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 s="5">
        <v>1307</v>
      </c>
      <c r="B1309" s="2" t="s">
        <v>1308</v>
      </c>
      <c r="C1309" s="2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0" t="s">
        <v>8326</v>
      </c>
      <c r="R1309" t="s">
        <v>8328</v>
      </c>
      <c r="S1309" s="13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 s="5">
        <v>1308</v>
      </c>
      <c r="B1310" s="2" t="s">
        <v>1309</v>
      </c>
      <c r="C1310" s="2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0" t="s">
        <v>8326</v>
      </c>
      <c r="R1310" t="s">
        <v>8328</v>
      </c>
      <c r="S1310" s="13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 s="5">
        <v>1309</v>
      </c>
      <c r="B1311" s="2" t="s">
        <v>1310</v>
      </c>
      <c r="C1311" s="2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0" t="s">
        <v>8326</v>
      </c>
      <c r="R1311" t="s">
        <v>8328</v>
      </c>
      <c r="S1311" s="13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 s="5">
        <v>1310</v>
      </c>
      <c r="B1312" s="2" t="s">
        <v>1311</v>
      </c>
      <c r="C1312" s="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0" t="s">
        <v>8326</v>
      </c>
      <c r="R1312" t="s">
        <v>8328</v>
      </c>
      <c r="S1312" s="13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 s="5">
        <v>1311</v>
      </c>
      <c r="B1313" s="2" t="s">
        <v>1312</v>
      </c>
      <c r="C1313" s="2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0" t="s">
        <v>8326</v>
      </c>
      <c r="R1313" t="s">
        <v>8328</v>
      </c>
      <c r="S1313" s="13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 s="5">
        <v>1312</v>
      </c>
      <c r="B1314" s="2" t="s">
        <v>1313</v>
      </c>
      <c r="C1314" s="2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0" t="s">
        <v>8326</v>
      </c>
      <c r="R1314" t="s">
        <v>8328</v>
      </c>
      <c r="S1314" s="13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58" x14ac:dyDescent="0.35">
      <c r="A1315" s="5">
        <v>1313</v>
      </c>
      <c r="B1315" s="2" t="s">
        <v>1314</v>
      </c>
      <c r="C1315" s="2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0" t="s">
        <v>8326</v>
      </c>
      <c r="R1315" t="s">
        <v>8328</v>
      </c>
      <c r="S1315" s="13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 s="5">
        <v>1314</v>
      </c>
      <c r="B1316" s="2" t="s">
        <v>1315</v>
      </c>
      <c r="C1316" s="2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0" t="s">
        <v>8326</v>
      </c>
      <c r="R1316" t="s">
        <v>8328</v>
      </c>
      <c r="S1316" s="13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 s="5">
        <v>1315</v>
      </c>
      <c r="B1317" s="2" t="s">
        <v>1316</v>
      </c>
      <c r="C1317" s="2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0" t="s">
        <v>8326</v>
      </c>
      <c r="R1317" t="s">
        <v>8328</v>
      </c>
      <c r="S1317" s="13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 s="5">
        <v>1316</v>
      </c>
      <c r="B1318" s="2" t="s">
        <v>1317</v>
      </c>
      <c r="C1318" s="2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0" t="s">
        <v>8326</v>
      </c>
      <c r="R1318" t="s">
        <v>8328</v>
      </c>
      <c r="S1318" s="13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 s="5">
        <v>1317</v>
      </c>
      <c r="B1319" s="2" t="s">
        <v>1318</v>
      </c>
      <c r="C1319" s="2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0" t="s">
        <v>8326</v>
      </c>
      <c r="R1319" t="s">
        <v>8328</v>
      </c>
      <c r="S1319" s="13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 s="5">
        <v>1318</v>
      </c>
      <c r="B1320" s="2" t="s">
        <v>1319</v>
      </c>
      <c r="C1320" s="2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0" t="s">
        <v>8326</v>
      </c>
      <c r="R1320" t="s">
        <v>8328</v>
      </c>
      <c r="S1320" s="13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58" x14ac:dyDescent="0.35">
      <c r="A1321" s="5">
        <v>1319</v>
      </c>
      <c r="B1321" s="2" t="s">
        <v>1320</v>
      </c>
      <c r="C1321" s="2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0" t="s">
        <v>8326</v>
      </c>
      <c r="R1321" t="s">
        <v>8328</v>
      </c>
      <c r="S1321" s="13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58" x14ac:dyDescent="0.35">
      <c r="A1322" s="5">
        <v>1320</v>
      </c>
      <c r="B1322" s="2" t="s">
        <v>1321</v>
      </c>
      <c r="C1322" s="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0" t="s">
        <v>8326</v>
      </c>
      <c r="R1322" t="s">
        <v>8328</v>
      </c>
      <c r="S1322" s="13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 s="5">
        <v>1321</v>
      </c>
      <c r="B1323" s="2" t="s">
        <v>1322</v>
      </c>
      <c r="C1323" s="2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0" t="s">
        <v>8326</v>
      </c>
      <c r="R1323" t="s">
        <v>8328</v>
      </c>
      <c r="S1323" s="13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58" x14ac:dyDescent="0.35">
      <c r="A1324" s="5">
        <v>1322</v>
      </c>
      <c r="B1324" s="2" t="s">
        <v>1323</v>
      </c>
      <c r="C1324" s="2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0" t="s">
        <v>8326</v>
      </c>
      <c r="R1324" t="s">
        <v>8328</v>
      </c>
      <c r="S1324" s="13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58" x14ac:dyDescent="0.35">
      <c r="A1325" s="5">
        <v>1323</v>
      </c>
      <c r="B1325" s="2" t="s">
        <v>1324</v>
      </c>
      <c r="C1325" s="2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0" t="s">
        <v>8326</v>
      </c>
      <c r="R1325" t="s">
        <v>8328</v>
      </c>
      <c r="S1325" s="13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58" x14ac:dyDescent="0.35">
      <c r="A1326" s="5">
        <v>1324</v>
      </c>
      <c r="B1326" s="2" t="s">
        <v>1325</v>
      </c>
      <c r="C1326" s="2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0" t="s">
        <v>8326</v>
      </c>
      <c r="R1326" t="s">
        <v>8328</v>
      </c>
      <c r="S1326" s="13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58" x14ac:dyDescent="0.35">
      <c r="A1327" s="5">
        <v>1325</v>
      </c>
      <c r="B1327" s="2" t="s">
        <v>1326</v>
      </c>
      <c r="C1327" s="2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0" t="s">
        <v>8326</v>
      </c>
      <c r="R1327" t="s">
        <v>8328</v>
      </c>
      <c r="S1327" s="13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58" x14ac:dyDescent="0.35">
      <c r="A1328" s="5">
        <v>1326</v>
      </c>
      <c r="B1328" s="2" t="s">
        <v>1327</v>
      </c>
      <c r="C1328" s="2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0" t="s">
        <v>8326</v>
      </c>
      <c r="R1328" t="s">
        <v>8328</v>
      </c>
      <c r="S1328" s="13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 s="5">
        <v>1327</v>
      </c>
      <c r="B1329" s="2" t="s">
        <v>1328</v>
      </c>
      <c r="C1329" s="2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0" t="s">
        <v>8326</v>
      </c>
      <c r="R1329" t="s">
        <v>8328</v>
      </c>
      <c r="S1329" s="13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 s="5">
        <v>1328</v>
      </c>
      <c r="B1330" s="2" t="s">
        <v>1329</v>
      </c>
      <c r="C1330" s="2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0" t="s">
        <v>8326</v>
      </c>
      <c r="R1330" t="s">
        <v>8328</v>
      </c>
      <c r="S1330" s="13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 s="5">
        <v>1329</v>
      </c>
      <c r="B1331" s="2" t="s">
        <v>1330</v>
      </c>
      <c r="C1331" s="2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0" t="s">
        <v>8326</v>
      </c>
      <c r="R1331" t="s">
        <v>8328</v>
      </c>
      <c r="S1331" s="13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 s="5">
        <v>1330</v>
      </c>
      <c r="B1332" s="2" t="s">
        <v>1331</v>
      </c>
      <c r="C1332" s="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0" t="s">
        <v>8326</v>
      </c>
      <c r="R1332" t="s">
        <v>8328</v>
      </c>
      <c r="S1332" s="13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 s="5">
        <v>1331</v>
      </c>
      <c r="B1333" s="2" t="s">
        <v>1332</v>
      </c>
      <c r="C1333" s="2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0" t="s">
        <v>8326</v>
      </c>
      <c r="R1333" t="s">
        <v>8328</v>
      </c>
      <c r="S1333" s="13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 s="5">
        <v>1332</v>
      </c>
      <c r="B1334" s="2" t="s">
        <v>1333</v>
      </c>
      <c r="C1334" s="2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0" t="s">
        <v>8326</v>
      </c>
      <c r="R1334" t="s">
        <v>8328</v>
      </c>
      <c r="S1334" s="13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58" x14ac:dyDescent="0.35">
      <c r="A1335" s="5">
        <v>1333</v>
      </c>
      <c r="B1335" s="2" t="s">
        <v>1334</v>
      </c>
      <c r="C1335" s="2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0" t="s">
        <v>8326</v>
      </c>
      <c r="R1335" t="s">
        <v>8328</v>
      </c>
      <c r="S1335" s="13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 s="5">
        <v>1334</v>
      </c>
      <c r="B1336" s="2" t="s">
        <v>1335</v>
      </c>
      <c r="C1336" s="2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0" t="s">
        <v>8326</v>
      </c>
      <c r="R1336" t="s">
        <v>8328</v>
      </c>
      <c r="S1336" s="13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 s="5">
        <v>1335</v>
      </c>
      <c r="B1337" s="2" t="s">
        <v>1336</v>
      </c>
      <c r="C1337" s="2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0" t="s">
        <v>8326</v>
      </c>
      <c r="R1337" t="s">
        <v>8328</v>
      </c>
      <c r="S1337" s="13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58" x14ac:dyDescent="0.35">
      <c r="A1338" s="5">
        <v>1336</v>
      </c>
      <c r="B1338" s="2" t="s">
        <v>1337</v>
      </c>
      <c r="C1338" s="2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0" t="s">
        <v>8326</v>
      </c>
      <c r="R1338" t="s">
        <v>8328</v>
      </c>
      <c r="S1338" s="13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 s="5">
        <v>1337</v>
      </c>
      <c r="B1339" s="2" t="s">
        <v>1338</v>
      </c>
      <c r="C1339" s="2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0" t="s">
        <v>8326</v>
      </c>
      <c r="R1339" t="s">
        <v>8328</v>
      </c>
      <c r="S1339" s="13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 s="5">
        <v>1338</v>
      </c>
      <c r="B1340" s="2" t="s">
        <v>1339</v>
      </c>
      <c r="C1340" s="2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0" t="s">
        <v>8326</v>
      </c>
      <c r="R1340" t="s">
        <v>8328</v>
      </c>
      <c r="S1340" s="13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 s="5">
        <v>1339</v>
      </c>
      <c r="B1341" s="2" t="s">
        <v>1340</v>
      </c>
      <c r="C1341" s="2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0" t="s">
        <v>8326</v>
      </c>
      <c r="R1341" t="s">
        <v>8328</v>
      </c>
      <c r="S1341" s="13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 s="5">
        <v>1340</v>
      </c>
      <c r="B1342" s="2" t="s">
        <v>1341</v>
      </c>
      <c r="C1342" s="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0" t="s">
        <v>8326</v>
      </c>
      <c r="R1342" t="s">
        <v>8328</v>
      </c>
      <c r="S1342" s="13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 s="5">
        <v>1341</v>
      </c>
      <c r="B1343" s="2" t="s">
        <v>1342</v>
      </c>
      <c r="C1343" s="2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0" t="s">
        <v>8326</v>
      </c>
      <c r="R1343" t="s">
        <v>8328</v>
      </c>
      <c r="S1343" s="13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58" x14ac:dyDescent="0.35">
      <c r="A1344" s="5">
        <v>1342</v>
      </c>
      <c r="B1344" s="2" t="s">
        <v>1343</v>
      </c>
      <c r="C1344" s="2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0" t="s">
        <v>8326</v>
      </c>
      <c r="R1344" t="s">
        <v>8328</v>
      </c>
      <c r="S1344" s="13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 s="5">
        <v>1343</v>
      </c>
      <c r="B1345" s="2" t="s">
        <v>1344</v>
      </c>
      <c r="C1345" s="2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0" t="s">
        <v>8326</v>
      </c>
      <c r="R1345" t="s">
        <v>8328</v>
      </c>
      <c r="S1345" s="13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 s="5">
        <v>1344</v>
      </c>
      <c r="B1346" s="2" t="s">
        <v>1345</v>
      </c>
      <c r="C1346" s="2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0" t="s">
        <v>8329</v>
      </c>
      <c r="R1346" t="s">
        <v>8330</v>
      </c>
      <c r="S1346" s="13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 s="5">
        <v>1345</v>
      </c>
      <c r="B1347" s="2" t="s">
        <v>1346</v>
      </c>
      <c r="C1347" s="2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8329</v>
      </c>
      <c r="R1347" t="s">
        <v>8330</v>
      </c>
      <c r="S1347" s="13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 s="5">
        <v>1346</v>
      </c>
      <c r="B1348" s="2" t="s">
        <v>1347</v>
      </c>
      <c r="C1348" s="2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0" t="s">
        <v>8329</v>
      </c>
      <c r="R1348" t="s">
        <v>8330</v>
      </c>
      <c r="S1348" s="13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58" x14ac:dyDescent="0.35">
      <c r="A1349" s="5">
        <v>1347</v>
      </c>
      <c r="B1349" s="2" t="s">
        <v>1348</v>
      </c>
      <c r="C1349" s="2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0" t="s">
        <v>8329</v>
      </c>
      <c r="R1349" t="s">
        <v>8330</v>
      </c>
      <c r="S1349" s="13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58" x14ac:dyDescent="0.35">
      <c r="A1350" s="5">
        <v>1348</v>
      </c>
      <c r="B1350" s="2" t="s">
        <v>1349</v>
      </c>
      <c r="C1350" s="2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0" t="s">
        <v>8329</v>
      </c>
      <c r="R1350" t="s">
        <v>8330</v>
      </c>
      <c r="S1350" s="13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58" x14ac:dyDescent="0.35">
      <c r="A1351" s="5">
        <v>1349</v>
      </c>
      <c r="B1351" s="2" t="s">
        <v>1350</v>
      </c>
      <c r="C1351" s="2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0" t="s">
        <v>8329</v>
      </c>
      <c r="R1351" t="s">
        <v>8330</v>
      </c>
      <c r="S1351" s="13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58" x14ac:dyDescent="0.35">
      <c r="A1352" s="5">
        <v>1350</v>
      </c>
      <c r="B1352" s="2" t="s">
        <v>1351</v>
      </c>
      <c r="C1352" s="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0" t="s">
        <v>8329</v>
      </c>
      <c r="R1352" t="s">
        <v>8330</v>
      </c>
      <c r="S1352" s="13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 s="5">
        <v>1351</v>
      </c>
      <c r="B1353" s="2" t="s">
        <v>1352</v>
      </c>
      <c r="C1353" s="2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0" t="s">
        <v>8329</v>
      </c>
      <c r="R1353" t="s">
        <v>8330</v>
      </c>
      <c r="S1353" s="13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 s="5">
        <v>1352</v>
      </c>
      <c r="B1354" s="2" t="s">
        <v>1353</v>
      </c>
      <c r="C1354" s="2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0" t="s">
        <v>8329</v>
      </c>
      <c r="R1354" t="s">
        <v>8330</v>
      </c>
      <c r="S1354" s="13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 s="5">
        <v>1353</v>
      </c>
      <c r="B1355" s="2" t="s">
        <v>1354</v>
      </c>
      <c r="C1355" s="2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0" t="s">
        <v>8329</v>
      </c>
      <c r="R1355" t="s">
        <v>8330</v>
      </c>
      <c r="S1355" s="13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58" x14ac:dyDescent="0.35">
      <c r="A1356" s="5">
        <v>1354</v>
      </c>
      <c r="B1356" s="2" t="s">
        <v>1355</v>
      </c>
      <c r="C1356" s="2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0" t="s">
        <v>8329</v>
      </c>
      <c r="R1356" t="s">
        <v>8330</v>
      </c>
      <c r="S1356" s="13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 s="5">
        <v>1355</v>
      </c>
      <c r="B1357" s="2" t="s">
        <v>1356</v>
      </c>
      <c r="C1357" s="2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0" t="s">
        <v>8329</v>
      </c>
      <c r="R1357" t="s">
        <v>8330</v>
      </c>
      <c r="S1357" s="13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58" x14ac:dyDescent="0.35">
      <c r="A1358" s="5">
        <v>1356</v>
      </c>
      <c r="B1358" s="2" t="s">
        <v>1357</v>
      </c>
      <c r="C1358" s="2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0" t="s">
        <v>8329</v>
      </c>
      <c r="R1358" t="s">
        <v>8330</v>
      </c>
      <c r="S1358" s="13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 s="5">
        <v>1357</v>
      </c>
      <c r="B1359" s="2" t="s">
        <v>1358</v>
      </c>
      <c r="C1359" s="2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0" t="s">
        <v>8329</v>
      </c>
      <c r="R1359" t="s">
        <v>8330</v>
      </c>
      <c r="S1359" s="13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 s="5">
        <v>1358</v>
      </c>
      <c r="B1360" s="2" t="s">
        <v>1359</v>
      </c>
      <c r="C1360" s="2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0" t="s">
        <v>8329</v>
      </c>
      <c r="R1360" t="s">
        <v>8330</v>
      </c>
      <c r="S1360" s="13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 s="5">
        <v>1359</v>
      </c>
      <c r="B1361" s="2" t="s">
        <v>1360</v>
      </c>
      <c r="C1361" s="2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0" t="s">
        <v>8329</v>
      </c>
      <c r="R1361" t="s">
        <v>8330</v>
      </c>
      <c r="S1361" s="13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 s="5">
        <v>1360</v>
      </c>
      <c r="B1362" s="2" t="s">
        <v>1361</v>
      </c>
      <c r="C1362" s="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0" t="s">
        <v>8329</v>
      </c>
      <c r="R1362" t="s">
        <v>8330</v>
      </c>
      <c r="S1362" s="13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 s="5">
        <v>1361</v>
      </c>
      <c r="B1363" s="2" t="s">
        <v>1362</v>
      </c>
      <c r="C1363" s="2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0" t="s">
        <v>8329</v>
      </c>
      <c r="R1363" t="s">
        <v>8330</v>
      </c>
      <c r="S1363" s="13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 s="5">
        <v>1362</v>
      </c>
      <c r="B1364" s="2" t="s">
        <v>1363</v>
      </c>
      <c r="C1364" s="2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0" t="s">
        <v>8329</v>
      </c>
      <c r="R1364" t="s">
        <v>8330</v>
      </c>
      <c r="S1364" s="13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58" x14ac:dyDescent="0.35">
      <c r="A1365" s="5">
        <v>1363</v>
      </c>
      <c r="B1365" s="2" t="s">
        <v>1364</v>
      </c>
      <c r="C1365" s="2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0" t="s">
        <v>8329</v>
      </c>
      <c r="R1365" t="s">
        <v>8330</v>
      </c>
      <c r="S1365" s="13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 s="5">
        <v>1364</v>
      </c>
      <c r="B1366" s="2" t="s">
        <v>1365</v>
      </c>
      <c r="C1366" s="2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0" t="s">
        <v>8332</v>
      </c>
      <c r="R1366" t="s">
        <v>8333</v>
      </c>
      <c r="S1366" s="13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58" x14ac:dyDescent="0.35">
      <c r="A1367" s="5">
        <v>1365</v>
      </c>
      <c r="B1367" s="2" t="s">
        <v>1366</v>
      </c>
      <c r="C1367" s="2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0" t="s">
        <v>8332</v>
      </c>
      <c r="R1367" t="s">
        <v>8333</v>
      </c>
      <c r="S1367" s="13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 s="5">
        <v>1366</v>
      </c>
      <c r="B1368" s="2" t="s">
        <v>1367</v>
      </c>
      <c r="C1368" s="2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0" t="s">
        <v>8332</v>
      </c>
      <c r="R1368" t="s">
        <v>8333</v>
      </c>
      <c r="S1368" s="13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 s="5">
        <v>1367</v>
      </c>
      <c r="B1369" s="2" t="s">
        <v>1368</v>
      </c>
      <c r="C1369" s="2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0" t="s">
        <v>8332</v>
      </c>
      <c r="R1369" t="s">
        <v>8333</v>
      </c>
      <c r="S1369" s="13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 s="5">
        <v>1368</v>
      </c>
      <c r="B1370" s="2" t="s">
        <v>1369</v>
      </c>
      <c r="C1370" s="2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0" t="s">
        <v>8332</v>
      </c>
      <c r="R1370" t="s">
        <v>8333</v>
      </c>
      <c r="S1370" s="13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58" x14ac:dyDescent="0.35">
      <c r="A1371" s="5">
        <v>1369</v>
      </c>
      <c r="B1371" s="2" t="s">
        <v>1370</v>
      </c>
      <c r="C1371" s="2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0" t="s">
        <v>8332</v>
      </c>
      <c r="R1371" t="s">
        <v>8333</v>
      </c>
      <c r="S1371" s="13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 s="5">
        <v>1370</v>
      </c>
      <c r="B1372" s="2" t="s">
        <v>1371</v>
      </c>
      <c r="C1372" s="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0" t="s">
        <v>8332</v>
      </c>
      <c r="R1372" t="s">
        <v>8333</v>
      </c>
      <c r="S1372" s="13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 s="5">
        <v>1371</v>
      </c>
      <c r="B1373" s="2" t="s">
        <v>1372</v>
      </c>
      <c r="C1373" s="2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0" t="s">
        <v>8332</v>
      </c>
      <c r="R1373" t="s">
        <v>8333</v>
      </c>
      <c r="S1373" s="13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 s="5">
        <v>1372</v>
      </c>
      <c r="B1374" s="2" t="s">
        <v>1373</v>
      </c>
      <c r="C1374" s="2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0" t="s">
        <v>8332</v>
      </c>
      <c r="R1374" t="s">
        <v>8333</v>
      </c>
      <c r="S1374" s="13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3.5" x14ac:dyDescent="0.35">
      <c r="A1375" s="5">
        <v>1373</v>
      </c>
      <c r="B1375" s="2" t="s">
        <v>1374</v>
      </c>
      <c r="C1375" s="2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0" t="s">
        <v>8332</v>
      </c>
      <c r="R1375" t="s">
        <v>8333</v>
      </c>
      <c r="S1375" s="13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58" x14ac:dyDescent="0.35">
      <c r="A1376" s="5">
        <v>1374</v>
      </c>
      <c r="B1376" s="2" t="s">
        <v>1375</v>
      </c>
      <c r="C1376" s="2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0" t="s">
        <v>8332</v>
      </c>
      <c r="R1376" t="s">
        <v>8333</v>
      </c>
      <c r="S1376" s="13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 s="5">
        <v>1375</v>
      </c>
      <c r="B1377" s="2" t="s">
        <v>1376</v>
      </c>
      <c r="C1377" s="2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0" t="s">
        <v>8332</v>
      </c>
      <c r="R1377" t="s">
        <v>8333</v>
      </c>
      <c r="S1377" s="13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 s="5">
        <v>1376</v>
      </c>
      <c r="B1378" s="2" t="s">
        <v>1377</v>
      </c>
      <c r="C1378" s="2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0" t="s">
        <v>8332</v>
      </c>
      <c r="R1378" t="s">
        <v>8333</v>
      </c>
      <c r="S1378" s="13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58" x14ac:dyDescent="0.35">
      <c r="A1379" s="5">
        <v>1377</v>
      </c>
      <c r="B1379" s="2" t="s">
        <v>1378</v>
      </c>
      <c r="C1379" s="2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0" t="s">
        <v>8332</v>
      </c>
      <c r="R1379" t="s">
        <v>8333</v>
      </c>
      <c r="S1379" s="13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 s="5">
        <v>1378</v>
      </c>
      <c r="B1380" s="2" t="s">
        <v>1379</v>
      </c>
      <c r="C1380" s="2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0" t="s">
        <v>8332</v>
      </c>
      <c r="R1380" t="s">
        <v>8333</v>
      </c>
      <c r="S1380" s="13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 s="5">
        <v>1379</v>
      </c>
      <c r="B1381" s="2" t="s">
        <v>1380</v>
      </c>
      <c r="C1381" s="2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0" t="s">
        <v>8332</v>
      </c>
      <c r="R1381" t="s">
        <v>8333</v>
      </c>
      <c r="S1381" s="13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 s="5">
        <v>1380</v>
      </c>
      <c r="B1382" s="2" t="s">
        <v>1381</v>
      </c>
      <c r="C1382" s="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0" t="s">
        <v>8332</v>
      </c>
      <c r="R1382" t="s">
        <v>8333</v>
      </c>
      <c r="S1382" s="13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 s="5">
        <v>1381</v>
      </c>
      <c r="B1383" s="2" t="s">
        <v>1382</v>
      </c>
      <c r="C1383" s="2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0" t="s">
        <v>8332</v>
      </c>
      <c r="R1383" t="s">
        <v>8333</v>
      </c>
      <c r="S1383" s="13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 s="5">
        <v>1382</v>
      </c>
      <c r="B1384" s="2" t="s">
        <v>1383</v>
      </c>
      <c r="C1384" s="2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0" t="s">
        <v>8332</v>
      </c>
      <c r="R1384" t="s">
        <v>8333</v>
      </c>
      <c r="S1384" s="13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58" x14ac:dyDescent="0.35">
      <c r="A1385" s="5">
        <v>1383</v>
      </c>
      <c r="B1385" s="2" t="s">
        <v>1384</v>
      </c>
      <c r="C1385" s="2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0" t="s">
        <v>8332</v>
      </c>
      <c r="R1385" t="s">
        <v>8333</v>
      </c>
      <c r="S1385" s="13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 s="5">
        <v>1384</v>
      </c>
      <c r="B1386" s="2" t="s">
        <v>1385</v>
      </c>
      <c r="C1386" s="2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0" t="s">
        <v>8332</v>
      </c>
      <c r="R1386" t="s">
        <v>8333</v>
      </c>
      <c r="S1386" s="13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 s="5">
        <v>1385</v>
      </c>
      <c r="B1387" s="2" t="s">
        <v>1386</v>
      </c>
      <c r="C1387" s="2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0" t="s">
        <v>8332</v>
      </c>
      <c r="R1387" t="s">
        <v>8333</v>
      </c>
      <c r="S1387" s="13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 s="5">
        <v>1386</v>
      </c>
      <c r="B1388" s="2" t="s">
        <v>1387</v>
      </c>
      <c r="C1388" s="2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0" t="s">
        <v>8332</v>
      </c>
      <c r="R1388" t="s">
        <v>8333</v>
      </c>
      <c r="S1388" s="13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58" x14ac:dyDescent="0.35">
      <c r="A1389" s="5">
        <v>1387</v>
      </c>
      <c r="B1389" s="2" t="s">
        <v>1388</v>
      </c>
      <c r="C1389" s="2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0" t="s">
        <v>8332</v>
      </c>
      <c r="R1389" t="s">
        <v>8333</v>
      </c>
      <c r="S1389" s="13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58" x14ac:dyDescent="0.35">
      <c r="A1390" s="5">
        <v>1388</v>
      </c>
      <c r="B1390" s="2" t="s">
        <v>1389</v>
      </c>
      <c r="C1390" s="2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0" t="s">
        <v>8332</v>
      </c>
      <c r="R1390" t="s">
        <v>8333</v>
      </c>
      <c r="S1390" s="13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 s="5">
        <v>1389</v>
      </c>
      <c r="B1391" s="2" t="s">
        <v>1390</v>
      </c>
      <c r="C1391" s="2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0" t="s">
        <v>8332</v>
      </c>
      <c r="R1391" t="s">
        <v>8333</v>
      </c>
      <c r="S1391" s="13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 s="5">
        <v>1390</v>
      </c>
      <c r="B1392" s="2" t="s">
        <v>1391</v>
      </c>
      <c r="C1392" s="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0" t="s">
        <v>8332</v>
      </c>
      <c r="R1392" t="s">
        <v>8333</v>
      </c>
      <c r="S1392" s="13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 s="5">
        <v>1391</v>
      </c>
      <c r="B1393" s="2" t="s">
        <v>1392</v>
      </c>
      <c r="C1393" s="2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0" t="s">
        <v>8332</v>
      </c>
      <c r="R1393" t="s">
        <v>8333</v>
      </c>
      <c r="S1393" s="13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 s="5">
        <v>1392</v>
      </c>
      <c r="B1394" s="2" t="s">
        <v>1393</v>
      </c>
      <c r="C1394" s="2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0" t="s">
        <v>8332</v>
      </c>
      <c r="R1394" t="s">
        <v>8333</v>
      </c>
      <c r="S1394" s="13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9" x14ac:dyDescent="0.35">
      <c r="A1395" s="5">
        <v>1393</v>
      </c>
      <c r="B1395" s="2" t="s">
        <v>1394</v>
      </c>
      <c r="C1395" s="2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0" t="s">
        <v>8332</v>
      </c>
      <c r="R1395" t="s">
        <v>8333</v>
      </c>
      <c r="S1395" s="13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 s="5">
        <v>1394</v>
      </c>
      <c r="B1396" s="2" t="s">
        <v>1395</v>
      </c>
      <c r="C1396" s="2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0" t="s">
        <v>8332</v>
      </c>
      <c r="R1396" t="s">
        <v>8333</v>
      </c>
      <c r="S1396" s="13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9" x14ac:dyDescent="0.35">
      <c r="A1397" s="5">
        <v>1395</v>
      </c>
      <c r="B1397" s="2" t="s">
        <v>1396</v>
      </c>
      <c r="C1397" s="2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0" t="s">
        <v>8332</v>
      </c>
      <c r="R1397" t="s">
        <v>8333</v>
      </c>
      <c r="S1397" s="13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 s="5">
        <v>1396</v>
      </c>
      <c r="B1398" s="2" t="s">
        <v>1397</v>
      </c>
      <c r="C1398" s="2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0" t="s">
        <v>8332</v>
      </c>
      <c r="R1398" t="s">
        <v>8333</v>
      </c>
      <c r="S1398" s="13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58" x14ac:dyDescent="0.35">
      <c r="A1399" s="5">
        <v>1397</v>
      </c>
      <c r="B1399" s="2" t="s">
        <v>1398</v>
      </c>
      <c r="C1399" s="2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0" t="s">
        <v>8332</v>
      </c>
      <c r="R1399" t="s">
        <v>8333</v>
      </c>
      <c r="S1399" s="13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 s="5">
        <v>1398</v>
      </c>
      <c r="B1400" s="2" t="s">
        <v>1399</v>
      </c>
      <c r="C1400" s="2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0" t="s">
        <v>8332</v>
      </c>
      <c r="R1400" t="s">
        <v>8333</v>
      </c>
      <c r="S1400" s="13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 s="5">
        <v>1399</v>
      </c>
      <c r="B1401" s="2" t="s">
        <v>1400</v>
      </c>
      <c r="C1401" s="2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0" t="s">
        <v>8332</v>
      </c>
      <c r="R1401" t="s">
        <v>8333</v>
      </c>
      <c r="S1401" s="13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 s="5">
        <v>1400</v>
      </c>
      <c r="B1402" s="2" t="s">
        <v>1401</v>
      </c>
      <c r="C1402" s="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0" t="s">
        <v>8332</v>
      </c>
      <c r="R1402" t="s">
        <v>8333</v>
      </c>
      <c r="S1402" s="13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 s="5">
        <v>1401</v>
      </c>
      <c r="B1403" s="2" t="s">
        <v>1402</v>
      </c>
      <c r="C1403" s="2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0" t="s">
        <v>8332</v>
      </c>
      <c r="R1403" t="s">
        <v>8333</v>
      </c>
      <c r="S1403" s="13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58" x14ac:dyDescent="0.35">
      <c r="A1404" s="5">
        <v>1402</v>
      </c>
      <c r="B1404" s="2" t="s">
        <v>1403</v>
      </c>
      <c r="C1404" s="2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0" t="s">
        <v>8332</v>
      </c>
      <c r="R1404" t="s">
        <v>8333</v>
      </c>
      <c r="S1404" s="13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58" x14ac:dyDescent="0.35">
      <c r="A1405" s="5">
        <v>1403</v>
      </c>
      <c r="B1405" s="2" t="s">
        <v>1404</v>
      </c>
      <c r="C1405" s="2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0" t="s">
        <v>8332</v>
      </c>
      <c r="R1405" t="s">
        <v>8333</v>
      </c>
      <c r="S1405" s="13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58" x14ac:dyDescent="0.35">
      <c r="A1406" s="5">
        <v>1404</v>
      </c>
      <c r="B1406" s="2" t="s">
        <v>1405</v>
      </c>
      <c r="C1406" s="2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0" t="s">
        <v>8329</v>
      </c>
      <c r="R1406" t="s">
        <v>8348</v>
      </c>
      <c r="S1406" s="13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 s="5">
        <v>1405</v>
      </c>
      <c r="B1407" s="2" t="s">
        <v>1406</v>
      </c>
      <c r="C1407" s="2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0" t="s">
        <v>8329</v>
      </c>
      <c r="R1407" t="s">
        <v>8348</v>
      </c>
      <c r="S1407" s="13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9" x14ac:dyDescent="0.35">
      <c r="A1408" s="5">
        <v>1406</v>
      </c>
      <c r="B1408" s="2" t="s">
        <v>1407</v>
      </c>
      <c r="C1408" s="2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0" t="s">
        <v>8329</v>
      </c>
      <c r="R1408" t="s">
        <v>8348</v>
      </c>
      <c r="S1408" s="13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 s="5">
        <v>1407</v>
      </c>
      <c r="B1409" s="2" t="s">
        <v>1408</v>
      </c>
      <c r="C1409" s="2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0" t="s">
        <v>8329</v>
      </c>
      <c r="R1409" t="s">
        <v>8348</v>
      </c>
      <c r="S1409" s="13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58" x14ac:dyDescent="0.35">
      <c r="A1410" s="5">
        <v>1408</v>
      </c>
      <c r="B1410" s="2" t="s">
        <v>1409</v>
      </c>
      <c r="C1410" s="2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0" t="s">
        <v>8329</v>
      </c>
      <c r="R1410" t="s">
        <v>8348</v>
      </c>
      <c r="S1410" s="13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 s="5">
        <v>1409</v>
      </c>
      <c r="B1411" s="2" t="s">
        <v>1410</v>
      </c>
      <c r="C1411" s="2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8329</v>
      </c>
      <c r="R1411" t="s">
        <v>8348</v>
      </c>
      <c r="S1411" s="13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58" x14ac:dyDescent="0.35">
      <c r="A1412" s="5">
        <v>1410</v>
      </c>
      <c r="B1412" s="2" t="s">
        <v>1411</v>
      </c>
      <c r="C1412" s="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0" t="s">
        <v>8329</v>
      </c>
      <c r="R1412" t="s">
        <v>8348</v>
      </c>
      <c r="S1412" s="13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 s="5">
        <v>1411</v>
      </c>
      <c r="B1413" s="2" t="s">
        <v>1412</v>
      </c>
      <c r="C1413" s="2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0" t="s">
        <v>8329</v>
      </c>
      <c r="R1413" t="s">
        <v>8348</v>
      </c>
      <c r="S1413" s="13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 s="5">
        <v>1412</v>
      </c>
      <c r="B1414" s="2" t="s">
        <v>1413</v>
      </c>
      <c r="C1414" s="2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0" t="s">
        <v>8329</v>
      </c>
      <c r="R1414" t="s">
        <v>8348</v>
      </c>
      <c r="S1414" s="13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 s="5">
        <v>1413</v>
      </c>
      <c r="B1415" s="2" t="s">
        <v>1414</v>
      </c>
      <c r="C1415" s="2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0" t="s">
        <v>8329</v>
      </c>
      <c r="R1415" t="s">
        <v>8348</v>
      </c>
      <c r="S1415" s="13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58" x14ac:dyDescent="0.35">
      <c r="A1416" s="5">
        <v>1414</v>
      </c>
      <c r="B1416" s="2" t="s">
        <v>1415</v>
      </c>
      <c r="C1416" s="2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0" t="s">
        <v>8329</v>
      </c>
      <c r="R1416" t="s">
        <v>8348</v>
      </c>
      <c r="S1416" s="13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 s="5">
        <v>1415</v>
      </c>
      <c r="B1417" s="2" t="s">
        <v>1416</v>
      </c>
      <c r="C1417" s="2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0" t="s">
        <v>8329</v>
      </c>
      <c r="R1417" t="s">
        <v>8348</v>
      </c>
      <c r="S1417" s="13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 s="5">
        <v>1416</v>
      </c>
      <c r="B1418" s="2" t="s">
        <v>1417</v>
      </c>
      <c r="C1418" s="2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0" t="s">
        <v>8329</v>
      </c>
      <c r="R1418" t="s">
        <v>8348</v>
      </c>
      <c r="S1418" s="13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 s="5">
        <v>1417</v>
      </c>
      <c r="B1419" s="2" t="s">
        <v>1418</v>
      </c>
      <c r="C1419" s="2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0" t="s">
        <v>8329</v>
      </c>
      <c r="R1419" t="s">
        <v>8348</v>
      </c>
      <c r="S1419" s="13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 s="5">
        <v>1418</v>
      </c>
      <c r="B1420" s="2" t="s">
        <v>1419</v>
      </c>
      <c r="C1420" s="2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0" t="s">
        <v>8329</v>
      </c>
      <c r="R1420" t="s">
        <v>8348</v>
      </c>
      <c r="S1420" s="13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 s="5">
        <v>1419</v>
      </c>
      <c r="B1421" s="2" t="s">
        <v>1420</v>
      </c>
      <c r="C1421" s="2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0" t="s">
        <v>8329</v>
      </c>
      <c r="R1421" t="s">
        <v>8348</v>
      </c>
      <c r="S1421" s="13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 s="5">
        <v>1420</v>
      </c>
      <c r="B1422" s="2" t="s">
        <v>1421</v>
      </c>
      <c r="C1422" s="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0" t="s">
        <v>8329</v>
      </c>
      <c r="R1422" t="s">
        <v>8348</v>
      </c>
      <c r="S1422" s="13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 s="5">
        <v>1421</v>
      </c>
      <c r="B1423" s="2" t="s">
        <v>1422</v>
      </c>
      <c r="C1423" s="2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0" t="s">
        <v>8329</v>
      </c>
      <c r="R1423" t="s">
        <v>8348</v>
      </c>
      <c r="S1423" s="13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58" x14ac:dyDescent="0.35">
      <c r="A1424" s="5">
        <v>1422</v>
      </c>
      <c r="B1424" s="2" t="s">
        <v>1423</v>
      </c>
      <c r="C1424" s="2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0" t="s">
        <v>8329</v>
      </c>
      <c r="R1424" t="s">
        <v>8348</v>
      </c>
      <c r="S1424" s="13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58" x14ac:dyDescent="0.35">
      <c r="A1425" s="5">
        <v>1423</v>
      </c>
      <c r="B1425" s="2" t="s">
        <v>1424</v>
      </c>
      <c r="C1425" s="2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0" t="s">
        <v>8329</v>
      </c>
      <c r="R1425" t="s">
        <v>8348</v>
      </c>
      <c r="S1425" s="13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 s="5">
        <v>1424</v>
      </c>
      <c r="B1426" s="2" t="s">
        <v>1425</v>
      </c>
      <c r="C1426" s="2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0" t="s">
        <v>8329</v>
      </c>
      <c r="R1426" t="s">
        <v>8348</v>
      </c>
      <c r="S1426" s="13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58" x14ac:dyDescent="0.35">
      <c r="A1427" s="5">
        <v>1425</v>
      </c>
      <c r="B1427" s="2" t="s">
        <v>1426</v>
      </c>
      <c r="C1427" s="2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0" t="s">
        <v>8329</v>
      </c>
      <c r="R1427" t="s">
        <v>8348</v>
      </c>
      <c r="S1427" s="13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 s="5">
        <v>1426</v>
      </c>
      <c r="B1428" s="2" t="s">
        <v>1427</v>
      </c>
      <c r="C1428" s="2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0" t="s">
        <v>8329</v>
      </c>
      <c r="R1428" t="s">
        <v>8348</v>
      </c>
      <c r="S1428" s="13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 s="5">
        <v>1427</v>
      </c>
      <c r="B1429" s="2" t="s">
        <v>1428</v>
      </c>
      <c r="C1429" s="2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0" t="s">
        <v>8329</v>
      </c>
      <c r="R1429" t="s">
        <v>8348</v>
      </c>
      <c r="S1429" s="13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 s="5">
        <v>1428</v>
      </c>
      <c r="B1430" s="2" t="s">
        <v>1429</v>
      </c>
      <c r="C1430" s="2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0" t="s">
        <v>8329</v>
      </c>
      <c r="R1430" t="s">
        <v>8348</v>
      </c>
      <c r="S1430" s="13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 s="5">
        <v>1429</v>
      </c>
      <c r="B1431" s="2" t="s">
        <v>1430</v>
      </c>
      <c r="C1431" s="2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0" t="s">
        <v>8329</v>
      </c>
      <c r="R1431" t="s">
        <v>8348</v>
      </c>
      <c r="S1431" s="13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 s="5">
        <v>1430</v>
      </c>
      <c r="B1432" s="2" t="s">
        <v>1431</v>
      </c>
      <c r="C1432" s="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0" t="s">
        <v>8329</v>
      </c>
      <c r="R1432" t="s">
        <v>8348</v>
      </c>
      <c r="S1432" s="13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 s="5">
        <v>1431</v>
      </c>
      <c r="B1433" s="2" t="s">
        <v>1432</v>
      </c>
      <c r="C1433" s="2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0" t="s">
        <v>8329</v>
      </c>
      <c r="R1433" t="s">
        <v>8348</v>
      </c>
      <c r="S1433" s="13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 s="5">
        <v>1432</v>
      </c>
      <c r="B1434" s="2" t="s">
        <v>1433</v>
      </c>
      <c r="C1434" s="2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0" t="s">
        <v>8329</v>
      </c>
      <c r="R1434" t="s">
        <v>8348</v>
      </c>
      <c r="S1434" s="13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58" x14ac:dyDescent="0.35">
      <c r="A1435" s="5">
        <v>1433</v>
      </c>
      <c r="B1435" s="2" t="s">
        <v>1434</v>
      </c>
      <c r="C1435" s="2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0" t="s">
        <v>8329</v>
      </c>
      <c r="R1435" t="s">
        <v>8348</v>
      </c>
      <c r="S1435" s="13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 s="5">
        <v>1434</v>
      </c>
      <c r="B1436" s="2" t="s">
        <v>1435</v>
      </c>
      <c r="C1436" s="2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0" t="s">
        <v>8329</v>
      </c>
      <c r="R1436" t="s">
        <v>8348</v>
      </c>
      <c r="S1436" s="13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 s="5">
        <v>1435</v>
      </c>
      <c r="B1437" s="2" t="s">
        <v>1436</v>
      </c>
      <c r="C1437" s="2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0" t="s">
        <v>8329</v>
      </c>
      <c r="R1437" t="s">
        <v>8348</v>
      </c>
      <c r="S1437" s="13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 s="5">
        <v>1436</v>
      </c>
      <c r="B1438" s="2" t="s">
        <v>1437</v>
      </c>
      <c r="C1438" s="2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0" t="s">
        <v>8329</v>
      </c>
      <c r="R1438" t="s">
        <v>8348</v>
      </c>
      <c r="S1438" s="13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 s="5">
        <v>1437</v>
      </c>
      <c r="B1439" s="2" t="s">
        <v>1438</v>
      </c>
      <c r="C1439" s="2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0" t="s">
        <v>8329</v>
      </c>
      <c r="R1439" t="s">
        <v>8348</v>
      </c>
      <c r="S1439" s="13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58" x14ac:dyDescent="0.35">
      <c r="A1440" s="5">
        <v>1438</v>
      </c>
      <c r="B1440" s="2" t="s">
        <v>1439</v>
      </c>
      <c r="C1440" s="2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0" t="s">
        <v>8329</v>
      </c>
      <c r="R1440" t="s">
        <v>8348</v>
      </c>
      <c r="S1440" s="13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 s="5">
        <v>1439</v>
      </c>
      <c r="B1441" s="2" t="s">
        <v>1440</v>
      </c>
      <c r="C1441" s="2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0" t="s">
        <v>8329</v>
      </c>
      <c r="R1441" t="s">
        <v>8348</v>
      </c>
      <c r="S1441" s="13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 s="5">
        <v>1440</v>
      </c>
      <c r="B1442" s="2" t="s">
        <v>1441</v>
      </c>
      <c r="C1442" s="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0" t="s">
        <v>8329</v>
      </c>
      <c r="R1442" t="s">
        <v>8348</v>
      </c>
      <c r="S1442" s="13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 s="5">
        <v>1441</v>
      </c>
      <c r="B1443" s="2" t="s">
        <v>1442</v>
      </c>
      <c r="C1443" s="2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0" t="s">
        <v>8329</v>
      </c>
      <c r="R1443" t="s">
        <v>8348</v>
      </c>
      <c r="S1443" s="13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 s="5">
        <v>1442</v>
      </c>
      <c r="B1444" s="2" t="s">
        <v>1443</v>
      </c>
      <c r="C1444" s="2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0" t="s">
        <v>8329</v>
      </c>
      <c r="R1444" t="s">
        <v>8348</v>
      </c>
      <c r="S1444" s="13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58" x14ac:dyDescent="0.35">
      <c r="A1445" s="5">
        <v>1443</v>
      </c>
      <c r="B1445" s="2" t="s">
        <v>1444</v>
      </c>
      <c r="C1445" s="2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0" t="s">
        <v>8329</v>
      </c>
      <c r="R1445" t="s">
        <v>8348</v>
      </c>
      <c r="S1445" s="13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 s="5">
        <v>1444</v>
      </c>
      <c r="B1446" s="2" t="s">
        <v>1445</v>
      </c>
      <c r="C1446" s="2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0" t="s">
        <v>8329</v>
      </c>
      <c r="R1446" t="s">
        <v>8348</v>
      </c>
      <c r="S1446" s="13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58" x14ac:dyDescent="0.35">
      <c r="A1447" s="5">
        <v>1445</v>
      </c>
      <c r="B1447" s="2" t="s">
        <v>1446</v>
      </c>
      <c r="C1447" s="2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0" t="s">
        <v>8329</v>
      </c>
      <c r="R1447" t="s">
        <v>8348</v>
      </c>
      <c r="S1447" s="13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58" x14ac:dyDescent="0.35">
      <c r="A1448" s="5">
        <v>1446</v>
      </c>
      <c r="B1448" s="2" t="s">
        <v>1447</v>
      </c>
      <c r="C1448" s="2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0" t="s">
        <v>8329</v>
      </c>
      <c r="R1448" t="s">
        <v>8348</v>
      </c>
      <c r="S1448" s="13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 s="5">
        <v>1447</v>
      </c>
      <c r="B1449" s="2" t="s">
        <v>1448</v>
      </c>
      <c r="C1449" s="2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0" t="s">
        <v>8329</v>
      </c>
      <c r="R1449" t="s">
        <v>8348</v>
      </c>
      <c r="S1449" s="13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 s="5">
        <v>1448</v>
      </c>
      <c r="B1450" s="2" t="s">
        <v>1449</v>
      </c>
      <c r="C1450" s="2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0" t="s">
        <v>8329</v>
      </c>
      <c r="R1450" t="s">
        <v>8348</v>
      </c>
      <c r="S1450" s="13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 x14ac:dyDescent="0.35">
      <c r="A1451" s="5">
        <v>1449</v>
      </c>
      <c r="B1451" s="2" t="s">
        <v>1450</v>
      </c>
      <c r="C1451" s="2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0" t="s">
        <v>8329</v>
      </c>
      <c r="R1451" t="s">
        <v>8348</v>
      </c>
      <c r="S1451" s="13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 s="5">
        <v>1450</v>
      </c>
      <c r="B1452" s="2" t="s">
        <v>1451</v>
      </c>
      <c r="C1452" s="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0" t="s">
        <v>8329</v>
      </c>
      <c r="R1452" t="s">
        <v>8348</v>
      </c>
      <c r="S1452" s="13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 s="5">
        <v>1451</v>
      </c>
      <c r="B1453" s="2" t="s">
        <v>1452</v>
      </c>
      <c r="C1453" s="2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0" t="s">
        <v>8329</v>
      </c>
      <c r="R1453" t="s">
        <v>8348</v>
      </c>
      <c r="S1453" s="13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 s="5">
        <v>1452</v>
      </c>
      <c r="B1454" s="2" t="s">
        <v>1453</v>
      </c>
      <c r="C1454" s="2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0" t="s">
        <v>8329</v>
      </c>
      <c r="R1454" t="s">
        <v>8348</v>
      </c>
      <c r="S1454" s="13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58" x14ac:dyDescent="0.35">
      <c r="A1455" s="5">
        <v>1453</v>
      </c>
      <c r="B1455" s="2" t="s">
        <v>1454</v>
      </c>
      <c r="C1455" s="2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0" t="s">
        <v>8329</v>
      </c>
      <c r="R1455" t="s">
        <v>8348</v>
      </c>
      <c r="S1455" s="13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58" x14ac:dyDescent="0.35">
      <c r="A1456" s="5">
        <v>1454</v>
      </c>
      <c r="B1456" s="2" t="s">
        <v>1455</v>
      </c>
      <c r="C1456" s="2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0" t="s">
        <v>8329</v>
      </c>
      <c r="R1456" t="s">
        <v>8348</v>
      </c>
      <c r="S1456" s="13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 s="5">
        <v>1455</v>
      </c>
      <c r="B1457" s="2" t="s">
        <v>1456</v>
      </c>
      <c r="C1457" s="2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0" t="s">
        <v>8329</v>
      </c>
      <c r="R1457" t="s">
        <v>8348</v>
      </c>
      <c r="S1457" s="13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9" x14ac:dyDescent="0.35">
      <c r="A1458" s="5">
        <v>1456</v>
      </c>
      <c r="B1458" s="2" t="s">
        <v>1457</v>
      </c>
      <c r="C1458" s="2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0" t="s">
        <v>8329</v>
      </c>
      <c r="R1458" t="s">
        <v>8348</v>
      </c>
      <c r="S1458" s="13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 s="5">
        <v>1457</v>
      </c>
      <c r="B1459" s="2" t="s">
        <v>1458</v>
      </c>
      <c r="C1459" s="2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0" t="s">
        <v>8329</v>
      </c>
      <c r="R1459" t="s">
        <v>8348</v>
      </c>
      <c r="S1459" s="13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 s="5">
        <v>1458</v>
      </c>
      <c r="B1460" s="2" t="s">
        <v>1459</v>
      </c>
      <c r="C1460" s="2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0" t="s">
        <v>8329</v>
      </c>
      <c r="R1460" t="s">
        <v>8348</v>
      </c>
      <c r="S1460" s="13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 s="5">
        <v>1459</v>
      </c>
      <c r="B1461" s="2" t="s">
        <v>1460</v>
      </c>
      <c r="C1461" s="2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0" t="s">
        <v>8329</v>
      </c>
      <c r="R1461" t="s">
        <v>8348</v>
      </c>
      <c r="S1461" s="13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 s="5">
        <v>1460</v>
      </c>
      <c r="B1462" s="2" t="s">
        <v>1461</v>
      </c>
      <c r="C1462" s="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0" t="s">
        <v>8329</v>
      </c>
      <c r="R1462" t="s">
        <v>8348</v>
      </c>
      <c r="S1462" s="13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 s="5">
        <v>1461</v>
      </c>
      <c r="B1463" s="2" t="s">
        <v>1462</v>
      </c>
      <c r="C1463" s="2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0" t="s">
        <v>8329</v>
      </c>
      <c r="R1463" t="s">
        <v>8349</v>
      </c>
      <c r="S1463" s="13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 s="5">
        <v>1462</v>
      </c>
      <c r="B1464" s="2" t="s">
        <v>1463</v>
      </c>
      <c r="C1464" s="2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0" t="s">
        <v>8329</v>
      </c>
      <c r="R1464" t="s">
        <v>8349</v>
      </c>
      <c r="S1464" s="13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 s="5">
        <v>1463</v>
      </c>
      <c r="B1465" s="2" t="s">
        <v>1464</v>
      </c>
      <c r="C1465" s="2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0" t="s">
        <v>8329</v>
      </c>
      <c r="R1465" t="s">
        <v>8349</v>
      </c>
      <c r="S1465" s="13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 s="5">
        <v>1464</v>
      </c>
      <c r="B1466" s="2" t="s">
        <v>1465</v>
      </c>
      <c r="C1466" s="2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0" t="s">
        <v>8329</v>
      </c>
      <c r="R1466" t="s">
        <v>8349</v>
      </c>
      <c r="S1466" s="13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58" x14ac:dyDescent="0.35">
      <c r="A1467" s="5">
        <v>1465</v>
      </c>
      <c r="B1467" s="2" t="s">
        <v>1466</v>
      </c>
      <c r="C1467" s="2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0" t="s">
        <v>8329</v>
      </c>
      <c r="R1467" t="s">
        <v>8349</v>
      </c>
      <c r="S1467" s="13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58" x14ac:dyDescent="0.35">
      <c r="A1468" s="5">
        <v>1466</v>
      </c>
      <c r="B1468" s="2" t="s">
        <v>1467</v>
      </c>
      <c r="C1468" s="2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0" t="s">
        <v>8329</v>
      </c>
      <c r="R1468" t="s">
        <v>8349</v>
      </c>
      <c r="S1468" s="13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 s="5">
        <v>1467</v>
      </c>
      <c r="B1469" s="2" t="s">
        <v>1468</v>
      </c>
      <c r="C1469" s="2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0" t="s">
        <v>8329</v>
      </c>
      <c r="R1469" t="s">
        <v>8349</v>
      </c>
      <c r="S1469" s="13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58" x14ac:dyDescent="0.35">
      <c r="A1470" s="5">
        <v>1468</v>
      </c>
      <c r="B1470" s="2" t="s">
        <v>1469</v>
      </c>
      <c r="C1470" s="2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0" t="s">
        <v>8329</v>
      </c>
      <c r="R1470" t="s">
        <v>8349</v>
      </c>
      <c r="S1470" s="13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 s="5">
        <v>1469</v>
      </c>
      <c r="B1471" s="2" t="s">
        <v>1470</v>
      </c>
      <c r="C1471" s="2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0" t="s">
        <v>8329</v>
      </c>
      <c r="R1471" t="s">
        <v>8349</v>
      </c>
      <c r="S1471" s="13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 s="5">
        <v>1470</v>
      </c>
      <c r="B1472" s="2" t="s">
        <v>1471</v>
      </c>
      <c r="C1472" s="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0" t="s">
        <v>8329</v>
      </c>
      <c r="R1472" t="s">
        <v>8349</v>
      </c>
      <c r="S1472" s="13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58" x14ac:dyDescent="0.35">
      <c r="A1473" s="5">
        <v>1471</v>
      </c>
      <c r="B1473" s="2" t="s">
        <v>1472</v>
      </c>
      <c r="C1473" s="2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0" t="s">
        <v>8329</v>
      </c>
      <c r="R1473" t="s">
        <v>8349</v>
      </c>
      <c r="S1473" s="13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 s="5">
        <v>1472</v>
      </c>
      <c r="B1474" s="2" t="s">
        <v>1473</v>
      </c>
      <c r="C1474" s="2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0" t="s">
        <v>8329</v>
      </c>
      <c r="R1474" t="s">
        <v>8349</v>
      </c>
      <c r="S1474" s="13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 s="5">
        <v>1473</v>
      </c>
      <c r="B1475" s="2" t="s">
        <v>1474</v>
      </c>
      <c r="C1475" s="2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8329</v>
      </c>
      <c r="R1475" t="s">
        <v>8349</v>
      </c>
      <c r="S1475" s="13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58" x14ac:dyDescent="0.35">
      <c r="A1476" s="5">
        <v>1474</v>
      </c>
      <c r="B1476" s="2" t="s">
        <v>1475</v>
      </c>
      <c r="C1476" s="2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0" t="s">
        <v>8329</v>
      </c>
      <c r="R1476" t="s">
        <v>8349</v>
      </c>
      <c r="S1476" s="13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 s="5">
        <v>1475</v>
      </c>
      <c r="B1477" s="2" t="s">
        <v>1476</v>
      </c>
      <c r="C1477" s="2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0" t="s">
        <v>8329</v>
      </c>
      <c r="R1477" t="s">
        <v>8349</v>
      </c>
      <c r="S1477" s="13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3.5" x14ac:dyDescent="0.35">
      <c r="A1478" s="5">
        <v>1476</v>
      </c>
      <c r="B1478" s="2" t="s">
        <v>1477</v>
      </c>
      <c r="C1478" s="2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0" t="s">
        <v>8329</v>
      </c>
      <c r="R1478" t="s">
        <v>8349</v>
      </c>
      <c r="S1478" s="13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58" x14ac:dyDescent="0.35">
      <c r="A1479" s="5">
        <v>1477</v>
      </c>
      <c r="B1479" s="2" t="s">
        <v>1478</v>
      </c>
      <c r="C1479" s="2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0" t="s">
        <v>8329</v>
      </c>
      <c r="R1479" t="s">
        <v>8349</v>
      </c>
      <c r="S1479" s="13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58" x14ac:dyDescent="0.35">
      <c r="A1480" s="5">
        <v>1478</v>
      </c>
      <c r="B1480" s="2" t="s">
        <v>1479</v>
      </c>
      <c r="C1480" s="2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0" t="s">
        <v>8329</v>
      </c>
      <c r="R1480" t="s">
        <v>8349</v>
      </c>
      <c r="S1480" s="13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58" x14ac:dyDescent="0.35">
      <c r="A1481" s="5">
        <v>1479</v>
      </c>
      <c r="B1481" s="2" t="s">
        <v>1480</v>
      </c>
      <c r="C1481" s="2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0" t="s">
        <v>8329</v>
      </c>
      <c r="R1481" t="s">
        <v>8349</v>
      </c>
      <c r="S1481" s="13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58" x14ac:dyDescent="0.35">
      <c r="A1482" s="5">
        <v>1480</v>
      </c>
      <c r="B1482" s="2" t="s">
        <v>1481</v>
      </c>
      <c r="C1482" s="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0" t="s">
        <v>8329</v>
      </c>
      <c r="R1482" t="s">
        <v>8349</v>
      </c>
      <c r="S1482" s="13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58" x14ac:dyDescent="0.35">
      <c r="A1483" s="5">
        <v>1481</v>
      </c>
      <c r="B1483" s="2" t="s">
        <v>1482</v>
      </c>
      <c r="C1483" s="2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0" t="s">
        <v>8329</v>
      </c>
      <c r="R1483" t="s">
        <v>8331</v>
      </c>
      <c r="S1483" s="13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 s="5">
        <v>1482</v>
      </c>
      <c r="B1484" s="2" t="s">
        <v>1483</v>
      </c>
      <c r="C1484" s="2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0" t="s">
        <v>8329</v>
      </c>
      <c r="R1484" t="s">
        <v>8331</v>
      </c>
      <c r="S1484" s="13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58" x14ac:dyDescent="0.35">
      <c r="A1485" s="5">
        <v>1483</v>
      </c>
      <c r="B1485" s="2" t="s">
        <v>1484</v>
      </c>
      <c r="C1485" s="2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0" t="s">
        <v>8329</v>
      </c>
      <c r="R1485" t="s">
        <v>8331</v>
      </c>
      <c r="S1485" s="13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9" x14ac:dyDescent="0.35">
      <c r="A1486" s="5">
        <v>1484</v>
      </c>
      <c r="B1486" s="2" t="s">
        <v>1485</v>
      </c>
      <c r="C1486" s="2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0" t="s">
        <v>8329</v>
      </c>
      <c r="R1486" t="s">
        <v>8331</v>
      </c>
      <c r="S1486" s="13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58" x14ac:dyDescent="0.35">
      <c r="A1487" s="5">
        <v>1485</v>
      </c>
      <c r="B1487" s="2" t="s">
        <v>1486</v>
      </c>
      <c r="C1487" s="2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0" t="s">
        <v>8329</v>
      </c>
      <c r="R1487" t="s">
        <v>8331</v>
      </c>
      <c r="S1487" s="13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 s="5">
        <v>1486</v>
      </c>
      <c r="B1488" s="2" t="s">
        <v>1487</v>
      </c>
      <c r="C1488" s="2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0" t="s">
        <v>8329</v>
      </c>
      <c r="R1488" t="s">
        <v>8331</v>
      </c>
      <c r="S1488" s="13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 s="5">
        <v>1487</v>
      </c>
      <c r="B1489" s="2" t="s">
        <v>1488</v>
      </c>
      <c r="C1489" s="2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0" t="s">
        <v>8329</v>
      </c>
      <c r="R1489" t="s">
        <v>8331</v>
      </c>
      <c r="S1489" s="13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 s="5">
        <v>1488</v>
      </c>
      <c r="B1490" s="2" t="s">
        <v>1489</v>
      </c>
      <c r="C1490" s="2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0" t="s">
        <v>8329</v>
      </c>
      <c r="R1490" t="s">
        <v>8331</v>
      </c>
      <c r="S1490" s="13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 s="5">
        <v>1489</v>
      </c>
      <c r="B1491" s="2" t="s">
        <v>1490</v>
      </c>
      <c r="C1491" s="2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0" t="s">
        <v>8329</v>
      </c>
      <c r="R1491" t="s">
        <v>8331</v>
      </c>
      <c r="S1491" s="13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 s="5">
        <v>1490</v>
      </c>
      <c r="B1492" s="2" t="s">
        <v>1491</v>
      </c>
      <c r="C1492" s="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0" t="s">
        <v>8329</v>
      </c>
      <c r="R1492" t="s">
        <v>8331</v>
      </c>
      <c r="S1492" s="13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 s="5">
        <v>1491</v>
      </c>
      <c r="B1493" s="2" t="s">
        <v>1492</v>
      </c>
      <c r="C1493" s="2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0" t="s">
        <v>8329</v>
      </c>
      <c r="R1493" t="s">
        <v>8331</v>
      </c>
      <c r="S1493" s="13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 s="5">
        <v>1492</v>
      </c>
      <c r="B1494" s="2" t="s">
        <v>1493</v>
      </c>
      <c r="C1494" s="2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0" t="s">
        <v>8329</v>
      </c>
      <c r="R1494" t="s">
        <v>8331</v>
      </c>
      <c r="S1494" s="13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 s="5">
        <v>1493</v>
      </c>
      <c r="B1495" s="2" t="s">
        <v>1494</v>
      </c>
      <c r="C1495" s="2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0" t="s">
        <v>8329</v>
      </c>
      <c r="R1495" t="s">
        <v>8331</v>
      </c>
      <c r="S1495" s="13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 s="5">
        <v>1494</v>
      </c>
      <c r="B1496" s="2" t="s">
        <v>1495</v>
      </c>
      <c r="C1496" s="2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0" t="s">
        <v>8329</v>
      </c>
      <c r="R1496" t="s">
        <v>8331</v>
      </c>
      <c r="S1496" s="13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 s="5">
        <v>1495</v>
      </c>
      <c r="B1497" s="2" t="s">
        <v>1496</v>
      </c>
      <c r="C1497" s="2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0" t="s">
        <v>8329</v>
      </c>
      <c r="R1497" t="s">
        <v>8331</v>
      </c>
      <c r="S1497" s="13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 s="5">
        <v>1496</v>
      </c>
      <c r="B1498" s="2" t="s">
        <v>1497</v>
      </c>
      <c r="C1498" s="2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0" t="s">
        <v>8329</v>
      </c>
      <c r="R1498" t="s">
        <v>8331</v>
      </c>
      <c r="S1498" s="13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 s="5">
        <v>1497</v>
      </c>
      <c r="B1499" s="2" t="s">
        <v>1498</v>
      </c>
      <c r="C1499" s="2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0" t="s">
        <v>8329</v>
      </c>
      <c r="R1499" t="s">
        <v>8331</v>
      </c>
      <c r="S1499" s="13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58" x14ac:dyDescent="0.35">
      <c r="A1500" s="5">
        <v>1498</v>
      </c>
      <c r="B1500" s="2" t="s">
        <v>1499</v>
      </c>
      <c r="C1500" s="2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0" t="s">
        <v>8329</v>
      </c>
      <c r="R1500" t="s">
        <v>8331</v>
      </c>
      <c r="S1500" s="13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 s="5">
        <v>1499</v>
      </c>
      <c r="B1501" s="2" t="s">
        <v>1500</v>
      </c>
      <c r="C1501" s="2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0" t="s">
        <v>8329</v>
      </c>
      <c r="R1501" t="s">
        <v>8331</v>
      </c>
      <c r="S1501" s="13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58" x14ac:dyDescent="0.35">
      <c r="A1502" s="5">
        <v>1500</v>
      </c>
      <c r="B1502" s="2" t="s">
        <v>1501</v>
      </c>
      <c r="C1502" s="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0" t="s">
        <v>8329</v>
      </c>
      <c r="R1502" t="s">
        <v>8331</v>
      </c>
      <c r="S1502" s="13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3.5" x14ac:dyDescent="0.35">
      <c r="A1503" s="5">
        <v>1501</v>
      </c>
      <c r="B1503" s="2" t="s">
        <v>1502</v>
      </c>
      <c r="C1503" s="2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0" t="s">
        <v>8345</v>
      </c>
      <c r="R1503" t="s">
        <v>8346</v>
      </c>
      <c r="S1503" s="13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58" x14ac:dyDescent="0.35">
      <c r="A1504" s="5">
        <v>1502</v>
      </c>
      <c r="B1504" s="2" t="s">
        <v>1503</v>
      </c>
      <c r="C1504" s="2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0" t="s">
        <v>8345</v>
      </c>
      <c r="R1504" t="s">
        <v>8346</v>
      </c>
      <c r="S1504" s="13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58" x14ac:dyDescent="0.35">
      <c r="A1505" s="5">
        <v>1503</v>
      </c>
      <c r="B1505" s="2" t="s">
        <v>1504</v>
      </c>
      <c r="C1505" s="2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0" t="s">
        <v>8345</v>
      </c>
      <c r="R1505" t="s">
        <v>8346</v>
      </c>
      <c r="S1505" s="13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 s="5">
        <v>1504</v>
      </c>
      <c r="B1506" s="2" t="s">
        <v>1505</v>
      </c>
      <c r="C1506" s="2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0" t="s">
        <v>8345</v>
      </c>
      <c r="R1506" t="s">
        <v>8346</v>
      </c>
      <c r="S1506" s="13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 s="5">
        <v>1505</v>
      </c>
      <c r="B1507" s="2" t="s">
        <v>1506</v>
      </c>
      <c r="C1507" s="2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0" t="s">
        <v>8345</v>
      </c>
      <c r="R1507" t="s">
        <v>8346</v>
      </c>
      <c r="S1507" s="13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 s="5">
        <v>1506</v>
      </c>
      <c r="B1508" s="2" t="s">
        <v>1507</v>
      </c>
      <c r="C1508" s="2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0" t="s">
        <v>8345</v>
      </c>
      <c r="R1508" t="s">
        <v>8346</v>
      </c>
      <c r="S1508" s="13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 s="5">
        <v>1507</v>
      </c>
      <c r="B1509" s="2" t="s">
        <v>1508</v>
      </c>
      <c r="C1509" s="2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0" t="s">
        <v>8345</v>
      </c>
      <c r="R1509" t="s">
        <v>8346</v>
      </c>
      <c r="S1509" s="13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 s="5">
        <v>1508</v>
      </c>
      <c r="B1510" s="2" t="s">
        <v>1509</v>
      </c>
      <c r="C1510" s="2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0" t="s">
        <v>8345</v>
      </c>
      <c r="R1510" t="s">
        <v>8346</v>
      </c>
      <c r="S1510" s="13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58" x14ac:dyDescent="0.35">
      <c r="A1511" s="5">
        <v>1509</v>
      </c>
      <c r="B1511" s="2" t="s">
        <v>1510</v>
      </c>
      <c r="C1511" s="2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0" t="s">
        <v>8345</v>
      </c>
      <c r="R1511" t="s">
        <v>8346</v>
      </c>
      <c r="S1511" s="13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58" x14ac:dyDescent="0.35">
      <c r="A1512" s="5">
        <v>1510</v>
      </c>
      <c r="B1512" s="2" t="s">
        <v>1511</v>
      </c>
      <c r="C1512" s="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0" t="s">
        <v>8345</v>
      </c>
      <c r="R1512" t="s">
        <v>8346</v>
      </c>
      <c r="S1512" s="13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 s="5">
        <v>1511</v>
      </c>
      <c r="B1513" s="2" t="s">
        <v>1512</v>
      </c>
      <c r="C1513" s="2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0" t="s">
        <v>8345</v>
      </c>
      <c r="R1513" t="s">
        <v>8346</v>
      </c>
      <c r="S1513" s="13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58" x14ac:dyDescent="0.35">
      <c r="A1514" s="5">
        <v>1512</v>
      </c>
      <c r="B1514" s="2" t="s">
        <v>1513</v>
      </c>
      <c r="C1514" s="2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0" t="s">
        <v>8345</v>
      </c>
      <c r="R1514" t="s">
        <v>8346</v>
      </c>
      <c r="S1514" s="13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 s="5">
        <v>1513</v>
      </c>
      <c r="B1515" s="2" t="s">
        <v>1514</v>
      </c>
      <c r="C1515" s="2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0" t="s">
        <v>8345</v>
      </c>
      <c r="R1515" t="s">
        <v>8346</v>
      </c>
      <c r="S1515" s="13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 s="5">
        <v>1514</v>
      </c>
      <c r="B1516" s="2" t="s">
        <v>1515</v>
      </c>
      <c r="C1516" s="2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0" t="s">
        <v>8345</v>
      </c>
      <c r="R1516" t="s">
        <v>8346</v>
      </c>
      <c r="S1516" s="13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58" x14ac:dyDescent="0.35">
      <c r="A1517" s="5">
        <v>1515</v>
      </c>
      <c r="B1517" s="2" t="s">
        <v>1516</v>
      </c>
      <c r="C1517" s="2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0" t="s">
        <v>8345</v>
      </c>
      <c r="R1517" t="s">
        <v>8346</v>
      </c>
      <c r="S1517" s="13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58" x14ac:dyDescent="0.35">
      <c r="A1518" s="5">
        <v>1516</v>
      </c>
      <c r="B1518" s="2" t="s">
        <v>1517</v>
      </c>
      <c r="C1518" s="2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0" t="s">
        <v>8345</v>
      </c>
      <c r="R1518" t="s">
        <v>8346</v>
      </c>
      <c r="S1518" s="13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58" x14ac:dyDescent="0.35">
      <c r="A1519" s="5">
        <v>1517</v>
      </c>
      <c r="B1519" s="2" t="s">
        <v>1518</v>
      </c>
      <c r="C1519" s="2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0" t="s">
        <v>8345</v>
      </c>
      <c r="R1519" t="s">
        <v>8346</v>
      </c>
      <c r="S1519" s="13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 s="5">
        <v>1518</v>
      </c>
      <c r="B1520" s="2" t="s">
        <v>1519</v>
      </c>
      <c r="C1520" s="2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0" t="s">
        <v>8345</v>
      </c>
      <c r="R1520" t="s">
        <v>8346</v>
      </c>
      <c r="S1520" s="13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58" x14ac:dyDescent="0.35">
      <c r="A1521" s="5">
        <v>1519</v>
      </c>
      <c r="B1521" s="2" t="s">
        <v>1520</v>
      </c>
      <c r="C1521" s="2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0" t="s">
        <v>8345</v>
      </c>
      <c r="R1521" t="s">
        <v>8346</v>
      </c>
      <c r="S1521" s="13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3.5" x14ac:dyDescent="0.35">
      <c r="A1522" s="5">
        <v>1520</v>
      </c>
      <c r="B1522" s="2" t="s">
        <v>1521</v>
      </c>
      <c r="C1522" s="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0" t="s">
        <v>8345</v>
      </c>
      <c r="R1522" t="s">
        <v>8346</v>
      </c>
      <c r="S1522" s="13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 s="5">
        <v>1521</v>
      </c>
      <c r="B1523" s="2" t="s">
        <v>1522</v>
      </c>
      <c r="C1523" s="2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0" t="s">
        <v>8345</v>
      </c>
      <c r="R1523" t="s">
        <v>8346</v>
      </c>
      <c r="S1523" s="13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 s="5">
        <v>1522</v>
      </c>
      <c r="B1524" s="2" t="s">
        <v>1523</v>
      </c>
      <c r="C1524" s="2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0" t="s">
        <v>8345</v>
      </c>
      <c r="R1524" t="s">
        <v>8346</v>
      </c>
      <c r="S1524" s="13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58" x14ac:dyDescent="0.35">
      <c r="A1525" s="5">
        <v>1523</v>
      </c>
      <c r="B1525" s="2" t="s">
        <v>1524</v>
      </c>
      <c r="C1525" s="2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0" t="s">
        <v>8345</v>
      </c>
      <c r="R1525" t="s">
        <v>8346</v>
      </c>
      <c r="S1525" s="13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 s="5">
        <v>1524</v>
      </c>
      <c r="B1526" s="2" t="s">
        <v>1525</v>
      </c>
      <c r="C1526" s="2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0" t="s">
        <v>8345</v>
      </c>
      <c r="R1526" t="s">
        <v>8346</v>
      </c>
      <c r="S1526" s="13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58" x14ac:dyDescent="0.35">
      <c r="A1527" s="5">
        <v>1525</v>
      </c>
      <c r="B1527" s="2" t="s">
        <v>1526</v>
      </c>
      <c r="C1527" s="2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0" t="s">
        <v>8345</v>
      </c>
      <c r="R1527" t="s">
        <v>8346</v>
      </c>
      <c r="S1527" s="13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58" x14ac:dyDescent="0.35">
      <c r="A1528" s="5">
        <v>1526</v>
      </c>
      <c r="B1528" s="2" t="s">
        <v>1527</v>
      </c>
      <c r="C1528" s="2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0" t="s">
        <v>8345</v>
      </c>
      <c r="R1528" t="s">
        <v>8346</v>
      </c>
      <c r="S1528" s="13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 s="5">
        <v>1527</v>
      </c>
      <c r="B1529" s="2" t="s">
        <v>1528</v>
      </c>
      <c r="C1529" s="2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0" t="s">
        <v>8345</v>
      </c>
      <c r="R1529" t="s">
        <v>8346</v>
      </c>
      <c r="S1529" s="13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 s="5">
        <v>1528</v>
      </c>
      <c r="B1530" s="2" t="s">
        <v>1529</v>
      </c>
      <c r="C1530" s="2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0" t="s">
        <v>8345</v>
      </c>
      <c r="R1530" t="s">
        <v>8346</v>
      </c>
      <c r="S1530" s="13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 s="5">
        <v>1529</v>
      </c>
      <c r="B1531" s="2" t="s">
        <v>1530</v>
      </c>
      <c r="C1531" s="2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0" t="s">
        <v>8345</v>
      </c>
      <c r="R1531" t="s">
        <v>8346</v>
      </c>
      <c r="S1531" s="13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 s="5">
        <v>1530</v>
      </c>
      <c r="B1532" s="2" t="s">
        <v>1531</v>
      </c>
      <c r="C1532" s="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0" t="s">
        <v>8345</v>
      </c>
      <c r="R1532" t="s">
        <v>8346</v>
      </c>
      <c r="S1532" s="13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 s="5">
        <v>1531</v>
      </c>
      <c r="B1533" s="2" t="s">
        <v>1532</v>
      </c>
      <c r="C1533" s="2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0" t="s">
        <v>8345</v>
      </c>
      <c r="R1533" t="s">
        <v>8346</v>
      </c>
      <c r="S1533" s="13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58" x14ac:dyDescent="0.35">
      <c r="A1534" s="5">
        <v>1532</v>
      </c>
      <c r="B1534" s="2" t="s">
        <v>1533</v>
      </c>
      <c r="C1534" s="2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0" t="s">
        <v>8345</v>
      </c>
      <c r="R1534" t="s">
        <v>8346</v>
      </c>
      <c r="S1534" s="13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 s="5">
        <v>1533</v>
      </c>
      <c r="B1535" s="2" t="s">
        <v>1534</v>
      </c>
      <c r="C1535" s="2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0" t="s">
        <v>8345</v>
      </c>
      <c r="R1535" t="s">
        <v>8346</v>
      </c>
      <c r="S1535" s="13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58" x14ac:dyDescent="0.35">
      <c r="A1536" s="5">
        <v>1534</v>
      </c>
      <c r="B1536" s="2" t="s">
        <v>1535</v>
      </c>
      <c r="C1536" s="2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0" t="s">
        <v>8345</v>
      </c>
      <c r="R1536" t="s">
        <v>8346</v>
      </c>
      <c r="S1536" s="13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 s="5">
        <v>1535</v>
      </c>
      <c r="B1537" s="2" t="s">
        <v>1536</v>
      </c>
      <c r="C1537" s="2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0" t="s">
        <v>8345</v>
      </c>
      <c r="R1537" t="s">
        <v>8346</v>
      </c>
      <c r="S1537" s="13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 s="5">
        <v>1536</v>
      </c>
      <c r="B1538" s="2" t="s">
        <v>1537</v>
      </c>
      <c r="C1538" s="2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0" t="s">
        <v>8345</v>
      </c>
      <c r="R1538" t="s">
        <v>8346</v>
      </c>
      <c r="S1538" s="13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 s="5">
        <v>1537</v>
      </c>
      <c r="B1539" s="2" t="s">
        <v>1538</v>
      </c>
      <c r="C1539" s="2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8345</v>
      </c>
      <c r="R1539" t="s">
        <v>8346</v>
      </c>
      <c r="S1539" s="13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 s="5">
        <v>1538</v>
      </c>
      <c r="B1540" s="2" t="s">
        <v>1539</v>
      </c>
      <c r="C1540" s="2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0" t="s">
        <v>8345</v>
      </c>
      <c r="R1540" t="s">
        <v>8346</v>
      </c>
      <c r="S1540" s="13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58" x14ac:dyDescent="0.35">
      <c r="A1541" s="5">
        <v>1539</v>
      </c>
      <c r="B1541" s="2" t="s">
        <v>1540</v>
      </c>
      <c r="C1541" s="2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0" t="s">
        <v>8345</v>
      </c>
      <c r="R1541" t="s">
        <v>8346</v>
      </c>
      <c r="S1541" s="13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58" x14ac:dyDescent="0.35">
      <c r="A1542" s="5">
        <v>1540</v>
      </c>
      <c r="B1542" s="2" t="s">
        <v>1541</v>
      </c>
      <c r="C1542" s="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0" t="s">
        <v>8345</v>
      </c>
      <c r="R1542" t="s">
        <v>8346</v>
      </c>
      <c r="S1542" s="13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 s="5">
        <v>1541</v>
      </c>
      <c r="B1543" s="2" t="s">
        <v>1542</v>
      </c>
      <c r="C1543" s="2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0" t="s">
        <v>8345</v>
      </c>
      <c r="R1543" t="s">
        <v>8350</v>
      </c>
      <c r="S1543" s="13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 s="5">
        <v>1542</v>
      </c>
      <c r="B1544" s="2" t="s">
        <v>1543</v>
      </c>
      <c r="C1544" s="2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0" t="s">
        <v>8345</v>
      </c>
      <c r="R1544" t="s">
        <v>8350</v>
      </c>
      <c r="S1544" s="13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 s="5">
        <v>1543</v>
      </c>
      <c r="B1545" s="2" t="s">
        <v>1544</v>
      </c>
      <c r="C1545" s="2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0" t="s">
        <v>8345</v>
      </c>
      <c r="R1545" t="s">
        <v>8350</v>
      </c>
      <c r="S1545" s="13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 s="5">
        <v>1544</v>
      </c>
      <c r="B1546" s="2" t="s">
        <v>1545</v>
      </c>
      <c r="C1546" s="2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0" t="s">
        <v>8345</v>
      </c>
      <c r="R1546" t="s">
        <v>8350</v>
      </c>
      <c r="S1546" s="13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 s="5">
        <v>1545</v>
      </c>
      <c r="B1547" s="2" t="s">
        <v>1546</v>
      </c>
      <c r="C1547" s="2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0" t="s">
        <v>8345</v>
      </c>
      <c r="R1547" t="s">
        <v>8350</v>
      </c>
      <c r="S1547" s="13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58" x14ac:dyDescent="0.35">
      <c r="A1548" s="5">
        <v>1546</v>
      </c>
      <c r="B1548" s="2" t="s">
        <v>1547</v>
      </c>
      <c r="C1548" s="2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0" t="s">
        <v>8345</v>
      </c>
      <c r="R1548" t="s">
        <v>8350</v>
      </c>
      <c r="S1548" s="13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 s="5">
        <v>1547</v>
      </c>
      <c r="B1549" s="2" t="s">
        <v>1548</v>
      </c>
      <c r="C1549" s="2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0" t="s">
        <v>8345</v>
      </c>
      <c r="R1549" t="s">
        <v>8350</v>
      </c>
      <c r="S1549" s="13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 s="5">
        <v>1548</v>
      </c>
      <c r="B1550" s="2" t="s">
        <v>1549</v>
      </c>
      <c r="C1550" s="2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0" t="s">
        <v>8345</v>
      </c>
      <c r="R1550" t="s">
        <v>8350</v>
      </c>
      <c r="S1550" s="13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 s="5">
        <v>1549</v>
      </c>
      <c r="B1551" s="2" t="s">
        <v>1550</v>
      </c>
      <c r="C1551" s="2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0" t="s">
        <v>8345</v>
      </c>
      <c r="R1551" t="s">
        <v>8350</v>
      </c>
      <c r="S1551" s="13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 s="5">
        <v>1550</v>
      </c>
      <c r="B1552" s="2" t="s">
        <v>1551</v>
      </c>
      <c r="C1552" s="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0" t="s">
        <v>8345</v>
      </c>
      <c r="R1552" t="s">
        <v>8350</v>
      </c>
      <c r="S1552" s="13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58" x14ac:dyDescent="0.35">
      <c r="A1553" s="5">
        <v>1551</v>
      </c>
      <c r="B1553" s="2" t="s">
        <v>1552</v>
      </c>
      <c r="C1553" s="2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0" t="s">
        <v>8345</v>
      </c>
      <c r="R1553" t="s">
        <v>8350</v>
      </c>
      <c r="S1553" s="13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58" x14ac:dyDescent="0.35">
      <c r="A1554" s="5">
        <v>1552</v>
      </c>
      <c r="B1554" s="2" t="s">
        <v>1553</v>
      </c>
      <c r="C1554" s="2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0" t="s">
        <v>8345</v>
      </c>
      <c r="R1554" t="s">
        <v>8350</v>
      </c>
      <c r="S1554" s="13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 s="5">
        <v>1553</v>
      </c>
      <c r="B1555" s="2" t="s">
        <v>1554</v>
      </c>
      <c r="C1555" s="2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0" t="s">
        <v>8345</v>
      </c>
      <c r="R1555" t="s">
        <v>8350</v>
      </c>
      <c r="S1555" s="13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 s="5">
        <v>1554</v>
      </c>
      <c r="B1556" s="2" t="s">
        <v>1555</v>
      </c>
      <c r="C1556" s="2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0" t="s">
        <v>8345</v>
      </c>
      <c r="R1556" t="s">
        <v>8350</v>
      </c>
      <c r="S1556" s="13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 s="5">
        <v>1555</v>
      </c>
      <c r="B1557" s="2" t="s">
        <v>1556</v>
      </c>
      <c r="C1557" s="2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0" t="s">
        <v>8345</v>
      </c>
      <c r="R1557" t="s">
        <v>8350</v>
      </c>
      <c r="S1557" s="13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 s="5">
        <v>1556</v>
      </c>
      <c r="B1558" s="2" t="s">
        <v>1557</v>
      </c>
      <c r="C1558" s="2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0" t="s">
        <v>8345</v>
      </c>
      <c r="R1558" t="s">
        <v>8350</v>
      </c>
      <c r="S1558" s="13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 s="5">
        <v>1557</v>
      </c>
      <c r="B1559" s="2" t="s">
        <v>1558</v>
      </c>
      <c r="C1559" s="2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0" t="s">
        <v>8345</v>
      </c>
      <c r="R1559" t="s">
        <v>8350</v>
      </c>
      <c r="S1559" s="13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 s="5">
        <v>1558</v>
      </c>
      <c r="B1560" s="2" t="s">
        <v>1559</v>
      </c>
      <c r="C1560" s="2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0" t="s">
        <v>8345</v>
      </c>
      <c r="R1560" t="s">
        <v>8350</v>
      </c>
      <c r="S1560" s="13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3.5" x14ac:dyDescent="0.35">
      <c r="A1561" s="5">
        <v>1559</v>
      </c>
      <c r="B1561" s="2" t="s">
        <v>1560</v>
      </c>
      <c r="C1561" s="2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0" t="s">
        <v>8345</v>
      </c>
      <c r="R1561" t="s">
        <v>8350</v>
      </c>
      <c r="S1561" s="13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58" x14ac:dyDescent="0.35">
      <c r="A1562" s="5">
        <v>1560</v>
      </c>
      <c r="B1562" s="2" t="s">
        <v>1561</v>
      </c>
      <c r="C1562" s="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0" t="s">
        <v>8345</v>
      </c>
      <c r="R1562" t="s">
        <v>8350</v>
      </c>
      <c r="S1562" s="13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 s="5">
        <v>1561</v>
      </c>
      <c r="B1563" s="2" t="s">
        <v>1562</v>
      </c>
      <c r="C1563" s="2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0" t="s">
        <v>8329</v>
      </c>
      <c r="R1563" t="s">
        <v>8351</v>
      </c>
      <c r="S1563" s="13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 s="5">
        <v>1562</v>
      </c>
      <c r="B1564" s="2" t="s">
        <v>1563</v>
      </c>
      <c r="C1564" s="2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0" t="s">
        <v>8329</v>
      </c>
      <c r="R1564" t="s">
        <v>8351</v>
      </c>
      <c r="S1564" s="13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 s="5">
        <v>1563</v>
      </c>
      <c r="B1565" s="2" t="s">
        <v>1564</v>
      </c>
      <c r="C1565" s="2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0" t="s">
        <v>8329</v>
      </c>
      <c r="R1565" t="s">
        <v>8351</v>
      </c>
      <c r="S1565" s="13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58" x14ac:dyDescent="0.35">
      <c r="A1566" s="5">
        <v>1564</v>
      </c>
      <c r="B1566" s="2" t="s">
        <v>1565</v>
      </c>
      <c r="C1566" s="2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0" t="s">
        <v>8329</v>
      </c>
      <c r="R1566" t="s">
        <v>8351</v>
      </c>
      <c r="S1566" s="13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58" x14ac:dyDescent="0.35">
      <c r="A1567" s="5">
        <v>1565</v>
      </c>
      <c r="B1567" s="2" t="s">
        <v>1566</v>
      </c>
      <c r="C1567" s="2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0" t="s">
        <v>8329</v>
      </c>
      <c r="R1567" t="s">
        <v>8351</v>
      </c>
      <c r="S1567" s="13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 s="5">
        <v>1566</v>
      </c>
      <c r="B1568" s="2" t="s">
        <v>1567</v>
      </c>
      <c r="C1568" s="2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0" t="s">
        <v>8329</v>
      </c>
      <c r="R1568" t="s">
        <v>8351</v>
      </c>
      <c r="S1568" s="13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58" x14ac:dyDescent="0.35">
      <c r="A1569" s="5">
        <v>1567</v>
      </c>
      <c r="B1569" s="2" t="s">
        <v>1568</v>
      </c>
      <c r="C1569" s="2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0" t="s">
        <v>8329</v>
      </c>
      <c r="R1569" t="s">
        <v>8351</v>
      </c>
      <c r="S1569" s="13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 s="5">
        <v>1568</v>
      </c>
      <c r="B1570" s="2" t="s">
        <v>1569</v>
      </c>
      <c r="C1570" s="2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0" t="s">
        <v>8329</v>
      </c>
      <c r="R1570" t="s">
        <v>8351</v>
      </c>
      <c r="S1570" s="13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 s="5">
        <v>1569</v>
      </c>
      <c r="B1571" s="2" t="s">
        <v>1570</v>
      </c>
      <c r="C1571" s="2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0" t="s">
        <v>8329</v>
      </c>
      <c r="R1571" t="s">
        <v>8351</v>
      </c>
      <c r="S1571" s="13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 s="5">
        <v>1570</v>
      </c>
      <c r="B1572" s="2" t="s">
        <v>1571</v>
      </c>
      <c r="C1572" s="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0" t="s">
        <v>8329</v>
      </c>
      <c r="R1572" t="s">
        <v>8351</v>
      </c>
      <c r="S1572" s="13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 s="5">
        <v>1571</v>
      </c>
      <c r="B1573" s="2" t="s">
        <v>1572</v>
      </c>
      <c r="C1573" s="2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0" t="s">
        <v>8329</v>
      </c>
      <c r="R1573" t="s">
        <v>8351</v>
      </c>
      <c r="S1573" s="13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58" x14ac:dyDescent="0.35">
      <c r="A1574" s="5">
        <v>1572</v>
      </c>
      <c r="B1574" s="2" t="s">
        <v>1573</v>
      </c>
      <c r="C1574" s="2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0" t="s">
        <v>8329</v>
      </c>
      <c r="R1574" t="s">
        <v>8351</v>
      </c>
      <c r="S1574" s="13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58" x14ac:dyDescent="0.35">
      <c r="A1575" s="5">
        <v>1573</v>
      </c>
      <c r="B1575" s="2" t="s">
        <v>1574</v>
      </c>
      <c r="C1575" s="2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0" t="s">
        <v>8329</v>
      </c>
      <c r="R1575" t="s">
        <v>8351</v>
      </c>
      <c r="S1575" s="13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58" x14ac:dyDescent="0.35">
      <c r="A1576" s="5">
        <v>1574</v>
      </c>
      <c r="B1576" s="2" t="s">
        <v>1575</v>
      </c>
      <c r="C1576" s="2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0" t="s">
        <v>8329</v>
      </c>
      <c r="R1576" t="s">
        <v>8351</v>
      </c>
      <c r="S1576" s="13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58" x14ac:dyDescent="0.35">
      <c r="A1577" s="5">
        <v>1575</v>
      </c>
      <c r="B1577" s="2" t="s">
        <v>1576</v>
      </c>
      <c r="C1577" s="2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0" t="s">
        <v>8329</v>
      </c>
      <c r="R1577" t="s">
        <v>8351</v>
      </c>
      <c r="S1577" s="13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3.5" x14ac:dyDescent="0.35">
      <c r="A1578" s="5">
        <v>1576</v>
      </c>
      <c r="B1578" s="2" t="s">
        <v>1577</v>
      </c>
      <c r="C1578" s="2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0" t="s">
        <v>8329</v>
      </c>
      <c r="R1578" t="s">
        <v>8351</v>
      </c>
      <c r="S1578" s="13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58" x14ac:dyDescent="0.35">
      <c r="A1579" s="5">
        <v>1577</v>
      </c>
      <c r="B1579" s="2" t="s">
        <v>1578</v>
      </c>
      <c r="C1579" s="2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0" t="s">
        <v>8329</v>
      </c>
      <c r="R1579" t="s">
        <v>8351</v>
      </c>
      <c r="S1579" s="13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 s="5">
        <v>1578</v>
      </c>
      <c r="B1580" s="2" t="s">
        <v>1579</v>
      </c>
      <c r="C1580" s="2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0" t="s">
        <v>8329</v>
      </c>
      <c r="R1580" t="s">
        <v>8351</v>
      </c>
      <c r="S1580" s="13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3.5" x14ac:dyDescent="0.35">
      <c r="A1581" s="5">
        <v>1579</v>
      </c>
      <c r="B1581" s="2" t="s">
        <v>1580</v>
      </c>
      <c r="C1581" s="2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0" t="s">
        <v>8329</v>
      </c>
      <c r="R1581" t="s">
        <v>8351</v>
      </c>
      <c r="S1581" s="13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 s="5">
        <v>1580</v>
      </c>
      <c r="B1582" s="2" t="s">
        <v>1581</v>
      </c>
      <c r="C1582" s="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0" t="s">
        <v>8329</v>
      </c>
      <c r="R1582" t="s">
        <v>8351</v>
      </c>
      <c r="S1582" s="13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58" x14ac:dyDescent="0.35">
      <c r="A1583" s="5">
        <v>1581</v>
      </c>
      <c r="B1583" s="2" t="s">
        <v>1582</v>
      </c>
      <c r="C1583" s="2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0" t="s">
        <v>8345</v>
      </c>
      <c r="R1583" t="s">
        <v>8352</v>
      </c>
      <c r="S1583" s="13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 s="5">
        <v>1582</v>
      </c>
      <c r="B1584" s="2" t="s">
        <v>1583</v>
      </c>
      <c r="C1584" s="2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0" t="s">
        <v>8345</v>
      </c>
      <c r="R1584" t="s">
        <v>8352</v>
      </c>
      <c r="S1584" s="13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 s="5">
        <v>1583</v>
      </c>
      <c r="B1585" s="2" t="s">
        <v>1584</v>
      </c>
      <c r="C1585" s="2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0" t="s">
        <v>8345</v>
      </c>
      <c r="R1585" t="s">
        <v>8352</v>
      </c>
      <c r="S1585" s="13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58" x14ac:dyDescent="0.35">
      <c r="A1586" s="5">
        <v>1584</v>
      </c>
      <c r="B1586" s="2" t="s">
        <v>1585</v>
      </c>
      <c r="C1586" s="2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0" t="s">
        <v>8345</v>
      </c>
      <c r="R1586" t="s">
        <v>8352</v>
      </c>
      <c r="S1586" s="13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 s="5">
        <v>1585</v>
      </c>
      <c r="B1587" s="2" t="s">
        <v>1586</v>
      </c>
      <c r="C1587" s="2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0" t="s">
        <v>8345</v>
      </c>
      <c r="R1587" t="s">
        <v>8352</v>
      </c>
      <c r="S1587" s="13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 s="5">
        <v>1586</v>
      </c>
      <c r="B1588" s="2" t="s">
        <v>1587</v>
      </c>
      <c r="C1588" s="2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0" t="s">
        <v>8345</v>
      </c>
      <c r="R1588" t="s">
        <v>8352</v>
      </c>
      <c r="S1588" s="13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 s="5">
        <v>1587</v>
      </c>
      <c r="B1589" s="2" t="s">
        <v>1588</v>
      </c>
      <c r="C1589" s="2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0" t="s">
        <v>8345</v>
      </c>
      <c r="R1589" t="s">
        <v>8352</v>
      </c>
      <c r="S1589" s="13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 s="5">
        <v>1588</v>
      </c>
      <c r="B1590" s="2" t="s">
        <v>1589</v>
      </c>
      <c r="C1590" s="2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0" t="s">
        <v>8345</v>
      </c>
      <c r="R1590" t="s">
        <v>8352</v>
      </c>
      <c r="S1590" s="13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 s="5">
        <v>1589</v>
      </c>
      <c r="B1591" s="2" t="s">
        <v>1590</v>
      </c>
      <c r="C1591" s="2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0" t="s">
        <v>8345</v>
      </c>
      <c r="R1591" t="s">
        <v>8352</v>
      </c>
      <c r="S1591" s="13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 s="5">
        <v>1590</v>
      </c>
      <c r="B1592" s="2" t="s">
        <v>1591</v>
      </c>
      <c r="C1592" s="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0" t="s">
        <v>8345</v>
      </c>
      <c r="R1592" t="s">
        <v>8352</v>
      </c>
      <c r="S1592" s="13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 s="5">
        <v>1591</v>
      </c>
      <c r="B1593" s="2" t="s">
        <v>1592</v>
      </c>
      <c r="C1593" s="2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0" t="s">
        <v>8345</v>
      </c>
      <c r="R1593" t="s">
        <v>8352</v>
      </c>
      <c r="S1593" s="13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 s="5">
        <v>1592</v>
      </c>
      <c r="B1594" s="2" t="s">
        <v>1593</v>
      </c>
      <c r="C1594" s="2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0" t="s">
        <v>8345</v>
      </c>
      <c r="R1594" t="s">
        <v>8352</v>
      </c>
      <c r="S1594" s="13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3.5" x14ac:dyDescent="0.35">
      <c r="A1595" s="5">
        <v>1593</v>
      </c>
      <c r="B1595" s="2" t="s">
        <v>1594</v>
      </c>
      <c r="C1595" s="2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0" t="s">
        <v>8345</v>
      </c>
      <c r="R1595" t="s">
        <v>8352</v>
      </c>
      <c r="S1595" s="13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3.5" x14ac:dyDescent="0.35">
      <c r="A1596" s="5">
        <v>1594</v>
      </c>
      <c r="B1596" s="2" t="s">
        <v>1595</v>
      </c>
      <c r="C1596" s="2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0" t="s">
        <v>8345</v>
      </c>
      <c r="R1596" t="s">
        <v>8352</v>
      </c>
      <c r="S1596" s="13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 s="5">
        <v>1595</v>
      </c>
      <c r="B1597" s="2" t="s">
        <v>1596</v>
      </c>
      <c r="C1597" s="2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0" t="s">
        <v>8345</v>
      </c>
      <c r="R1597" t="s">
        <v>8352</v>
      </c>
      <c r="S1597" s="13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 s="5">
        <v>1596</v>
      </c>
      <c r="B1598" s="2" t="s">
        <v>1597</v>
      </c>
      <c r="C1598" s="2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0" t="s">
        <v>8345</v>
      </c>
      <c r="R1598" t="s">
        <v>8352</v>
      </c>
      <c r="S1598" s="13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 s="5">
        <v>1597</v>
      </c>
      <c r="B1599" s="2" t="s">
        <v>1598</v>
      </c>
      <c r="C1599" s="2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0" t="s">
        <v>8345</v>
      </c>
      <c r="R1599" t="s">
        <v>8352</v>
      </c>
      <c r="S1599" s="13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 s="5">
        <v>1598</v>
      </c>
      <c r="B1600" s="2" t="s">
        <v>1599</v>
      </c>
      <c r="C1600" s="2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0" t="s">
        <v>8345</v>
      </c>
      <c r="R1600" t="s">
        <v>8352</v>
      </c>
      <c r="S1600" s="13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 s="5">
        <v>1599</v>
      </c>
      <c r="B1601" s="2" t="s">
        <v>1600</v>
      </c>
      <c r="C1601" s="2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0" t="s">
        <v>8345</v>
      </c>
      <c r="R1601" t="s">
        <v>8352</v>
      </c>
      <c r="S1601" s="13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 s="5">
        <v>1600</v>
      </c>
      <c r="B1602" s="2" t="s">
        <v>1601</v>
      </c>
      <c r="C1602" s="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0" t="s">
        <v>8345</v>
      </c>
      <c r="R1602" t="s">
        <v>8352</v>
      </c>
      <c r="S1602" s="13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 s="5">
        <v>1601</v>
      </c>
      <c r="B1603" s="2" t="s">
        <v>1602</v>
      </c>
      <c r="C1603" s="2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8332</v>
      </c>
      <c r="R1603" t="s">
        <v>8333</v>
      </c>
      <c r="S1603" s="13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 s="5">
        <v>1602</v>
      </c>
      <c r="B1604" s="2" t="s">
        <v>1603</v>
      </c>
      <c r="C1604" s="2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0" t="s">
        <v>8332</v>
      </c>
      <c r="R1604" t="s">
        <v>8333</v>
      </c>
      <c r="S1604" s="13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3.5" x14ac:dyDescent="0.35">
      <c r="A1605" s="5">
        <v>1603</v>
      </c>
      <c r="B1605" s="2" t="s">
        <v>1604</v>
      </c>
      <c r="C1605" s="2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0" t="s">
        <v>8332</v>
      </c>
      <c r="R1605" t="s">
        <v>8333</v>
      </c>
      <c r="S1605" s="13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58" x14ac:dyDescent="0.35">
      <c r="A1606" s="5">
        <v>1604</v>
      </c>
      <c r="B1606" s="2" t="s">
        <v>1605</v>
      </c>
      <c r="C1606" s="2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0" t="s">
        <v>8332</v>
      </c>
      <c r="R1606" t="s">
        <v>8333</v>
      </c>
      <c r="S1606" s="13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58" x14ac:dyDescent="0.35">
      <c r="A1607" s="5">
        <v>1605</v>
      </c>
      <c r="B1607" s="2" t="s">
        <v>1606</v>
      </c>
      <c r="C1607" s="2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0" t="s">
        <v>8332</v>
      </c>
      <c r="R1607" t="s">
        <v>8333</v>
      </c>
      <c r="S1607" s="13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 s="5">
        <v>1606</v>
      </c>
      <c r="B1608" s="2" t="s">
        <v>1607</v>
      </c>
      <c r="C1608" s="2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0" t="s">
        <v>8332</v>
      </c>
      <c r="R1608" t="s">
        <v>8333</v>
      </c>
      <c r="S1608" s="13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 s="5">
        <v>1607</v>
      </c>
      <c r="B1609" s="2" t="s">
        <v>1608</v>
      </c>
      <c r="C1609" s="2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0" t="s">
        <v>8332</v>
      </c>
      <c r="R1609" t="s">
        <v>8333</v>
      </c>
      <c r="S1609" s="13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3.5" x14ac:dyDescent="0.35">
      <c r="A1610" s="5">
        <v>1608</v>
      </c>
      <c r="B1610" s="2" t="s">
        <v>1609</v>
      </c>
      <c r="C1610" s="2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0" t="s">
        <v>8332</v>
      </c>
      <c r="R1610" t="s">
        <v>8333</v>
      </c>
      <c r="S1610" s="13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 s="5">
        <v>1609</v>
      </c>
      <c r="B1611" s="2" t="s">
        <v>1610</v>
      </c>
      <c r="C1611" s="2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0" t="s">
        <v>8332</v>
      </c>
      <c r="R1611" t="s">
        <v>8333</v>
      </c>
      <c r="S1611" s="13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 s="5">
        <v>1610</v>
      </c>
      <c r="B1612" s="2" t="s">
        <v>1611</v>
      </c>
      <c r="C1612" s="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0" t="s">
        <v>8332</v>
      </c>
      <c r="R1612" t="s">
        <v>8333</v>
      </c>
      <c r="S1612" s="13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9" x14ac:dyDescent="0.35">
      <c r="A1613" s="5">
        <v>1611</v>
      </c>
      <c r="B1613" s="2" t="s">
        <v>1612</v>
      </c>
      <c r="C1613" s="2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0" t="s">
        <v>8332</v>
      </c>
      <c r="R1613" t="s">
        <v>8333</v>
      </c>
      <c r="S1613" s="13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 s="5">
        <v>1612</v>
      </c>
      <c r="B1614" s="2" t="s">
        <v>1613</v>
      </c>
      <c r="C1614" s="2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0" t="s">
        <v>8332</v>
      </c>
      <c r="R1614" t="s">
        <v>8333</v>
      </c>
      <c r="S1614" s="13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 s="5">
        <v>1613</v>
      </c>
      <c r="B1615" s="2" t="s">
        <v>1614</v>
      </c>
      <c r="C1615" s="2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0" t="s">
        <v>8332</v>
      </c>
      <c r="R1615" t="s">
        <v>8333</v>
      </c>
      <c r="S1615" s="13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58" x14ac:dyDescent="0.35">
      <c r="A1616" s="5">
        <v>1614</v>
      </c>
      <c r="B1616" s="2" t="s">
        <v>1615</v>
      </c>
      <c r="C1616" s="2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0" t="s">
        <v>8332</v>
      </c>
      <c r="R1616" t="s">
        <v>8333</v>
      </c>
      <c r="S1616" s="13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 s="5">
        <v>1615</v>
      </c>
      <c r="B1617" s="2" t="s">
        <v>1616</v>
      </c>
      <c r="C1617" s="2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0" t="s">
        <v>8332</v>
      </c>
      <c r="R1617" t="s">
        <v>8333</v>
      </c>
      <c r="S1617" s="13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 s="5">
        <v>1616</v>
      </c>
      <c r="B1618" s="2" t="s">
        <v>1617</v>
      </c>
      <c r="C1618" s="2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0" t="s">
        <v>8332</v>
      </c>
      <c r="R1618" t="s">
        <v>8333</v>
      </c>
      <c r="S1618" s="13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3.5" x14ac:dyDescent="0.35">
      <c r="A1619" s="5">
        <v>1617</v>
      </c>
      <c r="B1619" s="2" t="s">
        <v>1618</v>
      </c>
      <c r="C1619" s="2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0" t="s">
        <v>8332</v>
      </c>
      <c r="R1619" t="s">
        <v>8333</v>
      </c>
      <c r="S1619" s="13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 s="5">
        <v>1618</v>
      </c>
      <c r="B1620" s="2" t="s">
        <v>1619</v>
      </c>
      <c r="C1620" s="2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0" t="s">
        <v>8332</v>
      </c>
      <c r="R1620" t="s">
        <v>8333</v>
      </c>
      <c r="S1620" s="13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58" x14ac:dyDescent="0.35">
      <c r="A1621" s="5">
        <v>1619</v>
      </c>
      <c r="B1621" s="2" t="s">
        <v>1620</v>
      </c>
      <c r="C1621" s="2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0" t="s">
        <v>8332</v>
      </c>
      <c r="R1621" t="s">
        <v>8333</v>
      </c>
      <c r="S1621" s="13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 s="5">
        <v>1620</v>
      </c>
      <c r="B1622" s="2" t="s">
        <v>1621</v>
      </c>
      <c r="C1622" s="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0" t="s">
        <v>8332</v>
      </c>
      <c r="R1622" t="s">
        <v>8333</v>
      </c>
      <c r="S1622" s="13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 s="5">
        <v>1621</v>
      </c>
      <c r="B1623" s="2" t="s">
        <v>1622</v>
      </c>
      <c r="C1623" s="2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0" t="s">
        <v>8332</v>
      </c>
      <c r="R1623" t="s">
        <v>8333</v>
      </c>
      <c r="S1623" s="13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 s="5">
        <v>1622</v>
      </c>
      <c r="B1624" s="2" t="s">
        <v>1623</v>
      </c>
      <c r="C1624" s="2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0" t="s">
        <v>8332</v>
      </c>
      <c r="R1624" t="s">
        <v>8333</v>
      </c>
      <c r="S1624" s="13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58" x14ac:dyDescent="0.35">
      <c r="A1625" s="5">
        <v>1623</v>
      </c>
      <c r="B1625" s="2" t="s">
        <v>1624</v>
      </c>
      <c r="C1625" s="2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0" t="s">
        <v>8332</v>
      </c>
      <c r="R1625" t="s">
        <v>8333</v>
      </c>
      <c r="S1625" s="13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 s="5">
        <v>1624</v>
      </c>
      <c r="B1626" s="2" t="s">
        <v>1625</v>
      </c>
      <c r="C1626" s="2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0" t="s">
        <v>8332</v>
      </c>
      <c r="R1626" t="s">
        <v>8333</v>
      </c>
      <c r="S1626" s="13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 s="5">
        <v>1625</v>
      </c>
      <c r="B1627" s="2" t="s">
        <v>1626</v>
      </c>
      <c r="C1627" s="2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0" t="s">
        <v>8332</v>
      </c>
      <c r="R1627" t="s">
        <v>8333</v>
      </c>
      <c r="S1627" s="13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 s="5">
        <v>1626</v>
      </c>
      <c r="B1628" s="2" t="s">
        <v>1627</v>
      </c>
      <c r="C1628" s="2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0" t="s">
        <v>8332</v>
      </c>
      <c r="R1628" t="s">
        <v>8333</v>
      </c>
      <c r="S1628" s="13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58" x14ac:dyDescent="0.35">
      <c r="A1629" s="5">
        <v>1627</v>
      </c>
      <c r="B1629" s="2" t="s">
        <v>1628</v>
      </c>
      <c r="C1629" s="2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0" t="s">
        <v>8332</v>
      </c>
      <c r="R1629" t="s">
        <v>8333</v>
      </c>
      <c r="S1629" s="13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 s="5">
        <v>1628</v>
      </c>
      <c r="B1630" s="2" t="s">
        <v>1629</v>
      </c>
      <c r="C1630" s="2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0" t="s">
        <v>8332</v>
      </c>
      <c r="R1630" t="s">
        <v>8333</v>
      </c>
      <c r="S1630" s="13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 s="5">
        <v>1629</v>
      </c>
      <c r="B1631" s="2" t="s">
        <v>1630</v>
      </c>
      <c r="C1631" s="2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0" t="s">
        <v>8332</v>
      </c>
      <c r="R1631" t="s">
        <v>8333</v>
      </c>
      <c r="S1631" s="13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58" x14ac:dyDescent="0.35">
      <c r="A1632" s="5">
        <v>1630</v>
      </c>
      <c r="B1632" s="2" t="s">
        <v>1631</v>
      </c>
      <c r="C1632" s="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0" t="s">
        <v>8332</v>
      </c>
      <c r="R1632" t="s">
        <v>8333</v>
      </c>
      <c r="S1632" s="13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58" x14ac:dyDescent="0.35">
      <c r="A1633" s="5">
        <v>1631</v>
      </c>
      <c r="B1633" s="2" t="s">
        <v>1632</v>
      </c>
      <c r="C1633" s="2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0" t="s">
        <v>8332</v>
      </c>
      <c r="R1633" t="s">
        <v>8333</v>
      </c>
      <c r="S1633" s="13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 s="5">
        <v>1632</v>
      </c>
      <c r="B1634" s="2" t="s">
        <v>1633</v>
      </c>
      <c r="C1634" s="2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0" t="s">
        <v>8332</v>
      </c>
      <c r="R1634" t="s">
        <v>8333</v>
      </c>
      <c r="S1634" s="13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58" x14ac:dyDescent="0.35">
      <c r="A1635" s="5">
        <v>1633</v>
      </c>
      <c r="B1635" s="2" t="s">
        <v>1634</v>
      </c>
      <c r="C1635" s="2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0" t="s">
        <v>8332</v>
      </c>
      <c r="R1635" t="s">
        <v>8333</v>
      </c>
      <c r="S1635" s="13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 s="5">
        <v>1634</v>
      </c>
      <c r="B1636" s="2" t="s">
        <v>1635</v>
      </c>
      <c r="C1636" s="2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0" t="s">
        <v>8332</v>
      </c>
      <c r="R1636" t="s">
        <v>8333</v>
      </c>
      <c r="S1636" s="13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 s="5">
        <v>1635</v>
      </c>
      <c r="B1637" s="2" t="s">
        <v>1636</v>
      </c>
      <c r="C1637" s="2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0" t="s">
        <v>8332</v>
      </c>
      <c r="R1637" t="s">
        <v>8333</v>
      </c>
      <c r="S1637" s="13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 s="5">
        <v>1636</v>
      </c>
      <c r="B1638" s="2" t="s">
        <v>1637</v>
      </c>
      <c r="C1638" s="2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0" t="s">
        <v>8332</v>
      </c>
      <c r="R1638" t="s">
        <v>8333</v>
      </c>
      <c r="S1638" s="13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 s="5">
        <v>1637</v>
      </c>
      <c r="B1639" s="2" t="s">
        <v>1638</v>
      </c>
      <c r="C1639" s="2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0" t="s">
        <v>8332</v>
      </c>
      <c r="R1639" t="s">
        <v>8333</v>
      </c>
      <c r="S1639" s="13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 s="5">
        <v>1638</v>
      </c>
      <c r="B1640" s="2" t="s">
        <v>1639</v>
      </c>
      <c r="C1640" s="2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0" t="s">
        <v>8332</v>
      </c>
      <c r="R1640" t="s">
        <v>8333</v>
      </c>
      <c r="S1640" s="13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58" x14ac:dyDescent="0.35">
      <c r="A1641" s="5">
        <v>1639</v>
      </c>
      <c r="B1641" s="2" t="s">
        <v>1640</v>
      </c>
      <c r="C1641" s="2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0" t="s">
        <v>8332</v>
      </c>
      <c r="R1641" t="s">
        <v>8333</v>
      </c>
      <c r="S1641" s="13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58" x14ac:dyDescent="0.35">
      <c r="A1642" s="5">
        <v>1640</v>
      </c>
      <c r="B1642" s="2" t="s">
        <v>1641</v>
      </c>
      <c r="C1642" s="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0" t="s">
        <v>8332</v>
      </c>
      <c r="R1642" t="s">
        <v>8333</v>
      </c>
      <c r="S1642" s="13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 s="5">
        <v>1641</v>
      </c>
      <c r="B1643" s="2" t="s">
        <v>1642</v>
      </c>
      <c r="C1643" s="2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0" t="s">
        <v>8332</v>
      </c>
      <c r="R1643" t="s">
        <v>8353</v>
      </c>
      <c r="S1643" s="13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 s="5">
        <v>1642</v>
      </c>
      <c r="B1644" s="2" t="s">
        <v>1643</v>
      </c>
      <c r="C1644" s="2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0" t="s">
        <v>8332</v>
      </c>
      <c r="R1644" t="s">
        <v>8353</v>
      </c>
      <c r="S1644" s="13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 s="5">
        <v>1643</v>
      </c>
      <c r="B1645" s="2" t="s">
        <v>1644</v>
      </c>
      <c r="C1645" s="2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0" t="s">
        <v>8332</v>
      </c>
      <c r="R1645" t="s">
        <v>8353</v>
      </c>
      <c r="S1645" s="13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58" x14ac:dyDescent="0.35">
      <c r="A1646" s="5">
        <v>1644</v>
      </c>
      <c r="B1646" s="2" t="s">
        <v>1645</v>
      </c>
      <c r="C1646" s="2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0" t="s">
        <v>8332</v>
      </c>
      <c r="R1646" t="s">
        <v>8353</v>
      </c>
      <c r="S1646" s="13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 s="5">
        <v>1645</v>
      </c>
      <c r="B1647" s="2" t="s">
        <v>1646</v>
      </c>
      <c r="C1647" s="2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0" t="s">
        <v>8332</v>
      </c>
      <c r="R1647" t="s">
        <v>8353</v>
      </c>
      <c r="S1647" s="13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 s="5">
        <v>1646</v>
      </c>
      <c r="B1648" s="2" t="s">
        <v>1647</v>
      </c>
      <c r="C1648" s="2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0" t="s">
        <v>8332</v>
      </c>
      <c r="R1648" t="s">
        <v>8353</v>
      </c>
      <c r="S1648" s="13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 s="5">
        <v>1647</v>
      </c>
      <c r="B1649" s="2" t="s">
        <v>1648</v>
      </c>
      <c r="C1649" s="2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0" t="s">
        <v>8332</v>
      </c>
      <c r="R1649" t="s">
        <v>8353</v>
      </c>
      <c r="S1649" s="13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 s="5">
        <v>1648</v>
      </c>
      <c r="B1650" s="2" t="s">
        <v>1649</v>
      </c>
      <c r="C1650" s="2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0" t="s">
        <v>8332</v>
      </c>
      <c r="R1650" t="s">
        <v>8353</v>
      </c>
      <c r="S1650" s="13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58" x14ac:dyDescent="0.35">
      <c r="A1651" s="5">
        <v>1649</v>
      </c>
      <c r="B1651" s="2" t="s">
        <v>1650</v>
      </c>
      <c r="C1651" s="2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0" t="s">
        <v>8332</v>
      </c>
      <c r="R1651" t="s">
        <v>8353</v>
      </c>
      <c r="S1651" s="13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 s="5">
        <v>1650</v>
      </c>
      <c r="B1652" s="2" t="s">
        <v>1651</v>
      </c>
      <c r="C1652" s="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0" t="s">
        <v>8332</v>
      </c>
      <c r="R1652" t="s">
        <v>8353</v>
      </c>
      <c r="S1652" s="13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 s="5">
        <v>1651</v>
      </c>
      <c r="B1653" s="2" t="s">
        <v>1652</v>
      </c>
      <c r="C1653" s="2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0" t="s">
        <v>8332</v>
      </c>
      <c r="R1653" t="s">
        <v>8353</v>
      </c>
      <c r="S1653" s="13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58" x14ac:dyDescent="0.35">
      <c r="A1654" s="5">
        <v>1652</v>
      </c>
      <c r="B1654" s="2" t="s">
        <v>1653</v>
      </c>
      <c r="C1654" s="2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0" t="s">
        <v>8332</v>
      </c>
      <c r="R1654" t="s">
        <v>8353</v>
      </c>
      <c r="S1654" s="13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 s="5">
        <v>1653</v>
      </c>
      <c r="B1655" s="2" t="s">
        <v>1654</v>
      </c>
      <c r="C1655" s="2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0" t="s">
        <v>8332</v>
      </c>
      <c r="R1655" t="s">
        <v>8353</v>
      </c>
      <c r="S1655" s="13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 s="5">
        <v>1654</v>
      </c>
      <c r="B1656" s="2" t="s">
        <v>1655</v>
      </c>
      <c r="C1656" s="2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0" t="s">
        <v>8332</v>
      </c>
      <c r="R1656" t="s">
        <v>8353</v>
      </c>
      <c r="S1656" s="13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3.5" x14ac:dyDescent="0.35">
      <c r="A1657" s="5">
        <v>1655</v>
      </c>
      <c r="B1657" s="2" t="s">
        <v>1656</v>
      </c>
      <c r="C1657" s="2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0" t="s">
        <v>8332</v>
      </c>
      <c r="R1657" t="s">
        <v>8353</v>
      </c>
      <c r="S1657" s="13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 s="5">
        <v>1656</v>
      </c>
      <c r="B1658" s="2" t="s">
        <v>1657</v>
      </c>
      <c r="C1658" s="2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0" t="s">
        <v>8332</v>
      </c>
      <c r="R1658" t="s">
        <v>8353</v>
      </c>
      <c r="S1658" s="13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 s="5">
        <v>1657</v>
      </c>
      <c r="B1659" s="2" t="s">
        <v>1658</v>
      </c>
      <c r="C1659" s="2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0" t="s">
        <v>8332</v>
      </c>
      <c r="R1659" t="s">
        <v>8353</v>
      </c>
      <c r="S1659" s="13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58" x14ac:dyDescent="0.35">
      <c r="A1660" s="5">
        <v>1658</v>
      </c>
      <c r="B1660" s="2" t="s">
        <v>1659</v>
      </c>
      <c r="C1660" s="2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0" t="s">
        <v>8332</v>
      </c>
      <c r="R1660" t="s">
        <v>8353</v>
      </c>
      <c r="S1660" s="13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 s="5">
        <v>1659</v>
      </c>
      <c r="B1661" s="2" t="s">
        <v>1660</v>
      </c>
      <c r="C1661" s="2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0" t="s">
        <v>8332</v>
      </c>
      <c r="R1661" t="s">
        <v>8353</v>
      </c>
      <c r="S1661" s="13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 s="5">
        <v>1660</v>
      </c>
      <c r="B1662" s="2" t="s">
        <v>1661</v>
      </c>
      <c r="C1662" s="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0" t="s">
        <v>8332</v>
      </c>
      <c r="R1662" t="s">
        <v>8353</v>
      </c>
      <c r="S1662" s="13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 s="5">
        <v>1661</v>
      </c>
      <c r="B1663" s="2" t="s">
        <v>1662</v>
      </c>
      <c r="C1663" s="2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0" t="s">
        <v>8332</v>
      </c>
      <c r="R1663" t="s">
        <v>8353</v>
      </c>
      <c r="S1663" s="13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 s="5">
        <v>1662</v>
      </c>
      <c r="B1664" s="2" t="s">
        <v>1663</v>
      </c>
      <c r="C1664" s="2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0" t="s">
        <v>8332</v>
      </c>
      <c r="R1664" t="s">
        <v>8353</v>
      </c>
      <c r="S1664" s="13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 s="5">
        <v>1663</v>
      </c>
      <c r="B1665" s="2" t="s">
        <v>1664</v>
      </c>
      <c r="C1665" s="2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0" t="s">
        <v>8332</v>
      </c>
      <c r="R1665" t="s">
        <v>8353</v>
      </c>
      <c r="S1665" s="13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 s="5">
        <v>1664</v>
      </c>
      <c r="B1666" s="2" t="s">
        <v>1665</v>
      </c>
      <c r="C1666" s="2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0" t="s">
        <v>8332</v>
      </c>
      <c r="R1666" t="s">
        <v>8353</v>
      </c>
      <c r="S1666" s="13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58" x14ac:dyDescent="0.35">
      <c r="A1667" s="5">
        <v>1665</v>
      </c>
      <c r="B1667" s="2" t="s">
        <v>1666</v>
      </c>
      <c r="C1667" s="2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8332</v>
      </c>
      <c r="R1667" t="s">
        <v>8353</v>
      </c>
      <c r="S1667" s="13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682" si="134">YEAR(S:S)</f>
        <v>2011</v>
      </c>
    </row>
    <row r="1668" spans="1:21" ht="43.5" x14ac:dyDescent="0.35">
      <c r="A1668" s="5">
        <v>1666</v>
      </c>
      <c r="B1668" s="2" t="s">
        <v>1667</v>
      </c>
      <c r="C1668" s="2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0" t="s">
        <v>8332</v>
      </c>
      <c r="R1668" t="s">
        <v>8353</v>
      </c>
      <c r="S1668" s="13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 s="5">
        <v>1667</v>
      </c>
      <c r="B1669" s="2" t="s">
        <v>1668</v>
      </c>
      <c r="C1669" s="2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0" t="s">
        <v>8332</v>
      </c>
      <c r="R1669" t="s">
        <v>8353</v>
      </c>
      <c r="S1669" s="13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58" x14ac:dyDescent="0.35">
      <c r="A1670" s="5">
        <v>1668</v>
      </c>
      <c r="B1670" s="2" t="s">
        <v>1669</v>
      </c>
      <c r="C1670" s="2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0" t="s">
        <v>8332</v>
      </c>
      <c r="R1670" t="s">
        <v>8353</v>
      </c>
      <c r="S1670" s="13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 s="5">
        <v>1669</v>
      </c>
      <c r="B1671" s="2" t="s">
        <v>1670</v>
      </c>
      <c r="C1671" s="2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0" t="s">
        <v>8332</v>
      </c>
      <c r="R1671" t="s">
        <v>8353</v>
      </c>
      <c r="S1671" s="13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 s="5">
        <v>1670</v>
      </c>
      <c r="B1672" s="2" t="s">
        <v>1671</v>
      </c>
      <c r="C1672" s="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0" t="s">
        <v>8332</v>
      </c>
      <c r="R1672" t="s">
        <v>8353</v>
      </c>
      <c r="S1672" s="13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 s="5">
        <v>1671</v>
      </c>
      <c r="B1673" s="2" t="s">
        <v>1672</v>
      </c>
      <c r="C1673" s="2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0" t="s">
        <v>8332</v>
      </c>
      <c r="R1673" t="s">
        <v>8353</v>
      </c>
      <c r="S1673" s="13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 s="5">
        <v>1672</v>
      </c>
      <c r="B1674" s="2" t="s">
        <v>1673</v>
      </c>
      <c r="C1674" s="2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0" t="s">
        <v>8332</v>
      </c>
      <c r="R1674" t="s">
        <v>8353</v>
      </c>
      <c r="S1674" s="13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 s="5">
        <v>1673</v>
      </c>
      <c r="B1675" s="2" t="s">
        <v>1674</v>
      </c>
      <c r="C1675" s="2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0" t="s">
        <v>8332</v>
      </c>
      <c r="R1675" t="s">
        <v>8353</v>
      </c>
      <c r="S1675" s="13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58" x14ac:dyDescent="0.35">
      <c r="A1676" s="5">
        <v>1674</v>
      </c>
      <c r="B1676" s="2" t="s">
        <v>1675</v>
      </c>
      <c r="C1676" s="2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0" t="s">
        <v>8332</v>
      </c>
      <c r="R1676" t="s">
        <v>8353</v>
      </c>
      <c r="S1676" s="13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43.5" x14ac:dyDescent="0.35">
      <c r="A1677" s="5">
        <v>1675</v>
      </c>
      <c r="B1677" s="2" t="s">
        <v>1676</v>
      </c>
      <c r="C1677" s="2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0" t="s">
        <v>8332</v>
      </c>
      <c r="R1677" t="s">
        <v>8353</v>
      </c>
      <c r="S1677" s="13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3.5" x14ac:dyDescent="0.35">
      <c r="A1678" s="5">
        <v>1676</v>
      </c>
      <c r="B1678" s="2" t="s">
        <v>1677</v>
      </c>
      <c r="C1678" s="2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0" t="s">
        <v>8332</v>
      </c>
      <c r="R1678" t="s">
        <v>8353</v>
      </c>
      <c r="S1678" s="13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 s="5">
        <v>1677</v>
      </c>
      <c r="B1679" s="2" t="s">
        <v>1678</v>
      </c>
      <c r="C1679" s="2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0" t="s">
        <v>8332</v>
      </c>
      <c r="R1679" t="s">
        <v>8353</v>
      </c>
      <c r="S1679" s="13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 s="5">
        <v>1678</v>
      </c>
      <c r="B1680" s="2" t="s">
        <v>1679</v>
      </c>
      <c r="C1680" s="2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0" t="s">
        <v>8332</v>
      </c>
      <c r="R1680" t="s">
        <v>8353</v>
      </c>
      <c r="S1680" s="13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 s="5">
        <v>1679</v>
      </c>
      <c r="B1681" s="2" t="s">
        <v>1680</v>
      </c>
      <c r="C1681" s="2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0" t="s">
        <v>8332</v>
      </c>
      <c r="R1681" t="s">
        <v>8353</v>
      </c>
      <c r="S1681" s="13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 s="5">
        <v>1680</v>
      </c>
      <c r="B1682" s="2" t="s">
        <v>1681</v>
      </c>
      <c r="C1682" s="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0" t="s">
        <v>8332</v>
      </c>
      <c r="R1682" t="s">
        <v>8353</v>
      </c>
      <c r="S1682" s="13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 s="5">
        <v>1681</v>
      </c>
      <c r="B1683" s="2" t="s">
        <v>1682</v>
      </c>
      <c r="C1683" s="2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0" t="s">
        <v>8332</v>
      </c>
      <c r="R1683" t="s">
        <v>8354</v>
      </c>
      <c r="S1683" s="13">
        <f t="shared" si="132"/>
        <v>42774.121342592596</v>
      </c>
      <c r="T1683" s="16">
        <f t="shared" si="133"/>
        <v>42823.083333333328</v>
      </c>
    </row>
    <row r="1684" spans="1:21" ht="43.5" x14ac:dyDescent="0.35">
      <c r="A1684" s="5">
        <v>1682</v>
      </c>
      <c r="B1684" s="2" t="s">
        <v>1683</v>
      </c>
      <c r="C1684" s="2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0" t="s">
        <v>8332</v>
      </c>
      <c r="R1684" t="s">
        <v>8354</v>
      </c>
      <c r="S1684" s="13">
        <f t="shared" si="132"/>
        <v>42779.21365740741</v>
      </c>
      <c r="T1684" s="16">
        <f t="shared" si="133"/>
        <v>42839.171990740739</v>
      </c>
    </row>
    <row r="1685" spans="1:21" ht="43.5" x14ac:dyDescent="0.35">
      <c r="A1685" s="5">
        <v>1683</v>
      </c>
      <c r="B1685" s="2" t="s">
        <v>1684</v>
      </c>
      <c r="C1685" s="2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0" t="s">
        <v>8332</v>
      </c>
      <c r="R1685" t="s">
        <v>8354</v>
      </c>
      <c r="S1685" s="13">
        <f t="shared" si="132"/>
        <v>42808.781689814816</v>
      </c>
      <c r="T1685" s="16">
        <f t="shared" si="133"/>
        <v>42832.781689814816</v>
      </c>
    </row>
    <row r="1686" spans="1:21" ht="29" x14ac:dyDescent="0.35">
      <c r="A1686" s="5">
        <v>1684</v>
      </c>
      <c r="B1686" s="2" t="s">
        <v>1685</v>
      </c>
      <c r="C1686" s="2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0" t="s">
        <v>8332</v>
      </c>
      <c r="R1686" t="s">
        <v>8354</v>
      </c>
      <c r="S1686" s="13">
        <f t="shared" si="132"/>
        <v>42783.815289351856</v>
      </c>
      <c r="T1686" s="16">
        <f t="shared" si="133"/>
        <v>42811.773622685185</v>
      </c>
    </row>
    <row r="1687" spans="1:21" ht="58" x14ac:dyDescent="0.35">
      <c r="A1687" s="5">
        <v>1685</v>
      </c>
      <c r="B1687" s="2" t="s">
        <v>1686</v>
      </c>
      <c r="C1687" s="2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0" t="s">
        <v>8332</v>
      </c>
      <c r="R1687" t="s">
        <v>8354</v>
      </c>
      <c r="S1687" s="13">
        <f t="shared" si="132"/>
        <v>42788.2502662037</v>
      </c>
      <c r="T1687" s="16">
        <f t="shared" si="133"/>
        <v>42818.208599537036</v>
      </c>
    </row>
    <row r="1688" spans="1:21" ht="58" x14ac:dyDescent="0.35">
      <c r="A1688" s="5">
        <v>1686</v>
      </c>
      <c r="B1688" s="2" t="s">
        <v>1687</v>
      </c>
      <c r="C1688" s="2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0" t="s">
        <v>8332</v>
      </c>
      <c r="R1688" t="s">
        <v>8354</v>
      </c>
      <c r="S1688" s="13">
        <f t="shared" si="132"/>
        <v>42792.843969907408</v>
      </c>
      <c r="T1688" s="16">
        <f t="shared" si="133"/>
        <v>42852.802303240736</v>
      </c>
    </row>
    <row r="1689" spans="1:21" ht="58" x14ac:dyDescent="0.35">
      <c r="A1689" s="5">
        <v>1687</v>
      </c>
      <c r="B1689" s="2" t="s">
        <v>1688</v>
      </c>
      <c r="C1689" s="2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0" t="s">
        <v>8332</v>
      </c>
      <c r="R1689" t="s">
        <v>8354</v>
      </c>
      <c r="S1689" s="13">
        <f t="shared" si="132"/>
        <v>42802.046817129631</v>
      </c>
      <c r="T1689" s="16">
        <f t="shared" si="133"/>
        <v>42835.84375</v>
      </c>
    </row>
    <row r="1690" spans="1:21" ht="58" x14ac:dyDescent="0.35">
      <c r="A1690" s="5">
        <v>1688</v>
      </c>
      <c r="B1690" s="2" t="s">
        <v>1689</v>
      </c>
      <c r="C1690" s="2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0" t="s">
        <v>8332</v>
      </c>
      <c r="R1690" t="s">
        <v>8354</v>
      </c>
      <c r="S1690" s="13">
        <f t="shared" si="132"/>
        <v>42804.534652777773</v>
      </c>
      <c r="T1690" s="16">
        <f t="shared" si="133"/>
        <v>42834.492986111116</v>
      </c>
    </row>
    <row r="1691" spans="1:21" ht="29" x14ac:dyDescent="0.35">
      <c r="A1691" s="5">
        <v>1689</v>
      </c>
      <c r="B1691" s="2" t="s">
        <v>1690</v>
      </c>
      <c r="C1691" s="2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0" t="s">
        <v>8332</v>
      </c>
      <c r="R1691" t="s">
        <v>8354</v>
      </c>
      <c r="S1691" s="13">
        <f t="shared" si="132"/>
        <v>42780.942476851851</v>
      </c>
      <c r="T1691" s="16">
        <f t="shared" si="133"/>
        <v>42810.900810185187</v>
      </c>
    </row>
    <row r="1692" spans="1:21" ht="43.5" x14ac:dyDescent="0.35">
      <c r="A1692" s="5">
        <v>1690</v>
      </c>
      <c r="B1692" s="2" t="s">
        <v>1691</v>
      </c>
      <c r="C1692" s="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0" t="s">
        <v>8332</v>
      </c>
      <c r="R1692" t="s">
        <v>8354</v>
      </c>
      <c r="S1692" s="13">
        <f t="shared" si="132"/>
        <v>42801.43104166667</v>
      </c>
      <c r="T1692" s="16">
        <f t="shared" si="133"/>
        <v>42831.389374999999</v>
      </c>
    </row>
    <row r="1693" spans="1:21" ht="58" x14ac:dyDescent="0.35">
      <c r="A1693" s="5">
        <v>1691</v>
      </c>
      <c r="B1693" s="2" t="s">
        <v>1692</v>
      </c>
      <c r="C1693" s="2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0" t="s">
        <v>8332</v>
      </c>
      <c r="R1693" t="s">
        <v>8354</v>
      </c>
      <c r="S1693" s="13">
        <f t="shared" si="132"/>
        <v>42795.701481481476</v>
      </c>
      <c r="T1693" s="16">
        <f t="shared" si="133"/>
        <v>42828.041666666672</v>
      </c>
    </row>
    <row r="1694" spans="1:21" ht="43.5" x14ac:dyDescent="0.35">
      <c r="A1694" s="5">
        <v>1692</v>
      </c>
      <c r="B1694" s="2" t="s">
        <v>1693</v>
      </c>
      <c r="C1694" s="2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0" t="s">
        <v>8332</v>
      </c>
      <c r="R1694" t="s">
        <v>8354</v>
      </c>
      <c r="S1694" s="13">
        <f t="shared" si="132"/>
        <v>42788.151238425926</v>
      </c>
      <c r="T1694" s="16">
        <f t="shared" si="133"/>
        <v>42820.999305555553</v>
      </c>
    </row>
    <row r="1695" spans="1:21" ht="58" x14ac:dyDescent="0.35">
      <c r="A1695" s="5">
        <v>1693</v>
      </c>
      <c r="B1695" s="2" t="s">
        <v>1694</v>
      </c>
      <c r="C1695" s="2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0" t="s">
        <v>8332</v>
      </c>
      <c r="R1695" t="s">
        <v>8354</v>
      </c>
      <c r="S1695" s="13">
        <f t="shared" si="132"/>
        <v>42803.920277777783</v>
      </c>
      <c r="T1695" s="16">
        <f t="shared" si="133"/>
        <v>42834.833333333328</v>
      </c>
    </row>
    <row r="1696" spans="1:21" ht="58" x14ac:dyDescent="0.35">
      <c r="A1696" s="5">
        <v>1694</v>
      </c>
      <c r="B1696" s="2" t="s">
        <v>1695</v>
      </c>
      <c r="C1696" s="2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0" t="s">
        <v>8332</v>
      </c>
      <c r="R1696" t="s">
        <v>8354</v>
      </c>
      <c r="S1696" s="13">
        <f t="shared" si="132"/>
        <v>42791.669837962967</v>
      </c>
      <c r="T1696" s="16">
        <f t="shared" si="133"/>
        <v>42821.191666666666</v>
      </c>
    </row>
    <row r="1697" spans="1:21" ht="58" x14ac:dyDescent="0.35">
      <c r="A1697" s="5">
        <v>1695</v>
      </c>
      <c r="B1697" s="2" t="s">
        <v>1696</v>
      </c>
      <c r="C1697" s="2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0" t="s">
        <v>8332</v>
      </c>
      <c r="R1697" t="s">
        <v>8354</v>
      </c>
      <c r="S1697" s="13">
        <f t="shared" si="132"/>
        <v>42801.031412037039</v>
      </c>
      <c r="T1697" s="16">
        <f t="shared" si="133"/>
        <v>42835.041666666672</v>
      </c>
    </row>
    <row r="1698" spans="1:21" ht="58" x14ac:dyDescent="0.35">
      <c r="A1698" s="5">
        <v>1696</v>
      </c>
      <c r="B1698" s="2" t="s">
        <v>1697</v>
      </c>
      <c r="C1698" s="2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0" t="s">
        <v>8332</v>
      </c>
      <c r="R1698" t="s">
        <v>8354</v>
      </c>
      <c r="S1698" s="13">
        <f t="shared" si="132"/>
        <v>42796.069571759261</v>
      </c>
      <c r="T1698" s="16">
        <f t="shared" si="133"/>
        <v>42826.027905092589</v>
      </c>
    </row>
    <row r="1699" spans="1:21" ht="43.5" x14ac:dyDescent="0.35">
      <c r="A1699" s="5">
        <v>1697</v>
      </c>
      <c r="B1699" s="2" t="s">
        <v>1698</v>
      </c>
      <c r="C1699" s="2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0" t="s">
        <v>8332</v>
      </c>
      <c r="R1699" t="s">
        <v>8354</v>
      </c>
      <c r="S1699" s="13">
        <f t="shared" si="132"/>
        <v>42805.032962962956</v>
      </c>
      <c r="T1699" s="16">
        <f t="shared" si="133"/>
        <v>42834.991296296299</v>
      </c>
    </row>
    <row r="1700" spans="1:21" ht="72.5" x14ac:dyDescent="0.35">
      <c r="A1700" s="5">
        <v>1698</v>
      </c>
      <c r="B1700" s="2" t="s">
        <v>1699</v>
      </c>
      <c r="C1700" s="2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0" t="s">
        <v>8332</v>
      </c>
      <c r="R1700" t="s">
        <v>8354</v>
      </c>
      <c r="S1700" s="13">
        <f t="shared" si="132"/>
        <v>42796.207870370374</v>
      </c>
      <c r="T1700" s="16">
        <f t="shared" si="133"/>
        <v>42820.147916666669</v>
      </c>
    </row>
    <row r="1701" spans="1:21" ht="58" x14ac:dyDescent="0.35">
      <c r="A1701" s="5">
        <v>1699</v>
      </c>
      <c r="B1701" s="2" t="s">
        <v>1700</v>
      </c>
      <c r="C1701" s="2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0" t="s">
        <v>8332</v>
      </c>
      <c r="R1701" t="s">
        <v>8354</v>
      </c>
      <c r="S1701" s="13">
        <f t="shared" si="132"/>
        <v>42806.863946759258</v>
      </c>
      <c r="T1701" s="16">
        <f t="shared" si="133"/>
        <v>42836.863946759258</v>
      </c>
    </row>
    <row r="1702" spans="1:21" ht="58" x14ac:dyDescent="0.35">
      <c r="A1702" s="5">
        <v>1700</v>
      </c>
      <c r="B1702" s="2" t="s">
        <v>1701</v>
      </c>
      <c r="C1702" s="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0" t="s">
        <v>8332</v>
      </c>
      <c r="R1702" t="s">
        <v>8354</v>
      </c>
      <c r="S1702" s="13">
        <f t="shared" si="132"/>
        <v>42796.071643518517</v>
      </c>
      <c r="T1702" s="16">
        <f t="shared" si="133"/>
        <v>42826.166666666672</v>
      </c>
    </row>
    <row r="1703" spans="1:21" ht="58" x14ac:dyDescent="0.35">
      <c r="A1703" s="5">
        <v>1701</v>
      </c>
      <c r="B1703" s="2" t="s">
        <v>1702</v>
      </c>
      <c r="C1703" s="2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0" t="s">
        <v>8332</v>
      </c>
      <c r="R1703" t="s">
        <v>8354</v>
      </c>
      <c r="S1703" s="13">
        <f t="shared" si="132"/>
        <v>41989.664409722223</v>
      </c>
      <c r="T1703" s="16">
        <f t="shared" si="133"/>
        <v>42019.664409722223</v>
      </c>
      <c r="U1703">
        <f t="shared" ref="U1703:U1766" si="135">YEAR(S:S)</f>
        <v>2014</v>
      </c>
    </row>
    <row r="1704" spans="1:21" ht="29" x14ac:dyDescent="0.35">
      <c r="A1704" s="5">
        <v>1702</v>
      </c>
      <c r="B1704" s="2" t="s">
        <v>1703</v>
      </c>
      <c r="C1704" s="2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0" t="s">
        <v>8332</v>
      </c>
      <c r="R1704" t="s">
        <v>8354</v>
      </c>
      <c r="S1704" s="13">
        <f t="shared" si="132"/>
        <v>42063.869791666672</v>
      </c>
      <c r="T1704" s="16">
        <f t="shared" si="133"/>
        <v>42093.828125</v>
      </c>
      <c r="U1704">
        <f t="shared" si="135"/>
        <v>2015</v>
      </c>
    </row>
    <row r="1705" spans="1:21" ht="58" x14ac:dyDescent="0.35">
      <c r="A1705" s="5">
        <v>1703</v>
      </c>
      <c r="B1705" s="2" t="s">
        <v>1704</v>
      </c>
      <c r="C1705" s="2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0" t="s">
        <v>8332</v>
      </c>
      <c r="R1705" t="s">
        <v>8354</v>
      </c>
      <c r="S1705" s="13">
        <f t="shared" si="132"/>
        <v>42187.281678240746</v>
      </c>
      <c r="T1705" s="16">
        <f t="shared" si="133"/>
        <v>42247.281678240746</v>
      </c>
      <c r="U1705">
        <f t="shared" si="135"/>
        <v>2015</v>
      </c>
    </row>
    <row r="1706" spans="1:21" ht="43.5" x14ac:dyDescent="0.35">
      <c r="A1706" s="5">
        <v>1704</v>
      </c>
      <c r="B1706" s="2" t="s">
        <v>1705</v>
      </c>
      <c r="C1706" s="2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0" t="s">
        <v>8332</v>
      </c>
      <c r="R1706" t="s">
        <v>8354</v>
      </c>
      <c r="S1706" s="13">
        <f t="shared" si="132"/>
        <v>42021.139733796299</v>
      </c>
      <c r="T1706" s="16">
        <f t="shared" si="133"/>
        <v>42051.139733796299</v>
      </c>
      <c r="U1706">
        <f t="shared" si="135"/>
        <v>2015</v>
      </c>
    </row>
    <row r="1707" spans="1:21" ht="43.5" x14ac:dyDescent="0.35">
      <c r="A1707" s="5">
        <v>1705</v>
      </c>
      <c r="B1707" s="2" t="s">
        <v>1706</v>
      </c>
      <c r="C1707" s="2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0" t="s">
        <v>8332</v>
      </c>
      <c r="R1707" t="s">
        <v>8354</v>
      </c>
      <c r="S1707" s="13">
        <f t="shared" si="132"/>
        <v>42245.016736111109</v>
      </c>
      <c r="T1707" s="16">
        <f t="shared" si="133"/>
        <v>42256.666666666672</v>
      </c>
      <c r="U1707">
        <f t="shared" si="135"/>
        <v>2015</v>
      </c>
    </row>
    <row r="1708" spans="1:21" ht="43.5" x14ac:dyDescent="0.35">
      <c r="A1708" s="5">
        <v>1706</v>
      </c>
      <c r="B1708" s="2" t="s">
        <v>1707</v>
      </c>
      <c r="C1708" s="2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0" t="s">
        <v>8332</v>
      </c>
      <c r="R1708" t="s">
        <v>8354</v>
      </c>
      <c r="S1708" s="13">
        <f t="shared" si="132"/>
        <v>42179.306388888886</v>
      </c>
      <c r="T1708" s="16">
        <f t="shared" si="133"/>
        <v>42239.306388888886</v>
      </c>
      <c r="U1708">
        <f t="shared" si="135"/>
        <v>2015</v>
      </c>
    </row>
    <row r="1709" spans="1:21" ht="58" x14ac:dyDescent="0.35">
      <c r="A1709" s="5">
        <v>1707</v>
      </c>
      <c r="B1709" s="2" t="s">
        <v>1708</v>
      </c>
      <c r="C1709" s="2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0" t="s">
        <v>8332</v>
      </c>
      <c r="R1709" t="s">
        <v>8354</v>
      </c>
      <c r="S1709" s="13">
        <f t="shared" si="132"/>
        <v>42427.721006944441</v>
      </c>
      <c r="T1709" s="16">
        <f t="shared" si="133"/>
        <v>42457.679340277777</v>
      </c>
      <c r="U1709">
        <f t="shared" si="135"/>
        <v>2016</v>
      </c>
    </row>
    <row r="1710" spans="1:21" ht="58" x14ac:dyDescent="0.35">
      <c r="A1710" s="5">
        <v>1708</v>
      </c>
      <c r="B1710" s="2" t="s">
        <v>1709</v>
      </c>
      <c r="C1710" s="2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0" t="s">
        <v>8332</v>
      </c>
      <c r="R1710" t="s">
        <v>8354</v>
      </c>
      <c r="S1710" s="13">
        <f t="shared" si="132"/>
        <v>42451.866967592592</v>
      </c>
      <c r="T1710" s="16">
        <f t="shared" si="133"/>
        <v>42491.866967592592</v>
      </c>
      <c r="U1710">
        <f t="shared" si="135"/>
        <v>2016</v>
      </c>
    </row>
    <row r="1711" spans="1:21" ht="43.5" x14ac:dyDescent="0.35">
      <c r="A1711" s="5">
        <v>1709</v>
      </c>
      <c r="B1711" s="2" t="s">
        <v>1710</v>
      </c>
      <c r="C1711" s="2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0" t="s">
        <v>8332</v>
      </c>
      <c r="R1711" t="s">
        <v>8354</v>
      </c>
      <c r="S1711" s="13">
        <f t="shared" si="132"/>
        <v>41841.56381944444</v>
      </c>
      <c r="T1711" s="16">
        <f t="shared" si="133"/>
        <v>41882.818749999999</v>
      </c>
      <c r="U1711">
        <f t="shared" si="135"/>
        <v>2014</v>
      </c>
    </row>
    <row r="1712" spans="1:21" ht="29" x14ac:dyDescent="0.35">
      <c r="A1712" s="5">
        <v>1710</v>
      </c>
      <c r="B1712" s="2" t="s">
        <v>1711</v>
      </c>
      <c r="C1712" s="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0" t="s">
        <v>8332</v>
      </c>
      <c r="R1712" t="s">
        <v>8354</v>
      </c>
      <c r="S1712" s="13">
        <f t="shared" si="132"/>
        <v>42341.59129629629</v>
      </c>
      <c r="T1712" s="16">
        <f t="shared" si="133"/>
        <v>42387.541666666672</v>
      </c>
      <c r="U1712">
        <f t="shared" si="135"/>
        <v>2015</v>
      </c>
    </row>
    <row r="1713" spans="1:21" ht="58" x14ac:dyDescent="0.35">
      <c r="A1713" s="5">
        <v>1711</v>
      </c>
      <c r="B1713" s="2" t="s">
        <v>1712</v>
      </c>
      <c r="C1713" s="2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0" t="s">
        <v>8332</v>
      </c>
      <c r="R1713" t="s">
        <v>8354</v>
      </c>
      <c r="S1713" s="13">
        <f t="shared" si="132"/>
        <v>41852.646226851852</v>
      </c>
      <c r="T1713" s="16">
        <f t="shared" si="133"/>
        <v>41883.646226851852</v>
      </c>
      <c r="U1713">
        <f t="shared" si="135"/>
        <v>2014</v>
      </c>
    </row>
    <row r="1714" spans="1:21" ht="58" x14ac:dyDescent="0.35">
      <c r="A1714" s="5">
        <v>1712</v>
      </c>
      <c r="B1714" s="2" t="s">
        <v>1713</v>
      </c>
      <c r="C1714" s="2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0" t="s">
        <v>8332</v>
      </c>
      <c r="R1714" t="s">
        <v>8354</v>
      </c>
      <c r="S1714" s="13">
        <f t="shared" si="132"/>
        <v>42125.913807870369</v>
      </c>
      <c r="T1714" s="16">
        <f t="shared" si="133"/>
        <v>42185.913807870369</v>
      </c>
      <c r="U1714">
        <f t="shared" si="135"/>
        <v>2015</v>
      </c>
    </row>
    <row r="1715" spans="1:21" ht="58" x14ac:dyDescent="0.35">
      <c r="A1715" s="5">
        <v>1713</v>
      </c>
      <c r="B1715" s="2" t="s">
        <v>1714</v>
      </c>
      <c r="C1715" s="2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0" t="s">
        <v>8332</v>
      </c>
      <c r="R1715" t="s">
        <v>8354</v>
      </c>
      <c r="S1715" s="13">
        <f t="shared" si="132"/>
        <v>41887.801064814819</v>
      </c>
      <c r="T1715" s="16">
        <f t="shared" si="133"/>
        <v>41917.801064814819</v>
      </c>
      <c r="U1715">
        <f t="shared" si="135"/>
        <v>2014</v>
      </c>
    </row>
    <row r="1716" spans="1:21" ht="58" x14ac:dyDescent="0.35">
      <c r="A1716" s="5">
        <v>1714</v>
      </c>
      <c r="B1716" s="2" t="s">
        <v>1715</v>
      </c>
      <c r="C1716" s="2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0" t="s">
        <v>8332</v>
      </c>
      <c r="R1716" t="s">
        <v>8354</v>
      </c>
      <c r="S1716" s="13">
        <f t="shared" si="132"/>
        <v>42095.918530092589</v>
      </c>
      <c r="T1716" s="16">
        <f t="shared" si="133"/>
        <v>42125.918530092589</v>
      </c>
      <c r="U1716">
        <f t="shared" si="135"/>
        <v>2015</v>
      </c>
    </row>
    <row r="1717" spans="1:21" ht="43.5" x14ac:dyDescent="0.35">
      <c r="A1717" s="5">
        <v>1715</v>
      </c>
      <c r="B1717" s="2" t="s">
        <v>1716</v>
      </c>
      <c r="C1717" s="2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0" t="s">
        <v>8332</v>
      </c>
      <c r="R1717" t="s">
        <v>8354</v>
      </c>
      <c r="S1717" s="13">
        <f t="shared" si="132"/>
        <v>42064.217418981483</v>
      </c>
      <c r="T1717" s="16">
        <f t="shared" si="133"/>
        <v>42094.140277777777</v>
      </c>
      <c r="U1717">
        <f t="shared" si="135"/>
        <v>2015</v>
      </c>
    </row>
    <row r="1718" spans="1:21" ht="58" x14ac:dyDescent="0.35">
      <c r="A1718" s="5">
        <v>1716</v>
      </c>
      <c r="B1718" s="2" t="s">
        <v>1717</v>
      </c>
      <c r="C1718" s="2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0" t="s">
        <v>8332</v>
      </c>
      <c r="R1718" t="s">
        <v>8354</v>
      </c>
      <c r="S1718" s="13">
        <f t="shared" si="132"/>
        <v>42673.577534722222</v>
      </c>
      <c r="T1718" s="16">
        <f t="shared" si="133"/>
        <v>42713.619201388887</v>
      </c>
      <c r="U1718">
        <f t="shared" si="135"/>
        <v>2016</v>
      </c>
    </row>
    <row r="1719" spans="1:21" ht="43.5" x14ac:dyDescent="0.35">
      <c r="A1719" s="5">
        <v>1717</v>
      </c>
      <c r="B1719" s="2" t="s">
        <v>1718</v>
      </c>
      <c r="C1719" s="2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0" t="s">
        <v>8332</v>
      </c>
      <c r="R1719" t="s">
        <v>8354</v>
      </c>
      <c r="S1719" s="13">
        <f t="shared" si="132"/>
        <v>42460.98192129629</v>
      </c>
      <c r="T1719" s="16">
        <f t="shared" si="133"/>
        <v>42481.166666666672</v>
      </c>
      <c r="U1719">
        <f t="shared" si="135"/>
        <v>2016</v>
      </c>
    </row>
    <row r="1720" spans="1:21" x14ac:dyDescent="0.35">
      <c r="A1720" s="5">
        <v>1718</v>
      </c>
      <c r="B1720" s="2" t="s">
        <v>1719</v>
      </c>
      <c r="C1720" s="2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0" t="s">
        <v>8332</v>
      </c>
      <c r="R1720" t="s">
        <v>8354</v>
      </c>
      <c r="S1720" s="13">
        <f t="shared" si="132"/>
        <v>42460.610520833332</v>
      </c>
      <c r="T1720" s="16">
        <f t="shared" si="133"/>
        <v>42504.207638888889</v>
      </c>
      <c r="U1720">
        <f t="shared" si="135"/>
        <v>2016</v>
      </c>
    </row>
    <row r="1721" spans="1:21" ht="58" x14ac:dyDescent="0.35">
      <c r="A1721" s="5">
        <v>1719</v>
      </c>
      <c r="B1721" s="2" t="s">
        <v>1720</v>
      </c>
      <c r="C1721" s="2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0" t="s">
        <v>8332</v>
      </c>
      <c r="R1721" t="s">
        <v>8354</v>
      </c>
      <c r="S1721" s="13">
        <f t="shared" si="132"/>
        <v>41869.534618055557</v>
      </c>
      <c r="T1721" s="16">
        <f t="shared" si="133"/>
        <v>41899.534618055557</v>
      </c>
      <c r="U1721">
        <f t="shared" si="135"/>
        <v>2014</v>
      </c>
    </row>
    <row r="1722" spans="1:21" ht="43.5" x14ac:dyDescent="0.35">
      <c r="A1722" s="5">
        <v>1720</v>
      </c>
      <c r="B1722" s="2" t="s">
        <v>1721</v>
      </c>
      <c r="C1722" s="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0" t="s">
        <v>8332</v>
      </c>
      <c r="R1722" t="s">
        <v>8354</v>
      </c>
      <c r="S1722" s="13">
        <f t="shared" si="132"/>
        <v>41922.783229166671</v>
      </c>
      <c r="T1722" s="16">
        <f t="shared" si="133"/>
        <v>41952.824895833335</v>
      </c>
      <c r="U1722">
        <f t="shared" si="135"/>
        <v>2014</v>
      </c>
    </row>
    <row r="1723" spans="1:21" ht="43.5" x14ac:dyDescent="0.35">
      <c r="A1723" s="5">
        <v>1721</v>
      </c>
      <c r="B1723" s="2" t="s">
        <v>1722</v>
      </c>
      <c r="C1723" s="2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0" t="s">
        <v>8332</v>
      </c>
      <c r="R1723" t="s">
        <v>8354</v>
      </c>
      <c r="S1723" s="13">
        <f t="shared" si="132"/>
        <v>42319.461377314816</v>
      </c>
      <c r="T1723" s="16">
        <f t="shared" si="133"/>
        <v>42349.461377314816</v>
      </c>
      <c r="U1723">
        <f t="shared" si="135"/>
        <v>2015</v>
      </c>
    </row>
    <row r="1724" spans="1:21" ht="43.5" x14ac:dyDescent="0.35">
      <c r="A1724" s="5">
        <v>1722</v>
      </c>
      <c r="B1724" s="2" t="s">
        <v>1723</v>
      </c>
      <c r="C1724" s="2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0" t="s">
        <v>8332</v>
      </c>
      <c r="R1724" t="s">
        <v>8354</v>
      </c>
      <c r="S1724" s="13">
        <f t="shared" si="132"/>
        <v>42425.960983796293</v>
      </c>
      <c r="T1724" s="16">
        <f t="shared" si="133"/>
        <v>42463.006944444445</v>
      </c>
      <c r="U1724">
        <f t="shared" si="135"/>
        <v>2016</v>
      </c>
    </row>
    <row r="1725" spans="1:21" ht="58" x14ac:dyDescent="0.35">
      <c r="A1725" s="5">
        <v>1723</v>
      </c>
      <c r="B1725" s="2" t="s">
        <v>1724</v>
      </c>
      <c r="C1725" s="2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0" t="s">
        <v>8332</v>
      </c>
      <c r="R1725" t="s">
        <v>8354</v>
      </c>
      <c r="S1725" s="13">
        <f t="shared" si="132"/>
        <v>42129.82540509259</v>
      </c>
      <c r="T1725" s="16">
        <f t="shared" si="133"/>
        <v>42186.25</v>
      </c>
      <c r="U1725">
        <f t="shared" si="135"/>
        <v>2015</v>
      </c>
    </row>
    <row r="1726" spans="1:21" ht="58" x14ac:dyDescent="0.35">
      <c r="A1726" s="5">
        <v>1724</v>
      </c>
      <c r="B1726" s="2" t="s">
        <v>1725</v>
      </c>
      <c r="C1726" s="2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0" t="s">
        <v>8332</v>
      </c>
      <c r="R1726" t="s">
        <v>8354</v>
      </c>
      <c r="S1726" s="13">
        <f t="shared" si="132"/>
        <v>41912.932430555556</v>
      </c>
      <c r="T1726" s="16">
        <f t="shared" si="133"/>
        <v>41942.932430555556</v>
      </c>
      <c r="U1726">
        <f t="shared" si="135"/>
        <v>2014</v>
      </c>
    </row>
    <row r="1727" spans="1:21" ht="58" x14ac:dyDescent="0.35">
      <c r="A1727" s="5">
        <v>1725</v>
      </c>
      <c r="B1727" s="2" t="s">
        <v>1726</v>
      </c>
      <c r="C1727" s="2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0" t="s">
        <v>8332</v>
      </c>
      <c r="R1727" t="s">
        <v>8354</v>
      </c>
      <c r="S1727" s="13">
        <f t="shared" si="132"/>
        <v>41845.968159722222</v>
      </c>
      <c r="T1727" s="16">
        <f t="shared" si="133"/>
        <v>41875.968159722222</v>
      </c>
      <c r="U1727">
        <f t="shared" si="135"/>
        <v>2014</v>
      </c>
    </row>
    <row r="1728" spans="1:21" ht="29" x14ac:dyDescent="0.35">
      <c r="A1728" s="5">
        <v>1726</v>
      </c>
      <c r="B1728" s="2" t="s">
        <v>1727</v>
      </c>
      <c r="C1728" s="2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0" t="s">
        <v>8332</v>
      </c>
      <c r="R1728" t="s">
        <v>8354</v>
      </c>
      <c r="S1728" s="13">
        <f t="shared" si="132"/>
        <v>41788.919722222221</v>
      </c>
      <c r="T1728" s="16">
        <f t="shared" si="133"/>
        <v>41817.919722222221</v>
      </c>
      <c r="U1728">
        <f t="shared" si="135"/>
        <v>2014</v>
      </c>
    </row>
    <row r="1729" spans="1:21" ht="58" x14ac:dyDescent="0.35">
      <c r="A1729" s="5">
        <v>1727</v>
      </c>
      <c r="B1729" s="2" t="s">
        <v>1728</v>
      </c>
      <c r="C1729" s="2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0" t="s">
        <v>8332</v>
      </c>
      <c r="R1729" t="s">
        <v>8354</v>
      </c>
      <c r="S1729" s="13">
        <f t="shared" si="132"/>
        <v>42044.927974537044</v>
      </c>
      <c r="T1729" s="16">
        <f t="shared" si="133"/>
        <v>42099.458333333328</v>
      </c>
      <c r="U1729">
        <f t="shared" si="135"/>
        <v>2015</v>
      </c>
    </row>
    <row r="1730" spans="1:21" ht="43.5" x14ac:dyDescent="0.35">
      <c r="A1730" s="5">
        <v>1728</v>
      </c>
      <c r="B1730" s="2" t="s">
        <v>1729</v>
      </c>
      <c r="C1730" s="2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0" t="s">
        <v>8332</v>
      </c>
      <c r="R1730" t="s">
        <v>8354</v>
      </c>
      <c r="S1730" s="13">
        <f t="shared" si="132"/>
        <v>42268.625856481478</v>
      </c>
      <c r="T1730" s="16">
        <f t="shared" si="133"/>
        <v>42298.625856481478</v>
      </c>
      <c r="U1730">
        <f t="shared" si="135"/>
        <v>2015</v>
      </c>
    </row>
    <row r="1731" spans="1:21" ht="58" x14ac:dyDescent="0.35">
      <c r="A1731" s="5">
        <v>1729</v>
      </c>
      <c r="B1731" s="2" t="s">
        <v>1730</v>
      </c>
      <c r="C1731" s="2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8332</v>
      </c>
      <c r="R1731" t="s">
        <v>8354</v>
      </c>
      <c r="S1731" s="13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si="135"/>
        <v>2016</v>
      </c>
    </row>
    <row r="1732" spans="1:21" ht="43.5" x14ac:dyDescent="0.35">
      <c r="A1732" s="5">
        <v>1730</v>
      </c>
      <c r="B1732" s="2" t="s">
        <v>1731</v>
      </c>
      <c r="C1732" s="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0" t="s">
        <v>8332</v>
      </c>
      <c r="R1732" t="s">
        <v>8354</v>
      </c>
      <c r="S1732" s="13">
        <f t="shared" si="138"/>
        <v>42272.087766203709</v>
      </c>
      <c r="T1732" s="16">
        <f t="shared" si="139"/>
        <v>42302.087766203709</v>
      </c>
      <c r="U1732">
        <f t="shared" si="135"/>
        <v>2015</v>
      </c>
    </row>
    <row r="1733" spans="1:21" ht="29" x14ac:dyDescent="0.35">
      <c r="A1733" s="5">
        <v>1731</v>
      </c>
      <c r="B1733" s="2" t="s">
        <v>1732</v>
      </c>
      <c r="C1733" s="2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0" t="s">
        <v>8332</v>
      </c>
      <c r="R1733" t="s">
        <v>8354</v>
      </c>
      <c r="S1733" s="13">
        <f t="shared" si="138"/>
        <v>42152.906851851847</v>
      </c>
      <c r="T1733" s="16">
        <f t="shared" si="139"/>
        <v>42166.625</v>
      </c>
      <c r="U1733">
        <f t="shared" si="135"/>
        <v>2015</v>
      </c>
    </row>
    <row r="1734" spans="1:21" ht="58" x14ac:dyDescent="0.35">
      <c r="A1734" s="5">
        <v>1732</v>
      </c>
      <c r="B1734" s="2" t="s">
        <v>1733</v>
      </c>
      <c r="C1734" s="2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0" t="s">
        <v>8332</v>
      </c>
      <c r="R1734" t="s">
        <v>8354</v>
      </c>
      <c r="S1734" s="13">
        <f t="shared" si="138"/>
        <v>42325.683807870373</v>
      </c>
      <c r="T1734" s="16">
        <f t="shared" si="139"/>
        <v>42385.208333333328</v>
      </c>
      <c r="U1734">
        <f t="shared" si="135"/>
        <v>2015</v>
      </c>
    </row>
    <row r="1735" spans="1:21" ht="58" x14ac:dyDescent="0.35">
      <c r="A1735" s="5">
        <v>1733</v>
      </c>
      <c r="B1735" s="2" t="s">
        <v>1734</v>
      </c>
      <c r="C1735" s="2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0" t="s">
        <v>8332</v>
      </c>
      <c r="R1735" t="s">
        <v>8354</v>
      </c>
      <c r="S1735" s="13">
        <f t="shared" si="138"/>
        <v>42614.675625000003</v>
      </c>
      <c r="T1735" s="16">
        <f t="shared" si="139"/>
        <v>42626.895833333328</v>
      </c>
      <c r="U1735">
        <f t="shared" si="135"/>
        <v>2016</v>
      </c>
    </row>
    <row r="1736" spans="1:21" ht="43.5" x14ac:dyDescent="0.35">
      <c r="A1736" s="5">
        <v>1734</v>
      </c>
      <c r="B1736" s="2" t="s">
        <v>1735</v>
      </c>
      <c r="C1736" s="2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0" t="s">
        <v>8332</v>
      </c>
      <c r="R1736" t="s">
        <v>8354</v>
      </c>
      <c r="S1736" s="13">
        <f t="shared" si="138"/>
        <v>42102.036527777775</v>
      </c>
      <c r="T1736" s="16">
        <f t="shared" si="139"/>
        <v>42132.036527777775</v>
      </c>
      <c r="U1736">
        <f t="shared" si="135"/>
        <v>2015</v>
      </c>
    </row>
    <row r="1737" spans="1:21" ht="43.5" x14ac:dyDescent="0.35">
      <c r="A1737" s="5">
        <v>1735</v>
      </c>
      <c r="B1737" s="2" t="s">
        <v>1736</v>
      </c>
      <c r="C1737" s="2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11</v>
      </c>
      <c r="P1737">
        <f t="shared" si="137"/>
        <v>55</v>
      </c>
      <c r="Q1737" s="10" t="s">
        <v>8332</v>
      </c>
      <c r="R1737" t="s">
        <v>8354</v>
      </c>
      <c r="S1737" s="13">
        <f t="shared" si="138"/>
        <v>42559.814178240747</v>
      </c>
      <c r="T1737" s="16">
        <f t="shared" si="139"/>
        <v>42589.814178240747</v>
      </c>
      <c r="U1737">
        <f t="shared" si="135"/>
        <v>2016</v>
      </c>
    </row>
    <row r="1738" spans="1:21" ht="43.5" x14ac:dyDescent="0.35">
      <c r="A1738" s="5">
        <v>1736</v>
      </c>
      <c r="B1738" s="2" t="s">
        <v>1737</v>
      </c>
      <c r="C1738" s="2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1</v>
      </c>
      <c r="P1738">
        <f t="shared" si="137"/>
        <v>22</v>
      </c>
      <c r="Q1738" s="10" t="s">
        <v>8332</v>
      </c>
      <c r="R1738" t="s">
        <v>8354</v>
      </c>
      <c r="S1738" s="13">
        <f t="shared" si="138"/>
        <v>42286.861493055556</v>
      </c>
      <c r="T1738" s="16">
        <f t="shared" si="139"/>
        <v>42316.90315972222</v>
      </c>
      <c r="U1738">
        <f t="shared" si="135"/>
        <v>2015</v>
      </c>
    </row>
    <row r="1739" spans="1:21" ht="58" x14ac:dyDescent="0.35">
      <c r="A1739" s="5">
        <v>1737</v>
      </c>
      <c r="B1739" s="2" t="s">
        <v>1738</v>
      </c>
      <c r="C1739" s="2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21</v>
      </c>
      <c r="P1739">
        <f t="shared" si="137"/>
        <v>56.67</v>
      </c>
      <c r="Q1739" s="10" t="s">
        <v>8332</v>
      </c>
      <c r="R1739" t="s">
        <v>8354</v>
      </c>
      <c r="S1739" s="13">
        <f t="shared" si="138"/>
        <v>42175.948981481488</v>
      </c>
      <c r="T1739" s="16">
        <f t="shared" si="139"/>
        <v>42205.948981481488</v>
      </c>
      <c r="U1739">
        <f t="shared" si="135"/>
        <v>2015</v>
      </c>
    </row>
    <row r="1740" spans="1:21" ht="43.5" x14ac:dyDescent="0.35">
      <c r="A1740" s="5">
        <v>1738</v>
      </c>
      <c r="B1740" s="2" t="s">
        <v>1739</v>
      </c>
      <c r="C1740" s="2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0" t="s">
        <v>8332</v>
      </c>
      <c r="R1740" t="s">
        <v>8354</v>
      </c>
      <c r="S1740" s="13">
        <f t="shared" si="138"/>
        <v>41884.874328703707</v>
      </c>
      <c r="T1740" s="16">
        <f t="shared" si="139"/>
        <v>41914.874328703707</v>
      </c>
      <c r="U1740">
        <f t="shared" si="135"/>
        <v>2014</v>
      </c>
    </row>
    <row r="1741" spans="1:21" ht="43.5" x14ac:dyDescent="0.35">
      <c r="A1741" s="5">
        <v>1739</v>
      </c>
      <c r="B1741" s="2" t="s">
        <v>1740</v>
      </c>
      <c r="C1741" s="2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0" t="s">
        <v>8332</v>
      </c>
      <c r="R1741" t="s">
        <v>8354</v>
      </c>
      <c r="S1741" s="13">
        <f t="shared" si="138"/>
        <v>42435.874212962968</v>
      </c>
      <c r="T1741" s="16">
        <f t="shared" si="139"/>
        <v>42494.832546296297</v>
      </c>
      <c r="U1741">
        <f t="shared" si="135"/>
        <v>2016</v>
      </c>
    </row>
    <row r="1742" spans="1:21" ht="43.5" x14ac:dyDescent="0.35">
      <c r="A1742" s="5">
        <v>1740</v>
      </c>
      <c r="B1742" s="2" t="s">
        <v>1741</v>
      </c>
      <c r="C1742" s="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0" t="s">
        <v>8332</v>
      </c>
      <c r="R1742" t="s">
        <v>8354</v>
      </c>
      <c r="S1742" s="13">
        <f t="shared" si="138"/>
        <v>42171.817384259266</v>
      </c>
      <c r="T1742" s="16">
        <f t="shared" si="139"/>
        <v>42201.817384259266</v>
      </c>
      <c r="U1742">
        <f t="shared" si="135"/>
        <v>2015</v>
      </c>
    </row>
    <row r="1743" spans="1:21" ht="43.5" x14ac:dyDescent="0.35">
      <c r="A1743" s="5">
        <v>1741</v>
      </c>
      <c r="B1743" s="2" t="s">
        <v>1742</v>
      </c>
      <c r="C1743" s="2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111</v>
      </c>
      <c r="P1743">
        <f t="shared" si="137"/>
        <v>25.58</v>
      </c>
      <c r="Q1743" s="10" t="s">
        <v>8345</v>
      </c>
      <c r="R1743" t="s">
        <v>8346</v>
      </c>
      <c r="S1743" s="13">
        <f t="shared" si="138"/>
        <v>42120.628136574072</v>
      </c>
      <c r="T1743" s="16">
        <f t="shared" si="139"/>
        <v>42165.628136574072</v>
      </c>
      <c r="U1743">
        <f t="shared" si="135"/>
        <v>2015</v>
      </c>
    </row>
    <row r="1744" spans="1:21" ht="58" x14ac:dyDescent="0.35">
      <c r="A1744" s="5">
        <v>1742</v>
      </c>
      <c r="B1744" s="2" t="s">
        <v>1743</v>
      </c>
      <c r="C1744" s="2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109</v>
      </c>
      <c r="P1744">
        <f t="shared" si="137"/>
        <v>63.97</v>
      </c>
      <c r="Q1744" s="10" t="s">
        <v>8345</v>
      </c>
      <c r="R1744" t="s">
        <v>8346</v>
      </c>
      <c r="S1744" s="13">
        <f t="shared" si="138"/>
        <v>42710.876967592587</v>
      </c>
      <c r="T1744" s="16">
        <f t="shared" si="139"/>
        <v>42742.875</v>
      </c>
      <c r="U1744">
        <f t="shared" si="135"/>
        <v>2016</v>
      </c>
    </row>
    <row r="1745" spans="1:21" ht="43.5" x14ac:dyDescent="0.35">
      <c r="A1745" s="5">
        <v>1743</v>
      </c>
      <c r="B1745" s="2" t="s">
        <v>1744</v>
      </c>
      <c r="C1745" s="2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100</v>
      </c>
      <c r="P1745">
        <f t="shared" si="137"/>
        <v>89.93</v>
      </c>
      <c r="Q1745" s="10" t="s">
        <v>8345</v>
      </c>
      <c r="R1745" t="s">
        <v>8346</v>
      </c>
      <c r="S1745" s="13">
        <f t="shared" si="138"/>
        <v>42586.925636574073</v>
      </c>
      <c r="T1745" s="16">
        <f t="shared" si="139"/>
        <v>42609.165972222225</v>
      </c>
      <c r="U1745">
        <f t="shared" si="135"/>
        <v>2016</v>
      </c>
    </row>
    <row r="1746" spans="1:21" ht="58" x14ac:dyDescent="0.35">
      <c r="A1746" s="5">
        <v>1744</v>
      </c>
      <c r="B1746" s="2" t="s">
        <v>1745</v>
      </c>
      <c r="C1746" s="2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118</v>
      </c>
      <c r="P1746">
        <f t="shared" si="137"/>
        <v>93.07</v>
      </c>
      <c r="Q1746" s="10" t="s">
        <v>8345</v>
      </c>
      <c r="R1746" t="s">
        <v>8346</v>
      </c>
      <c r="S1746" s="13">
        <f t="shared" si="138"/>
        <v>42026.605057870373</v>
      </c>
      <c r="T1746" s="16">
        <f t="shared" si="139"/>
        <v>42071.563391203701</v>
      </c>
      <c r="U1746">
        <f t="shared" si="135"/>
        <v>2015</v>
      </c>
    </row>
    <row r="1747" spans="1:21" ht="58" x14ac:dyDescent="0.35">
      <c r="A1747" s="5">
        <v>1745</v>
      </c>
      <c r="B1747" s="2" t="s">
        <v>1746</v>
      </c>
      <c r="C1747" s="2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114</v>
      </c>
      <c r="P1747">
        <f t="shared" si="137"/>
        <v>89.67</v>
      </c>
      <c r="Q1747" s="10" t="s">
        <v>8345</v>
      </c>
      <c r="R1747" t="s">
        <v>8346</v>
      </c>
      <c r="S1747" s="13">
        <f t="shared" si="138"/>
        <v>42690.259699074071</v>
      </c>
      <c r="T1747" s="16">
        <f t="shared" si="139"/>
        <v>42726.083333333328</v>
      </c>
      <c r="U1747">
        <f t="shared" si="135"/>
        <v>2016</v>
      </c>
    </row>
    <row r="1748" spans="1:21" ht="58" x14ac:dyDescent="0.35">
      <c r="A1748" s="5">
        <v>1746</v>
      </c>
      <c r="B1748" s="2" t="s">
        <v>1747</v>
      </c>
      <c r="C1748" s="2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148</v>
      </c>
      <c r="P1748">
        <f t="shared" si="137"/>
        <v>207.62</v>
      </c>
      <c r="Q1748" s="10" t="s">
        <v>8345</v>
      </c>
      <c r="R1748" t="s">
        <v>8346</v>
      </c>
      <c r="S1748" s="13">
        <f t="shared" si="138"/>
        <v>42668.176701388889</v>
      </c>
      <c r="T1748" s="16">
        <f t="shared" si="139"/>
        <v>42698.083333333328</v>
      </c>
      <c r="U1748">
        <f t="shared" si="135"/>
        <v>2016</v>
      </c>
    </row>
    <row r="1749" spans="1:21" ht="58" x14ac:dyDescent="0.35">
      <c r="A1749" s="5">
        <v>1747</v>
      </c>
      <c r="B1749" s="2" t="s">
        <v>1748</v>
      </c>
      <c r="C1749" s="2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105</v>
      </c>
      <c r="P1749">
        <f t="shared" si="137"/>
        <v>59.41</v>
      </c>
      <c r="Q1749" s="10" t="s">
        <v>8345</v>
      </c>
      <c r="R1749" t="s">
        <v>8346</v>
      </c>
      <c r="S1749" s="13">
        <f t="shared" si="138"/>
        <v>42292.435532407413</v>
      </c>
      <c r="T1749" s="16">
        <f t="shared" si="139"/>
        <v>42321.625</v>
      </c>
      <c r="U1749">
        <f t="shared" si="135"/>
        <v>2015</v>
      </c>
    </row>
    <row r="1750" spans="1:21" ht="43.5" x14ac:dyDescent="0.35">
      <c r="A1750" s="5">
        <v>1748</v>
      </c>
      <c r="B1750" s="2" t="s">
        <v>1749</v>
      </c>
      <c r="C1750" s="2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130</v>
      </c>
      <c r="P1750">
        <f t="shared" si="137"/>
        <v>358.97</v>
      </c>
      <c r="Q1750" s="10" t="s">
        <v>8345</v>
      </c>
      <c r="R1750" t="s">
        <v>8346</v>
      </c>
      <c r="S1750" s="13">
        <f t="shared" si="138"/>
        <v>42219.950729166667</v>
      </c>
      <c r="T1750" s="16">
        <f t="shared" si="139"/>
        <v>42249.950729166667</v>
      </c>
      <c r="U1750">
        <f t="shared" si="135"/>
        <v>2015</v>
      </c>
    </row>
    <row r="1751" spans="1:21" ht="43.5" x14ac:dyDescent="0.35">
      <c r="A1751" s="5">
        <v>1749</v>
      </c>
      <c r="B1751" s="2" t="s">
        <v>1750</v>
      </c>
      <c r="C1751" s="2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123</v>
      </c>
      <c r="P1751">
        <f t="shared" si="137"/>
        <v>94.74</v>
      </c>
      <c r="Q1751" s="10" t="s">
        <v>8345</v>
      </c>
      <c r="R1751" t="s">
        <v>8346</v>
      </c>
      <c r="S1751" s="13">
        <f t="shared" si="138"/>
        <v>42758.975937499999</v>
      </c>
      <c r="T1751" s="16">
        <f t="shared" si="139"/>
        <v>42795.791666666672</v>
      </c>
      <c r="U1751">
        <f t="shared" si="135"/>
        <v>2017</v>
      </c>
    </row>
    <row r="1752" spans="1:21" ht="58" x14ac:dyDescent="0.35">
      <c r="A1752" s="5">
        <v>1750</v>
      </c>
      <c r="B1752" s="2" t="s">
        <v>1751</v>
      </c>
      <c r="C1752" s="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202</v>
      </c>
      <c r="P1752">
        <f t="shared" si="137"/>
        <v>80.650000000000006</v>
      </c>
      <c r="Q1752" s="10" t="s">
        <v>8345</v>
      </c>
      <c r="R1752" t="s">
        <v>8346</v>
      </c>
      <c r="S1752" s="13">
        <f t="shared" si="138"/>
        <v>42454.836851851855</v>
      </c>
      <c r="T1752" s="16">
        <f t="shared" si="139"/>
        <v>42479.836851851855</v>
      </c>
      <c r="U1752">
        <f t="shared" si="135"/>
        <v>2016</v>
      </c>
    </row>
    <row r="1753" spans="1:21" ht="29" x14ac:dyDescent="0.35">
      <c r="A1753" s="5">
        <v>1751</v>
      </c>
      <c r="B1753" s="2" t="s">
        <v>1752</v>
      </c>
      <c r="C1753" s="2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103</v>
      </c>
      <c r="P1753">
        <f t="shared" si="137"/>
        <v>168.69</v>
      </c>
      <c r="Q1753" s="10" t="s">
        <v>8345</v>
      </c>
      <c r="R1753" t="s">
        <v>8346</v>
      </c>
      <c r="S1753" s="13">
        <f t="shared" si="138"/>
        <v>42052.7815162037</v>
      </c>
      <c r="T1753" s="16">
        <f t="shared" si="139"/>
        <v>42082.739849537036</v>
      </c>
      <c r="U1753">
        <f t="shared" si="135"/>
        <v>2015</v>
      </c>
    </row>
    <row r="1754" spans="1:21" ht="43.5" x14ac:dyDescent="0.35">
      <c r="A1754" s="5">
        <v>1752</v>
      </c>
      <c r="B1754" s="2" t="s">
        <v>1753</v>
      </c>
      <c r="C1754" s="2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260</v>
      </c>
      <c r="P1754">
        <f t="shared" si="137"/>
        <v>34.69</v>
      </c>
      <c r="Q1754" s="10" t="s">
        <v>8345</v>
      </c>
      <c r="R1754" t="s">
        <v>8346</v>
      </c>
      <c r="S1754" s="13">
        <f t="shared" si="138"/>
        <v>42627.253263888888</v>
      </c>
      <c r="T1754" s="16">
        <f t="shared" si="139"/>
        <v>42657.253263888888</v>
      </c>
      <c r="U1754">
        <f t="shared" si="135"/>
        <v>2016</v>
      </c>
    </row>
    <row r="1755" spans="1:21" ht="43.5" x14ac:dyDescent="0.35">
      <c r="A1755" s="5">
        <v>1753</v>
      </c>
      <c r="B1755" s="2" t="s">
        <v>1754</v>
      </c>
      <c r="C1755" s="2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108</v>
      </c>
      <c r="P1755">
        <f t="shared" si="137"/>
        <v>462.86</v>
      </c>
      <c r="Q1755" s="10" t="s">
        <v>8345</v>
      </c>
      <c r="R1755" t="s">
        <v>8346</v>
      </c>
      <c r="S1755" s="13">
        <f t="shared" si="138"/>
        <v>42420.74962962963</v>
      </c>
      <c r="T1755" s="16">
        <f t="shared" si="139"/>
        <v>42450.707962962959</v>
      </c>
      <c r="U1755">
        <f t="shared" si="135"/>
        <v>2016</v>
      </c>
    </row>
    <row r="1756" spans="1:21" ht="58" x14ac:dyDescent="0.35">
      <c r="A1756" s="5">
        <v>1754</v>
      </c>
      <c r="B1756" s="2" t="s">
        <v>1755</v>
      </c>
      <c r="C1756" s="2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111</v>
      </c>
      <c r="P1756">
        <f t="shared" si="137"/>
        <v>104.39</v>
      </c>
      <c r="Q1756" s="10" t="s">
        <v>8345</v>
      </c>
      <c r="R1756" t="s">
        <v>8346</v>
      </c>
      <c r="S1756" s="13">
        <f t="shared" si="138"/>
        <v>42067.876770833333</v>
      </c>
      <c r="T1756" s="16">
        <f t="shared" si="139"/>
        <v>42097.835104166668</v>
      </c>
      <c r="U1756">
        <f t="shared" si="135"/>
        <v>2015</v>
      </c>
    </row>
    <row r="1757" spans="1:21" ht="58" x14ac:dyDescent="0.35">
      <c r="A1757" s="5">
        <v>1755</v>
      </c>
      <c r="B1757" s="2" t="s">
        <v>1756</v>
      </c>
      <c r="C1757" s="2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120</v>
      </c>
      <c r="P1757">
        <f t="shared" si="137"/>
        <v>7.5</v>
      </c>
      <c r="Q1757" s="10" t="s">
        <v>8345</v>
      </c>
      <c r="R1757" t="s">
        <v>8346</v>
      </c>
      <c r="S1757" s="13">
        <f t="shared" si="138"/>
        <v>42252.788900462961</v>
      </c>
      <c r="T1757" s="16">
        <f t="shared" si="139"/>
        <v>42282.788900462961</v>
      </c>
      <c r="U1757">
        <f t="shared" si="135"/>
        <v>2015</v>
      </c>
    </row>
    <row r="1758" spans="1:21" ht="43.5" x14ac:dyDescent="0.35">
      <c r="A1758" s="5">
        <v>1756</v>
      </c>
      <c r="B1758" s="2" t="s">
        <v>1757</v>
      </c>
      <c r="C1758" s="2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103</v>
      </c>
      <c r="P1758">
        <f t="shared" si="137"/>
        <v>47.13</v>
      </c>
      <c r="Q1758" s="10" t="s">
        <v>8345</v>
      </c>
      <c r="R1758" t="s">
        <v>8346</v>
      </c>
      <c r="S1758" s="13">
        <f t="shared" si="138"/>
        <v>42571.167465277773</v>
      </c>
      <c r="T1758" s="16">
        <f t="shared" si="139"/>
        <v>42611.167465277773</v>
      </c>
      <c r="U1758">
        <f t="shared" si="135"/>
        <v>2016</v>
      </c>
    </row>
    <row r="1759" spans="1:21" ht="43.5" x14ac:dyDescent="0.35">
      <c r="A1759" s="5">
        <v>1757</v>
      </c>
      <c r="B1759" s="2" t="s">
        <v>1758</v>
      </c>
      <c r="C1759" s="2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116</v>
      </c>
      <c r="P1759">
        <f t="shared" si="137"/>
        <v>414.29</v>
      </c>
      <c r="Q1759" s="10" t="s">
        <v>8345</v>
      </c>
      <c r="R1759" t="s">
        <v>8346</v>
      </c>
      <c r="S1759" s="13">
        <f t="shared" si="138"/>
        <v>42733.827349537038</v>
      </c>
      <c r="T1759" s="16">
        <f t="shared" si="139"/>
        <v>42763.811805555553</v>
      </c>
      <c r="U1759">
        <f t="shared" si="135"/>
        <v>2016</v>
      </c>
    </row>
    <row r="1760" spans="1:21" ht="58" x14ac:dyDescent="0.35">
      <c r="A1760" s="5">
        <v>1758</v>
      </c>
      <c r="B1760" s="2" t="s">
        <v>1759</v>
      </c>
      <c r="C1760" s="2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115</v>
      </c>
      <c r="P1760">
        <f t="shared" si="137"/>
        <v>42.48</v>
      </c>
      <c r="Q1760" s="10" t="s">
        <v>8345</v>
      </c>
      <c r="R1760" t="s">
        <v>8346</v>
      </c>
      <c r="S1760" s="13">
        <f t="shared" si="138"/>
        <v>42505.955925925926</v>
      </c>
      <c r="T1760" s="16">
        <f t="shared" si="139"/>
        <v>42565.955925925926</v>
      </c>
      <c r="U1760">
        <f t="shared" si="135"/>
        <v>2016</v>
      </c>
    </row>
    <row r="1761" spans="1:21" ht="29" x14ac:dyDescent="0.35">
      <c r="A1761" s="5">
        <v>1759</v>
      </c>
      <c r="B1761" s="2" t="s">
        <v>1760</v>
      </c>
      <c r="C1761" s="2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107</v>
      </c>
      <c r="P1761">
        <f t="shared" si="137"/>
        <v>108.78</v>
      </c>
      <c r="Q1761" s="10" t="s">
        <v>8345</v>
      </c>
      <c r="R1761" t="s">
        <v>8346</v>
      </c>
      <c r="S1761" s="13">
        <f t="shared" si="138"/>
        <v>42068.829039351855</v>
      </c>
      <c r="T1761" s="16">
        <f t="shared" si="139"/>
        <v>42088.787372685183</v>
      </c>
      <c r="U1761">
        <f t="shared" si="135"/>
        <v>2015</v>
      </c>
    </row>
    <row r="1762" spans="1:21" ht="58" x14ac:dyDescent="0.35">
      <c r="A1762" s="5">
        <v>1760</v>
      </c>
      <c r="B1762" s="2" t="s">
        <v>1761</v>
      </c>
      <c r="C1762" s="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165</v>
      </c>
      <c r="P1762">
        <f t="shared" si="137"/>
        <v>81.099999999999994</v>
      </c>
      <c r="Q1762" s="10" t="s">
        <v>8345</v>
      </c>
      <c r="R1762" t="s">
        <v>8346</v>
      </c>
      <c r="S1762" s="13">
        <f t="shared" si="138"/>
        <v>42405.67260416667</v>
      </c>
      <c r="T1762" s="16">
        <f t="shared" si="139"/>
        <v>42425.67260416667</v>
      </c>
      <c r="U1762">
        <f t="shared" si="135"/>
        <v>2016</v>
      </c>
    </row>
    <row r="1763" spans="1:21" ht="29" x14ac:dyDescent="0.35">
      <c r="A1763" s="5">
        <v>1761</v>
      </c>
      <c r="B1763" s="2" t="s">
        <v>1762</v>
      </c>
      <c r="C1763" s="2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155</v>
      </c>
      <c r="P1763">
        <f t="shared" si="137"/>
        <v>51.67</v>
      </c>
      <c r="Q1763" s="10" t="s">
        <v>8345</v>
      </c>
      <c r="R1763" t="s">
        <v>8346</v>
      </c>
      <c r="S1763" s="13">
        <f t="shared" si="138"/>
        <v>42209.567824074074</v>
      </c>
      <c r="T1763" s="16">
        <f t="shared" si="139"/>
        <v>42259.567824074074</v>
      </c>
      <c r="U1763">
        <f t="shared" si="135"/>
        <v>2015</v>
      </c>
    </row>
    <row r="1764" spans="1:21" ht="29" x14ac:dyDescent="0.35">
      <c r="A1764" s="5">
        <v>1762</v>
      </c>
      <c r="B1764" s="2" t="s">
        <v>1763</v>
      </c>
      <c r="C1764" s="2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885</v>
      </c>
      <c r="P1764">
        <f t="shared" si="137"/>
        <v>35.4</v>
      </c>
      <c r="Q1764" s="10" t="s">
        <v>8345</v>
      </c>
      <c r="R1764" t="s">
        <v>8346</v>
      </c>
      <c r="S1764" s="13">
        <f t="shared" si="138"/>
        <v>42410.982002314813</v>
      </c>
      <c r="T1764" s="16">
        <f t="shared" si="139"/>
        <v>42440.982002314813</v>
      </c>
      <c r="U1764">
        <f t="shared" si="135"/>
        <v>2016</v>
      </c>
    </row>
    <row r="1765" spans="1:21" ht="58" x14ac:dyDescent="0.35">
      <c r="A1765" s="5">
        <v>1763</v>
      </c>
      <c r="B1765" s="2" t="s">
        <v>1764</v>
      </c>
      <c r="C1765" s="2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102</v>
      </c>
      <c r="P1765">
        <f t="shared" si="137"/>
        <v>103.64</v>
      </c>
      <c r="Q1765" s="10" t="s">
        <v>8345</v>
      </c>
      <c r="R1765" t="s">
        <v>8346</v>
      </c>
      <c r="S1765" s="13">
        <f t="shared" si="138"/>
        <v>42636.868518518517</v>
      </c>
      <c r="T1765" s="16">
        <f t="shared" si="139"/>
        <v>42666.868518518517</v>
      </c>
      <c r="U1765">
        <f t="shared" si="135"/>
        <v>2016</v>
      </c>
    </row>
    <row r="1766" spans="1:21" ht="58" x14ac:dyDescent="0.35">
      <c r="A1766" s="5">
        <v>1764</v>
      </c>
      <c r="B1766" s="2" t="s">
        <v>1765</v>
      </c>
      <c r="C1766" s="2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20</v>
      </c>
      <c r="P1766">
        <f t="shared" si="137"/>
        <v>55.28</v>
      </c>
      <c r="Q1766" s="10" t="s">
        <v>8345</v>
      </c>
      <c r="R1766" t="s">
        <v>8346</v>
      </c>
      <c r="S1766" s="13">
        <f t="shared" si="138"/>
        <v>41825.485868055555</v>
      </c>
      <c r="T1766" s="16">
        <f t="shared" si="139"/>
        <v>41854.485868055555</v>
      </c>
      <c r="U1766">
        <f t="shared" si="135"/>
        <v>2014</v>
      </c>
    </row>
    <row r="1767" spans="1:21" ht="58" x14ac:dyDescent="0.35">
      <c r="A1767" s="5">
        <v>1765</v>
      </c>
      <c r="B1767" s="2" t="s">
        <v>1766</v>
      </c>
      <c r="C1767" s="2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59</v>
      </c>
      <c r="P1767">
        <f t="shared" si="137"/>
        <v>72.17</v>
      </c>
      <c r="Q1767" s="10" t="s">
        <v>8345</v>
      </c>
      <c r="R1767" t="s">
        <v>8346</v>
      </c>
      <c r="S1767" s="13">
        <f t="shared" si="138"/>
        <v>41834.980462962965</v>
      </c>
      <c r="T1767" s="16">
        <f t="shared" si="139"/>
        <v>41864.980462962965</v>
      </c>
      <c r="U1767">
        <f t="shared" ref="U1767:U1830" si="140">YEAR(S:S)</f>
        <v>2014</v>
      </c>
    </row>
    <row r="1768" spans="1:21" ht="29" x14ac:dyDescent="0.35">
      <c r="A1768" s="5">
        <v>1766</v>
      </c>
      <c r="B1768" s="2" t="s">
        <v>1767</v>
      </c>
      <c r="C1768" s="2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0" t="s">
        <v>8345</v>
      </c>
      <c r="R1768" t="s">
        <v>8346</v>
      </c>
      <c r="S1768" s="13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43.5" x14ac:dyDescent="0.35">
      <c r="A1769" s="5">
        <v>1767</v>
      </c>
      <c r="B1769" s="2" t="s">
        <v>1768</v>
      </c>
      <c r="C1769" s="2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46</v>
      </c>
      <c r="P1769">
        <f t="shared" si="137"/>
        <v>58.62</v>
      </c>
      <c r="Q1769" s="10" t="s">
        <v>8345</v>
      </c>
      <c r="R1769" t="s">
        <v>8346</v>
      </c>
      <c r="S1769" s="13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3.5" x14ac:dyDescent="0.35">
      <c r="A1770" s="5">
        <v>1768</v>
      </c>
      <c r="B1770" s="2" t="s">
        <v>1769</v>
      </c>
      <c r="C1770" s="2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</v>
      </c>
      <c r="P1770">
        <f t="shared" si="137"/>
        <v>12.47</v>
      </c>
      <c r="Q1770" s="10" t="s">
        <v>8345</v>
      </c>
      <c r="R1770" t="s">
        <v>8346</v>
      </c>
      <c r="S1770" s="13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3.5" x14ac:dyDescent="0.35">
      <c r="A1771" s="5">
        <v>1769</v>
      </c>
      <c r="B1771" s="2" t="s">
        <v>1770</v>
      </c>
      <c r="C1771" s="2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3</v>
      </c>
      <c r="P1771">
        <f t="shared" si="137"/>
        <v>49.14</v>
      </c>
      <c r="Q1771" s="10" t="s">
        <v>8345</v>
      </c>
      <c r="R1771" t="s">
        <v>8346</v>
      </c>
      <c r="S1771" s="13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58" x14ac:dyDescent="0.35">
      <c r="A1772" s="5">
        <v>1770</v>
      </c>
      <c r="B1772" s="2" t="s">
        <v>1771</v>
      </c>
      <c r="C1772" s="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57</v>
      </c>
      <c r="P1772">
        <f t="shared" si="137"/>
        <v>150.5</v>
      </c>
      <c r="Q1772" s="10" t="s">
        <v>8345</v>
      </c>
      <c r="R1772" t="s">
        <v>8346</v>
      </c>
      <c r="S1772" s="13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58" x14ac:dyDescent="0.35">
      <c r="A1773" s="5">
        <v>1771</v>
      </c>
      <c r="B1773" s="2" t="s">
        <v>1772</v>
      </c>
      <c r="C1773" s="2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21</v>
      </c>
      <c r="P1773">
        <f t="shared" si="137"/>
        <v>35.799999999999997</v>
      </c>
      <c r="Q1773" s="10" t="s">
        <v>8345</v>
      </c>
      <c r="R1773" t="s">
        <v>8346</v>
      </c>
      <c r="S1773" s="13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43.5" x14ac:dyDescent="0.35">
      <c r="A1774" s="5">
        <v>1772</v>
      </c>
      <c r="B1774" s="2" t="s">
        <v>1773</v>
      </c>
      <c r="C1774" s="2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16</v>
      </c>
      <c r="P1774">
        <f t="shared" si="137"/>
        <v>45.16</v>
      </c>
      <c r="Q1774" s="10" t="s">
        <v>8345</v>
      </c>
      <c r="R1774" t="s">
        <v>8346</v>
      </c>
      <c r="S1774" s="13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58" x14ac:dyDescent="0.35">
      <c r="A1775" s="5">
        <v>1773</v>
      </c>
      <c r="B1775" s="2" t="s">
        <v>1774</v>
      </c>
      <c r="C1775" s="2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6</v>
      </c>
      <c r="P1775">
        <f t="shared" si="137"/>
        <v>98.79</v>
      </c>
      <c r="Q1775" s="10" t="s">
        <v>8345</v>
      </c>
      <c r="R1775" t="s">
        <v>8346</v>
      </c>
      <c r="S1775" s="13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58" x14ac:dyDescent="0.35">
      <c r="A1776" s="5">
        <v>1774</v>
      </c>
      <c r="B1776" s="2" t="s">
        <v>1775</v>
      </c>
      <c r="C1776" s="2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46</v>
      </c>
      <c r="P1776">
        <f t="shared" si="137"/>
        <v>88.31</v>
      </c>
      <c r="Q1776" s="10" t="s">
        <v>8345</v>
      </c>
      <c r="R1776" t="s">
        <v>8346</v>
      </c>
      <c r="S1776" s="13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3.5" x14ac:dyDescent="0.35">
      <c r="A1777" s="5">
        <v>1775</v>
      </c>
      <c r="B1777" s="2" t="s">
        <v>1776</v>
      </c>
      <c r="C1777" s="2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65</v>
      </c>
      <c r="P1777">
        <f t="shared" si="137"/>
        <v>170.63</v>
      </c>
      <c r="Q1777" s="10" t="s">
        <v>8345</v>
      </c>
      <c r="R1777" t="s">
        <v>8346</v>
      </c>
      <c r="S1777" s="13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3.5" x14ac:dyDescent="0.35">
      <c r="A1778" s="5">
        <v>1776</v>
      </c>
      <c r="B1778" s="2" t="s">
        <v>1777</v>
      </c>
      <c r="C1778" s="2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</v>
      </c>
      <c r="P1778">
        <f t="shared" si="137"/>
        <v>83.75</v>
      </c>
      <c r="Q1778" s="10" t="s">
        <v>8345</v>
      </c>
      <c r="R1778" t="s">
        <v>8346</v>
      </c>
      <c r="S1778" s="13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58" x14ac:dyDescent="0.35">
      <c r="A1779" s="5">
        <v>1777</v>
      </c>
      <c r="B1779" s="2" t="s">
        <v>1778</v>
      </c>
      <c r="C1779" s="2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14</v>
      </c>
      <c r="P1779">
        <f t="shared" si="137"/>
        <v>65.099999999999994</v>
      </c>
      <c r="Q1779" s="10" t="s">
        <v>8345</v>
      </c>
      <c r="R1779" t="s">
        <v>8346</v>
      </c>
      <c r="S1779" s="13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3.5" x14ac:dyDescent="0.35">
      <c r="A1780" s="5">
        <v>1778</v>
      </c>
      <c r="B1780" s="2" t="s">
        <v>1779</v>
      </c>
      <c r="C1780" s="2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2</v>
      </c>
      <c r="P1780">
        <f t="shared" si="137"/>
        <v>66.33</v>
      </c>
      <c r="Q1780" s="10" t="s">
        <v>8345</v>
      </c>
      <c r="R1780" t="s">
        <v>8346</v>
      </c>
      <c r="S1780" s="13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58" x14ac:dyDescent="0.35">
      <c r="A1781" s="5">
        <v>1779</v>
      </c>
      <c r="B1781" s="2" t="s">
        <v>1780</v>
      </c>
      <c r="C1781" s="2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36</v>
      </c>
      <c r="P1781">
        <f t="shared" si="137"/>
        <v>104.89</v>
      </c>
      <c r="Q1781" s="10" t="s">
        <v>8345</v>
      </c>
      <c r="R1781" t="s">
        <v>8346</v>
      </c>
      <c r="S1781" s="13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58" x14ac:dyDescent="0.35">
      <c r="A1782" s="5">
        <v>1780</v>
      </c>
      <c r="B1782" s="2" t="s">
        <v>1781</v>
      </c>
      <c r="C1782" s="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40</v>
      </c>
      <c r="P1782">
        <f t="shared" si="137"/>
        <v>78.44</v>
      </c>
      <c r="Q1782" s="10" t="s">
        <v>8345</v>
      </c>
      <c r="R1782" t="s">
        <v>8346</v>
      </c>
      <c r="S1782" s="13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3.5" x14ac:dyDescent="0.35">
      <c r="A1783" s="5">
        <v>1781</v>
      </c>
      <c r="B1783" s="2" t="s">
        <v>1782</v>
      </c>
      <c r="C1783" s="2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26</v>
      </c>
      <c r="P1783">
        <f t="shared" si="137"/>
        <v>59.04</v>
      </c>
      <c r="Q1783" s="10" t="s">
        <v>8345</v>
      </c>
      <c r="R1783" t="s">
        <v>8346</v>
      </c>
      <c r="S1783" s="13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58" x14ac:dyDescent="0.35">
      <c r="A1784" s="5">
        <v>1782</v>
      </c>
      <c r="B1784" s="2" t="s">
        <v>1783</v>
      </c>
      <c r="C1784" s="2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15</v>
      </c>
      <c r="P1784">
        <f t="shared" si="137"/>
        <v>71.34</v>
      </c>
      <c r="Q1784" s="10" t="s">
        <v>8345</v>
      </c>
      <c r="R1784" t="s">
        <v>8346</v>
      </c>
      <c r="S1784" s="13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58" x14ac:dyDescent="0.35">
      <c r="A1785" s="5">
        <v>1783</v>
      </c>
      <c r="B1785" s="2" t="s">
        <v>1784</v>
      </c>
      <c r="C1785" s="2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24</v>
      </c>
      <c r="P1785">
        <f t="shared" si="137"/>
        <v>51.23</v>
      </c>
      <c r="Q1785" s="10" t="s">
        <v>8345</v>
      </c>
      <c r="R1785" t="s">
        <v>8346</v>
      </c>
      <c r="S1785" s="13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58" x14ac:dyDescent="0.35">
      <c r="A1786" s="5">
        <v>1784</v>
      </c>
      <c r="B1786" s="2" t="s">
        <v>1785</v>
      </c>
      <c r="C1786" s="2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40</v>
      </c>
      <c r="P1786">
        <f t="shared" si="137"/>
        <v>60.24</v>
      </c>
      <c r="Q1786" s="10" t="s">
        <v>8345</v>
      </c>
      <c r="R1786" t="s">
        <v>8346</v>
      </c>
      <c r="S1786" s="13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3.5" x14ac:dyDescent="0.35">
      <c r="A1787" s="5">
        <v>1785</v>
      </c>
      <c r="B1787" s="2" t="s">
        <v>1786</v>
      </c>
      <c r="C1787" s="2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20</v>
      </c>
      <c r="P1787">
        <f t="shared" si="137"/>
        <v>44.94</v>
      </c>
      <c r="Q1787" s="10" t="s">
        <v>8345</v>
      </c>
      <c r="R1787" t="s">
        <v>8346</v>
      </c>
      <c r="S1787" s="13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58" x14ac:dyDescent="0.35">
      <c r="A1788" s="5">
        <v>1786</v>
      </c>
      <c r="B1788" s="2" t="s">
        <v>1787</v>
      </c>
      <c r="C1788" s="2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48</v>
      </c>
      <c r="P1788">
        <f t="shared" si="137"/>
        <v>31.21</v>
      </c>
      <c r="Q1788" s="10" t="s">
        <v>8345</v>
      </c>
      <c r="R1788" t="s">
        <v>8346</v>
      </c>
      <c r="S1788" s="13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3.5" x14ac:dyDescent="0.35">
      <c r="A1789" s="5">
        <v>1787</v>
      </c>
      <c r="B1789" s="2" t="s">
        <v>1788</v>
      </c>
      <c r="C1789" s="2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15</v>
      </c>
      <c r="P1789">
        <f t="shared" si="137"/>
        <v>63.88</v>
      </c>
      <c r="Q1789" s="10" t="s">
        <v>8345</v>
      </c>
      <c r="R1789" t="s">
        <v>8346</v>
      </c>
      <c r="S1789" s="13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3.5" x14ac:dyDescent="0.35">
      <c r="A1790" s="5">
        <v>1788</v>
      </c>
      <c r="B1790" s="2" t="s">
        <v>1789</v>
      </c>
      <c r="C1790" s="2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1</v>
      </c>
      <c r="P1790">
        <f t="shared" si="137"/>
        <v>19</v>
      </c>
      <c r="Q1790" s="10" t="s">
        <v>8345</v>
      </c>
      <c r="R1790" t="s">
        <v>8346</v>
      </c>
      <c r="S1790" s="13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3.5" x14ac:dyDescent="0.35">
      <c r="A1791" s="5">
        <v>1789</v>
      </c>
      <c r="B1791" s="2" t="s">
        <v>1790</v>
      </c>
      <c r="C1791" s="2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1</v>
      </c>
      <c r="P1791">
        <f t="shared" si="137"/>
        <v>10</v>
      </c>
      <c r="Q1791" s="10" t="s">
        <v>8345</v>
      </c>
      <c r="R1791" t="s">
        <v>8346</v>
      </c>
      <c r="S1791" s="13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3.5" x14ac:dyDescent="0.35">
      <c r="A1792" s="5">
        <v>1790</v>
      </c>
      <c r="B1792" s="2" t="s">
        <v>1791</v>
      </c>
      <c r="C1792" s="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5</v>
      </c>
      <c r="P1792">
        <f t="shared" si="137"/>
        <v>109.07</v>
      </c>
      <c r="Q1792" s="10" t="s">
        <v>8345</v>
      </c>
      <c r="R1792" t="s">
        <v>8346</v>
      </c>
      <c r="S1792" s="13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43.5" x14ac:dyDescent="0.35">
      <c r="A1793" s="5">
        <v>1791</v>
      </c>
      <c r="B1793" s="2" t="s">
        <v>1792</v>
      </c>
      <c r="C1793" s="2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</v>
      </c>
      <c r="P1793">
        <f t="shared" si="137"/>
        <v>26.75</v>
      </c>
      <c r="Q1793" s="10" t="s">
        <v>8345</v>
      </c>
      <c r="R1793" t="s">
        <v>8346</v>
      </c>
      <c r="S1793" s="13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43.5" x14ac:dyDescent="0.35">
      <c r="A1794" s="5">
        <v>1792</v>
      </c>
      <c r="B1794" s="2" t="s">
        <v>1793</v>
      </c>
      <c r="C1794" s="2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61</v>
      </c>
      <c r="P1794">
        <f t="shared" si="137"/>
        <v>109.94</v>
      </c>
      <c r="Q1794" s="10" t="s">
        <v>8345</v>
      </c>
      <c r="R1794" t="s">
        <v>8346</v>
      </c>
      <c r="S1794" s="13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3.5" x14ac:dyDescent="0.35">
      <c r="A1795" s="5">
        <v>1793</v>
      </c>
      <c r="B1795" s="2" t="s">
        <v>1794</v>
      </c>
      <c r="C1795" s="2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8345</v>
      </c>
      <c r="R1795" t="s">
        <v>8346</v>
      </c>
      <c r="S1795" s="13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si="140"/>
        <v>2014</v>
      </c>
    </row>
    <row r="1796" spans="1:21" ht="58" x14ac:dyDescent="0.35">
      <c r="A1796" s="5">
        <v>1794</v>
      </c>
      <c r="B1796" s="2" t="s">
        <v>1795</v>
      </c>
      <c r="C1796" s="2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11</v>
      </c>
      <c r="P1796">
        <f t="shared" si="142"/>
        <v>55.39</v>
      </c>
      <c r="Q1796" s="10" t="s">
        <v>8345</v>
      </c>
      <c r="R1796" t="s">
        <v>8346</v>
      </c>
      <c r="S1796" s="13">
        <f t="shared" si="143"/>
        <v>42011.551180555558</v>
      </c>
      <c r="T1796" s="16">
        <f t="shared" si="144"/>
        <v>42046.551180555558</v>
      </c>
      <c r="U1796">
        <f t="shared" si="140"/>
        <v>2015</v>
      </c>
    </row>
    <row r="1797" spans="1:21" ht="43.5" x14ac:dyDescent="0.35">
      <c r="A1797" s="5">
        <v>1795</v>
      </c>
      <c r="B1797" s="2" t="s">
        <v>1796</v>
      </c>
      <c r="C1797" s="2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39</v>
      </c>
      <c r="P1797">
        <f t="shared" si="142"/>
        <v>133.9</v>
      </c>
      <c r="Q1797" s="10" t="s">
        <v>8345</v>
      </c>
      <c r="R1797" t="s">
        <v>8346</v>
      </c>
      <c r="S1797" s="13">
        <f t="shared" si="143"/>
        <v>42628.288668981477</v>
      </c>
      <c r="T1797" s="16">
        <f t="shared" si="144"/>
        <v>42657.666666666672</v>
      </c>
      <c r="U1797">
        <f t="shared" si="140"/>
        <v>2016</v>
      </c>
    </row>
    <row r="1798" spans="1:21" ht="58" x14ac:dyDescent="0.35">
      <c r="A1798" s="5">
        <v>1796</v>
      </c>
      <c r="B1798" s="2" t="s">
        <v>1797</v>
      </c>
      <c r="C1798" s="2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22</v>
      </c>
      <c r="P1798">
        <f t="shared" si="142"/>
        <v>48.72</v>
      </c>
      <c r="Q1798" s="10" t="s">
        <v>8345</v>
      </c>
      <c r="R1798" t="s">
        <v>8346</v>
      </c>
      <c r="S1798" s="13">
        <f t="shared" si="143"/>
        <v>42515.439421296294</v>
      </c>
      <c r="T1798" s="16">
        <f t="shared" si="144"/>
        <v>42575.439421296294</v>
      </c>
      <c r="U1798">
        <f t="shared" si="140"/>
        <v>2016</v>
      </c>
    </row>
    <row r="1799" spans="1:21" ht="43.5" x14ac:dyDescent="0.35">
      <c r="A1799" s="5">
        <v>1797</v>
      </c>
      <c r="B1799" s="2" t="s">
        <v>1798</v>
      </c>
      <c r="C1799" s="2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68</v>
      </c>
      <c r="P1799">
        <f t="shared" si="142"/>
        <v>48.25</v>
      </c>
      <c r="Q1799" s="10" t="s">
        <v>8345</v>
      </c>
      <c r="R1799" t="s">
        <v>8346</v>
      </c>
      <c r="S1799" s="13">
        <f t="shared" si="143"/>
        <v>42689.56931712963</v>
      </c>
      <c r="T1799" s="16">
        <f t="shared" si="144"/>
        <v>42719.56931712963</v>
      </c>
      <c r="U1799">
        <f t="shared" si="140"/>
        <v>2016</v>
      </c>
    </row>
    <row r="1800" spans="1:21" ht="43.5" x14ac:dyDescent="0.35">
      <c r="A1800" s="5">
        <v>1798</v>
      </c>
      <c r="B1800" s="2" t="s">
        <v>1799</v>
      </c>
      <c r="C1800" s="2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14</v>
      </c>
      <c r="P1800">
        <f t="shared" si="142"/>
        <v>58.97</v>
      </c>
      <c r="Q1800" s="10" t="s">
        <v>8345</v>
      </c>
      <c r="R1800" t="s">
        <v>8346</v>
      </c>
      <c r="S1800" s="13">
        <f t="shared" si="143"/>
        <v>42344.32677083333</v>
      </c>
      <c r="T1800" s="16">
        <f t="shared" si="144"/>
        <v>42404.32677083333</v>
      </c>
      <c r="U1800">
        <f t="shared" si="140"/>
        <v>2015</v>
      </c>
    </row>
    <row r="1801" spans="1:21" ht="29" x14ac:dyDescent="0.35">
      <c r="A1801" s="5">
        <v>1799</v>
      </c>
      <c r="B1801" s="2" t="s">
        <v>1800</v>
      </c>
      <c r="C1801" s="2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2</v>
      </c>
      <c r="P1801">
        <f t="shared" si="142"/>
        <v>11.64</v>
      </c>
      <c r="Q1801" s="10" t="s">
        <v>8345</v>
      </c>
      <c r="R1801" t="s">
        <v>8346</v>
      </c>
      <c r="S1801" s="13">
        <f t="shared" si="143"/>
        <v>41934.842685185184</v>
      </c>
      <c r="T1801" s="16">
        <f t="shared" si="144"/>
        <v>41954.884351851855</v>
      </c>
      <c r="U1801">
        <f t="shared" si="140"/>
        <v>2014</v>
      </c>
    </row>
    <row r="1802" spans="1:21" ht="58" x14ac:dyDescent="0.35">
      <c r="A1802" s="5">
        <v>1800</v>
      </c>
      <c r="B1802" s="2" t="s">
        <v>1801</v>
      </c>
      <c r="C1802" s="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20</v>
      </c>
      <c r="P1802">
        <f t="shared" si="142"/>
        <v>83.72</v>
      </c>
      <c r="Q1802" s="10" t="s">
        <v>8345</v>
      </c>
      <c r="R1802" t="s">
        <v>8346</v>
      </c>
      <c r="S1802" s="13">
        <f t="shared" si="143"/>
        <v>42623.606134259258</v>
      </c>
      <c r="T1802" s="16">
        <f t="shared" si="144"/>
        <v>42653.606134259258</v>
      </c>
      <c r="U1802">
        <f t="shared" si="140"/>
        <v>2016</v>
      </c>
    </row>
    <row r="1803" spans="1:21" ht="58" x14ac:dyDescent="0.35">
      <c r="A1803" s="5">
        <v>1801</v>
      </c>
      <c r="B1803" s="2" t="s">
        <v>1802</v>
      </c>
      <c r="C1803" s="2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14</v>
      </c>
      <c r="P1803">
        <f t="shared" si="142"/>
        <v>63.65</v>
      </c>
      <c r="Q1803" s="10" t="s">
        <v>8345</v>
      </c>
      <c r="R1803" t="s">
        <v>8346</v>
      </c>
      <c r="S1803" s="13">
        <f t="shared" si="143"/>
        <v>42321.660509259258</v>
      </c>
      <c r="T1803" s="16">
        <f t="shared" si="144"/>
        <v>42353.506944444445</v>
      </c>
      <c r="U1803">
        <f t="shared" si="140"/>
        <v>2015</v>
      </c>
    </row>
    <row r="1804" spans="1:21" ht="43.5" x14ac:dyDescent="0.35">
      <c r="A1804" s="5">
        <v>1802</v>
      </c>
      <c r="B1804" s="2" t="s">
        <v>1803</v>
      </c>
      <c r="C1804" s="2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48</v>
      </c>
      <c r="P1804">
        <f t="shared" si="142"/>
        <v>94.28</v>
      </c>
      <c r="Q1804" s="10" t="s">
        <v>8345</v>
      </c>
      <c r="R1804" t="s">
        <v>8346</v>
      </c>
      <c r="S1804" s="13">
        <f t="shared" si="143"/>
        <v>42159.47256944445</v>
      </c>
      <c r="T1804" s="16">
        <f t="shared" si="144"/>
        <v>42182.915972222225</v>
      </c>
      <c r="U1804">
        <f t="shared" si="140"/>
        <v>2015</v>
      </c>
    </row>
    <row r="1805" spans="1:21" ht="43.5" x14ac:dyDescent="0.35">
      <c r="A1805" s="5">
        <v>1803</v>
      </c>
      <c r="B1805" s="2" t="s">
        <v>1804</v>
      </c>
      <c r="C1805" s="2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31</v>
      </c>
      <c r="P1805">
        <f t="shared" si="142"/>
        <v>71.87</v>
      </c>
      <c r="Q1805" s="10" t="s">
        <v>8345</v>
      </c>
      <c r="R1805" t="s">
        <v>8346</v>
      </c>
      <c r="S1805" s="13">
        <f t="shared" si="143"/>
        <v>42018.071550925932</v>
      </c>
      <c r="T1805" s="16">
        <f t="shared" si="144"/>
        <v>42049.071550925932</v>
      </c>
      <c r="U1805">
        <f t="shared" si="140"/>
        <v>2015</v>
      </c>
    </row>
    <row r="1806" spans="1:21" ht="43.5" x14ac:dyDescent="0.35">
      <c r="A1806" s="5">
        <v>1804</v>
      </c>
      <c r="B1806" s="2" t="s">
        <v>1805</v>
      </c>
      <c r="C1806" s="2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35</v>
      </c>
      <c r="P1806">
        <f t="shared" si="142"/>
        <v>104.85</v>
      </c>
      <c r="Q1806" s="10" t="s">
        <v>8345</v>
      </c>
      <c r="R1806" t="s">
        <v>8346</v>
      </c>
      <c r="S1806" s="13">
        <f t="shared" si="143"/>
        <v>42282.678287037037</v>
      </c>
      <c r="T1806" s="16">
        <f t="shared" si="144"/>
        <v>42322.719953703709</v>
      </c>
      <c r="U1806">
        <f t="shared" si="140"/>
        <v>2015</v>
      </c>
    </row>
    <row r="1807" spans="1:21" ht="58" x14ac:dyDescent="0.35">
      <c r="A1807" s="5">
        <v>1805</v>
      </c>
      <c r="B1807" s="2" t="s">
        <v>1806</v>
      </c>
      <c r="C1807" s="2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36</v>
      </c>
      <c r="P1807">
        <f t="shared" si="142"/>
        <v>67.14</v>
      </c>
      <c r="Q1807" s="10" t="s">
        <v>8345</v>
      </c>
      <c r="R1807" t="s">
        <v>8346</v>
      </c>
      <c r="S1807" s="13">
        <f t="shared" si="143"/>
        <v>42247.803912037038</v>
      </c>
      <c r="T1807" s="16">
        <f t="shared" si="144"/>
        <v>42279.75</v>
      </c>
      <c r="U1807">
        <f t="shared" si="140"/>
        <v>2015</v>
      </c>
    </row>
    <row r="1808" spans="1:21" ht="58" x14ac:dyDescent="0.35">
      <c r="A1808" s="5">
        <v>1806</v>
      </c>
      <c r="B1808" s="2" t="s">
        <v>1807</v>
      </c>
      <c r="C1808" s="2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3</v>
      </c>
      <c r="P1808">
        <f t="shared" si="142"/>
        <v>73.88</v>
      </c>
      <c r="Q1808" s="10" t="s">
        <v>8345</v>
      </c>
      <c r="R1808" t="s">
        <v>8346</v>
      </c>
      <c r="S1808" s="13">
        <f t="shared" si="143"/>
        <v>41877.638298611113</v>
      </c>
      <c r="T1808" s="16">
        <f t="shared" si="144"/>
        <v>41912.638298611113</v>
      </c>
      <c r="U1808">
        <f t="shared" si="140"/>
        <v>2014</v>
      </c>
    </row>
    <row r="1809" spans="1:21" ht="29" x14ac:dyDescent="0.35">
      <c r="A1809" s="5">
        <v>1807</v>
      </c>
      <c r="B1809" s="2" t="s">
        <v>1808</v>
      </c>
      <c r="C1809" s="2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11</v>
      </c>
      <c r="P1809">
        <f t="shared" si="142"/>
        <v>69.13</v>
      </c>
      <c r="Q1809" s="10" t="s">
        <v>8345</v>
      </c>
      <c r="R1809" t="s">
        <v>8346</v>
      </c>
      <c r="S1809" s="13">
        <f t="shared" si="143"/>
        <v>41880.068437499998</v>
      </c>
      <c r="T1809" s="16">
        <f t="shared" si="144"/>
        <v>41910.068437499998</v>
      </c>
      <c r="U1809">
        <f t="shared" si="140"/>
        <v>2014</v>
      </c>
    </row>
    <row r="1810" spans="1:21" ht="58" x14ac:dyDescent="0.35">
      <c r="A1810" s="5">
        <v>1808</v>
      </c>
      <c r="B1810" s="2" t="s">
        <v>1809</v>
      </c>
      <c r="C1810" s="2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41</v>
      </c>
      <c r="P1810">
        <f t="shared" si="142"/>
        <v>120.77</v>
      </c>
      <c r="Q1810" s="10" t="s">
        <v>8345</v>
      </c>
      <c r="R1810" t="s">
        <v>8346</v>
      </c>
      <c r="S1810" s="13">
        <f t="shared" si="143"/>
        <v>42742.680902777778</v>
      </c>
      <c r="T1810" s="16">
        <f t="shared" si="144"/>
        <v>42777.680902777778</v>
      </c>
      <c r="U1810">
        <f t="shared" si="140"/>
        <v>2017</v>
      </c>
    </row>
    <row r="1811" spans="1:21" ht="43.5" x14ac:dyDescent="0.35">
      <c r="A1811" s="5">
        <v>1809</v>
      </c>
      <c r="B1811" s="2" t="s">
        <v>1810</v>
      </c>
      <c r="C1811" s="2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11</v>
      </c>
      <c r="P1811">
        <f t="shared" si="142"/>
        <v>42.22</v>
      </c>
      <c r="Q1811" s="10" t="s">
        <v>8345</v>
      </c>
      <c r="R1811" t="s">
        <v>8346</v>
      </c>
      <c r="S1811" s="13">
        <f t="shared" si="143"/>
        <v>42029.907858796301</v>
      </c>
      <c r="T1811" s="16">
        <f t="shared" si="144"/>
        <v>42064.907858796301</v>
      </c>
      <c r="U1811">
        <f t="shared" si="140"/>
        <v>2015</v>
      </c>
    </row>
    <row r="1812" spans="1:21" ht="43.5" x14ac:dyDescent="0.35">
      <c r="A1812" s="5">
        <v>1810</v>
      </c>
      <c r="B1812" s="2" t="s">
        <v>1811</v>
      </c>
      <c r="C1812" s="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3</v>
      </c>
      <c r="P1812">
        <f t="shared" si="142"/>
        <v>7.5</v>
      </c>
      <c r="Q1812" s="10" t="s">
        <v>8345</v>
      </c>
      <c r="R1812" t="s">
        <v>8346</v>
      </c>
      <c r="S1812" s="13">
        <f t="shared" si="143"/>
        <v>41860.91002314815</v>
      </c>
      <c r="T1812" s="16">
        <f t="shared" si="144"/>
        <v>41872.91002314815</v>
      </c>
      <c r="U1812">
        <f t="shared" si="140"/>
        <v>2014</v>
      </c>
    </row>
    <row r="1813" spans="1:21" ht="43.5" x14ac:dyDescent="0.35">
      <c r="A1813" s="5">
        <v>1811</v>
      </c>
      <c r="B1813" s="2" t="s">
        <v>1812</v>
      </c>
      <c r="C1813" s="2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0" t="s">
        <v>8345</v>
      </c>
      <c r="R1813" t="s">
        <v>8346</v>
      </c>
      <c r="S1813" s="13">
        <f t="shared" si="143"/>
        <v>41876.433680555558</v>
      </c>
      <c r="T1813" s="16">
        <f t="shared" si="144"/>
        <v>41936.166666666664</v>
      </c>
      <c r="U1813">
        <f t="shared" si="140"/>
        <v>2014</v>
      </c>
    </row>
    <row r="1814" spans="1:21" ht="58" x14ac:dyDescent="0.35">
      <c r="A1814" s="5">
        <v>1812</v>
      </c>
      <c r="B1814" s="2" t="s">
        <v>1813</v>
      </c>
      <c r="C1814" s="2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13</v>
      </c>
      <c r="P1814">
        <f t="shared" si="142"/>
        <v>37.61</v>
      </c>
      <c r="Q1814" s="10" t="s">
        <v>8345</v>
      </c>
      <c r="R1814" t="s">
        <v>8346</v>
      </c>
      <c r="S1814" s="13">
        <f t="shared" si="143"/>
        <v>42524.318703703699</v>
      </c>
      <c r="T1814" s="16">
        <f t="shared" si="144"/>
        <v>42554.318703703699</v>
      </c>
      <c r="U1814">
        <f t="shared" si="140"/>
        <v>2016</v>
      </c>
    </row>
    <row r="1815" spans="1:21" ht="43.5" x14ac:dyDescent="0.35">
      <c r="A1815" s="5">
        <v>1813</v>
      </c>
      <c r="B1815" s="2" t="s">
        <v>1814</v>
      </c>
      <c r="C1815" s="2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0" t="s">
        <v>8345</v>
      </c>
      <c r="R1815" t="s">
        <v>8346</v>
      </c>
      <c r="S1815" s="13">
        <f t="shared" si="143"/>
        <v>41829.889027777775</v>
      </c>
      <c r="T1815" s="16">
        <f t="shared" si="144"/>
        <v>41859.889027777775</v>
      </c>
      <c r="U1815">
        <f t="shared" si="140"/>
        <v>2014</v>
      </c>
    </row>
    <row r="1816" spans="1:21" ht="43.5" x14ac:dyDescent="0.35">
      <c r="A1816" s="5">
        <v>1814</v>
      </c>
      <c r="B1816" s="2" t="s">
        <v>1815</v>
      </c>
      <c r="C1816" s="2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49</v>
      </c>
      <c r="P1816">
        <f t="shared" si="142"/>
        <v>42.16</v>
      </c>
      <c r="Q1816" s="10" t="s">
        <v>8345</v>
      </c>
      <c r="R1816" t="s">
        <v>8346</v>
      </c>
      <c r="S1816" s="13">
        <f t="shared" si="143"/>
        <v>42033.314074074078</v>
      </c>
      <c r="T1816" s="16">
        <f t="shared" si="144"/>
        <v>42063.314074074078</v>
      </c>
      <c r="U1816">
        <f t="shared" si="140"/>
        <v>2015</v>
      </c>
    </row>
    <row r="1817" spans="1:21" ht="58" x14ac:dyDescent="0.35">
      <c r="A1817" s="5">
        <v>1815</v>
      </c>
      <c r="B1817" s="2" t="s">
        <v>1816</v>
      </c>
      <c r="C1817" s="2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0" t="s">
        <v>8345</v>
      </c>
      <c r="R1817" t="s">
        <v>8346</v>
      </c>
      <c r="S1817" s="13">
        <f t="shared" si="143"/>
        <v>42172.906678240746</v>
      </c>
      <c r="T1817" s="16">
        <f t="shared" si="144"/>
        <v>42186.906678240746</v>
      </c>
      <c r="U1817">
        <f t="shared" si="140"/>
        <v>2015</v>
      </c>
    </row>
    <row r="1818" spans="1:21" ht="43.5" x14ac:dyDescent="0.35">
      <c r="A1818" s="5">
        <v>1816</v>
      </c>
      <c r="B1818" s="2" t="s">
        <v>1817</v>
      </c>
      <c r="C1818" s="2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2</v>
      </c>
      <c r="P1818">
        <f t="shared" si="142"/>
        <v>84.83</v>
      </c>
      <c r="Q1818" s="10" t="s">
        <v>8345</v>
      </c>
      <c r="R1818" t="s">
        <v>8346</v>
      </c>
      <c r="S1818" s="13">
        <f t="shared" si="143"/>
        <v>42548.876192129625</v>
      </c>
      <c r="T1818" s="16">
        <f t="shared" si="144"/>
        <v>42576.791666666672</v>
      </c>
      <c r="U1818">
        <f t="shared" si="140"/>
        <v>2016</v>
      </c>
    </row>
    <row r="1819" spans="1:21" ht="43.5" x14ac:dyDescent="0.35">
      <c r="A1819" s="5">
        <v>1817</v>
      </c>
      <c r="B1819" s="2" t="s">
        <v>1818</v>
      </c>
      <c r="C1819" s="2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52</v>
      </c>
      <c r="P1819">
        <f t="shared" si="142"/>
        <v>94.19</v>
      </c>
      <c r="Q1819" s="10" t="s">
        <v>8345</v>
      </c>
      <c r="R1819" t="s">
        <v>8346</v>
      </c>
      <c r="S1819" s="13">
        <f t="shared" si="143"/>
        <v>42705.662118055552</v>
      </c>
      <c r="T1819" s="16">
        <f t="shared" si="144"/>
        <v>42765.290972222225</v>
      </c>
      <c r="U1819">
        <f t="shared" si="140"/>
        <v>2016</v>
      </c>
    </row>
    <row r="1820" spans="1:21" ht="43.5" x14ac:dyDescent="0.35">
      <c r="A1820" s="5">
        <v>1818</v>
      </c>
      <c r="B1820" s="2" t="s">
        <v>1819</v>
      </c>
      <c r="C1820" s="2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0" t="s">
        <v>8345</v>
      </c>
      <c r="R1820" t="s">
        <v>8346</v>
      </c>
      <c r="S1820" s="13">
        <f t="shared" si="143"/>
        <v>42067.234375</v>
      </c>
      <c r="T1820" s="16">
        <f t="shared" si="144"/>
        <v>42097.192708333328</v>
      </c>
      <c r="U1820">
        <f t="shared" si="140"/>
        <v>2015</v>
      </c>
    </row>
    <row r="1821" spans="1:21" ht="58" x14ac:dyDescent="0.35">
      <c r="A1821" s="5">
        <v>1819</v>
      </c>
      <c r="B1821" s="2" t="s">
        <v>1820</v>
      </c>
      <c r="C1821" s="2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2</v>
      </c>
      <c r="P1821">
        <f t="shared" si="142"/>
        <v>6.25</v>
      </c>
      <c r="Q1821" s="10" t="s">
        <v>8345</v>
      </c>
      <c r="R1821" t="s">
        <v>8346</v>
      </c>
      <c r="S1821" s="13">
        <f t="shared" si="143"/>
        <v>41820.752268518518</v>
      </c>
      <c r="T1821" s="16">
        <f t="shared" si="144"/>
        <v>41850.752268518518</v>
      </c>
      <c r="U1821">
        <f t="shared" si="140"/>
        <v>2014</v>
      </c>
    </row>
    <row r="1822" spans="1:21" ht="58" x14ac:dyDescent="0.35">
      <c r="A1822" s="5">
        <v>1820</v>
      </c>
      <c r="B1822" s="2" t="s">
        <v>1821</v>
      </c>
      <c r="C1822" s="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</v>
      </c>
      <c r="P1822">
        <f t="shared" si="142"/>
        <v>213.38</v>
      </c>
      <c r="Q1822" s="10" t="s">
        <v>8345</v>
      </c>
      <c r="R1822" t="s">
        <v>8346</v>
      </c>
      <c r="S1822" s="13">
        <f t="shared" si="143"/>
        <v>42065.084375000006</v>
      </c>
      <c r="T1822" s="16">
        <f t="shared" si="144"/>
        <v>42095.042708333334</v>
      </c>
      <c r="U1822">
        <f t="shared" si="140"/>
        <v>2015</v>
      </c>
    </row>
    <row r="1823" spans="1:21" ht="43.5" x14ac:dyDescent="0.35">
      <c r="A1823" s="5">
        <v>1821</v>
      </c>
      <c r="B1823" s="2" t="s">
        <v>1822</v>
      </c>
      <c r="C1823" s="2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135</v>
      </c>
      <c r="P1823">
        <f t="shared" si="142"/>
        <v>59.16</v>
      </c>
      <c r="Q1823" s="10" t="s">
        <v>8332</v>
      </c>
      <c r="R1823" t="s">
        <v>8333</v>
      </c>
      <c r="S1823" s="13">
        <f t="shared" si="143"/>
        <v>40926.319062499999</v>
      </c>
      <c r="T1823" s="16">
        <f t="shared" si="144"/>
        <v>40971.319062499999</v>
      </c>
      <c r="U1823">
        <f t="shared" si="140"/>
        <v>2012</v>
      </c>
    </row>
    <row r="1824" spans="1:21" ht="29" x14ac:dyDescent="0.35">
      <c r="A1824" s="5">
        <v>1822</v>
      </c>
      <c r="B1824" s="2" t="s">
        <v>1823</v>
      </c>
      <c r="C1824" s="2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100</v>
      </c>
      <c r="P1824">
        <f t="shared" si="142"/>
        <v>27.27</v>
      </c>
      <c r="Q1824" s="10" t="s">
        <v>8332</v>
      </c>
      <c r="R1824" t="s">
        <v>8333</v>
      </c>
      <c r="S1824" s="13">
        <f t="shared" si="143"/>
        <v>41634.797013888885</v>
      </c>
      <c r="T1824" s="16">
        <f t="shared" si="144"/>
        <v>41670.792361111111</v>
      </c>
      <c r="U1824">
        <f t="shared" si="140"/>
        <v>2013</v>
      </c>
    </row>
    <row r="1825" spans="1:21" ht="58" x14ac:dyDescent="0.35">
      <c r="A1825" s="5">
        <v>1823</v>
      </c>
      <c r="B1825" s="2" t="s">
        <v>1824</v>
      </c>
      <c r="C1825" s="2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116</v>
      </c>
      <c r="P1825">
        <f t="shared" si="142"/>
        <v>24.58</v>
      </c>
      <c r="Q1825" s="10" t="s">
        <v>8332</v>
      </c>
      <c r="R1825" t="s">
        <v>8333</v>
      </c>
      <c r="S1825" s="13">
        <f t="shared" si="143"/>
        <v>41176.684907407405</v>
      </c>
      <c r="T1825" s="16">
        <f t="shared" si="144"/>
        <v>41206.684907407405</v>
      </c>
      <c r="U1825">
        <f t="shared" si="140"/>
        <v>2012</v>
      </c>
    </row>
    <row r="1826" spans="1:21" x14ac:dyDescent="0.35">
      <c r="A1826" s="5">
        <v>1824</v>
      </c>
      <c r="B1826" s="2" t="s">
        <v>1825</v>
      </c>
      <c r="C1826" s="2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100</v>
      </c>
      <c r="P1826">
        <f t="shared" si="142"/>
        <v>75.05</v>
      </c>
      <c r="Q1826" s="10" t="s">
        <v>8332</v>
      </c>
      <c r="R1826" t="s">
        <v>8333</v>
      </c>
      <c r="S1826" s="13">
        <f t="shared" si="143"/>
        <v>41626.916284722225</v>
      </c>
      <c r="T1826" s="16">
        <f t="shared" si="144"/>
        <v>41647.088888888888</v>
      </c>
      <c r="U1826">
        <f t="shared" si="140"/>
        <v>2013</v>
      </c>
    </row>
    <row r="1827" spans="1:21" ht="58" x14ac:dyDescent="0.35">
      <c r="A1827" s="5">
        <v>1825</v>
      </c>
      <c r="B1827" s="2" t="s">
        <v>1826</v>
      </c>
      <c r="C1827" s="2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105</v>
      </c>
      <c r="P1827">
        <f t="shared" si="142"/>
        <v>42.02</v>
      </c>
      <c r="Q1827" s="10" t="s">
        <v>8332</v>
      </c>
      <c r="R1827" t="s">
        <v>8333</v>
      </c>
      <c r="S1827" s="13">
        <f t="shared" si="143"/>
        <v>41443.83452546296</v>
      </c>
      <c r="T1827" s="16">
        <f t="shared" si="144"/>
        <v>41466.83452546296</v>
      </c>
      <c r="U1827">
        <f t="shared" si="140"/>
        <v>2013</v>
      </c>
    </row>
    <row r="1828" spans="1:21" ht="29" x14ac:dyDescent="0.35">
      <c r="A1828" s="5">
        <v>1826</v>
      </c>
      <c r="B1828" s="2" t="s">
        <v>1827</v>
      </c>
      <c r="C1828" s="2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101</v>
      </c>
      <c r="P1828">
        <f t="shared" si="142"/>
        <v>53.16</v>
      </c>
      <c r="Q1828" s="10" t="s">
        <v>8332</v>
      </c>
      <c r="R1828" t="s">
        <v>8333</v>
      </c>
      <c r="S1828" s="13">
        <f t="shared" si="143"/>
        <v>41657.923807870371</v>
      </c>
      <c r="T1828" s="16">
        <f t="shared" si="144"/>
        <v>41687.923807870371</v>
      </c>
      <c r="U1828">
        <f t="shared" si="140"/>
        <v>2014</v>
      </c>
    </row>
    <row r="1829" spans="1:21" ht="58" x14ac:dyDescent="0.35">
      <c r="A1829" s="5">
        <v>1827</v>
      </c>
      <c r="B1829" s="2" t="s">
        <v>1828</v>
      </c>
      <c r="C1829" s="2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101</v>
      </c>
      <c r="P1829">
        <f t="shared" si="142"/>
        <v>83.89</v>
      </c>
      <c r="Q1829" s="10" t="s">
        <v>8332</v>
      </c>
      <c r="R1829" t="s">
        <v>8333</v>
      </c>
      <c r="S1829" s="13">
        <f t="shared" si="143"/>
        <v>40555.325937499998</v>
      </c>
      <c r="T1829" s="16">
        <f t="shared" si="144"/>
        <v>40605.325937499998</v>
      </c>
      <c r="U1829">
        <f t="shared" si="140"/>
        <v>2011</v>
      </c>
    </row>
    <row r="1830" spans="1:21" ht="58" x14ac:dyDescent="0.35">
      <c r="A1830" s="5">
        <v>1828</v>
      </c>
      <c r="B1830" s="2" t="s">
        <v>1829</v>
      </c>
      <c r="C1830" s="2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100</v>
      </c>
      <c r="P1830">
        <f t="shared" si="142"/>
        <v>417.33</v>
      </c>
      <c r="Q1830" s="10" t="s">
        <v>8332</v>
      </c>
      <c r="R1830" t="s">
        <v>8333</v>
      </c>
      <c r="S1830" s="13">
        <f t="shared" si="143"/>
        <v>41736.899652777778</v>
      </c>
      <c r="T1830" s="16">
        <f t="shared" si="144"/>
        <v>41768.916666666664</v>
      </c>
      <c r="U1830">
        <f t="shared" si="140"/>
        <v>2014</v>
      </c>
    </row>
    <row r="1831" spans="1:21" ht="43.5" x14ac:dyDescent="0.35">
      <c r="A1831" s="5">
        <v>1829</v>
      </c>
      <c r="B1831" s="2" t="s">
        <v>1830</v>
      </c>
      <c r="C1831" s="2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167</v>
      </c>
      <c r="P1831">
        <f t="shared" si="142"/>
        <v>75.77</v>
      </c>
      <c r="Q1831" s="10" t="s">
        <v>8332</v>
      </c>
      <c r="R1831" t="s">
        <v>8333</v>
      </c>
      <c r="S1831" s="13">
        <f t="shared" si="143"/>
        <v>40516.087627314817</v>
      </c>
      <c r="T1831" s="16">
        <f t="shared" si="144"/>
        <v>40564.916666666664</v>
      </c>
      <c r="U1831">
        <f t="shared" ref="U1831:U1894" si="145">YEAR(S:S)</f>
        <v>2010</v>
      </c>
    </row>
    <row r="1832" spans="1:21" ht="43.5" x14ac:dyDescent="0.35">
      <c r="A1832" s="5">
        <v>1830</v>
      </c>
      <c r="B1832" s="2" t="s">
        <v>1831</v>
      </c>
      <c r="C1832" s="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102</v>
      </c>
      <c r="P1832">
        <f t="shared" si="142"/>
        <v>67.39</v>
      </c>
      <c r="Q1832" s="10" t="s">
        <v>8332</v>
      </c>
      <c r="R1832" t="s">
        <v>8333</v>
      </c>
      <c r="S1832" s="13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3.5" x14ac:dyDescent="0.35">
      <c r="A1833" s="5">
        <v>1831</v>
      </c>
      <c r="B1833" s="2" t="s">
        <v>1832</v>
      </c>
      <c r="C1833" s="2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103</v>
      </c>
      <c r="P1833">
        <f t="shared" si="142"/>
        <v>73.569999999999993</v>
      </c>
      <c r="Q1833" s="10" t="s">
        <v>8332</v>
      </c>
      <c r="R1833" t="s">
        <v>8333</v>
      </c>
      <c r="S1833" s="13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58" x14ac:dyDescent="0.35">
      <c r="A1834" s="5">
        <v>1832</v>
      </c>
      <c r="B1834" s="2" t="s">
        <v>1833</v>
      </c>
      <c r="C1834" s="2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143</v>
      </c>
      <c r="P1834">
        <f t="shared" si="142"/>
        <v>25</v>
      </c>
      <c r="Q1834" s="10" t="s">
        <v>8332</v>
      </c>
      <c r="R1834" t="s">
        <v>8333</v>
      </c>
      <c r="S1834" s="13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58" x14ac:dyDescent="0.35">
      <c r="A1835" s="5">
        <v>1833</v>
      </c>
      <c r="B1835" s="2" t="s">
        <v>1834</v>
      </c>
      <c r="C1835" s="2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263</v>
      </c>
      <c r="P1835">
        <f t="shared" si="142"/>
        <v>42</v>
      </c>
      <c r="Q1835" s="10" t="s">
        <v>8332</v>
      </c>
      <c r="R1835" t="s">
        <v>8333</v>
      </c>
      <c r="S1835" s="13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29" x14ac:dyDescent="0.35">
      <c r="A1836" s="5">
        <v>1834</v>
      </c>
      <c r="B1836" s="2" t="s">
        <v>1835</v>
      </c>
      <c r="C1836" s="2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118</v>
      </c>
      <c r="P1836">
        <f t="shared" si="142"/>
        <v>131.16999999999999</v>
      </c>
      <c r="Q1836" s="10" t="s">
        <v>8332</v>
      </c>
      <c r="R1836" t="s">
        <v>8333</v>
      </c>
      <c r="S1836" s="13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72.5" x14ac:dyDescent="0.35">
      <c r="A1837" s="5">
        <v>1835</v>
      </c>
      <c r="B1837" s="2" t="s">
        <v>1836</v>
      </c>
      <c r="C1837" s="2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104</v>
      </c>
      <c r="P1837">
        <f t="shared" si="142"/>
        <v>47.27</v>
      </c>
      <c r="Q1837" s="10" t="s">
        <v>8332</v>
      </c>
      <c r="R1837" t="s">
        <v>8333</v>
      </c>
      <c r="S1837" s="13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29" x14ac:dyDescent="0.35">
      <c r="A1838" s="5">
        <v>1836</v>
      </c>
      <c r="B1838" s="2" t="s">
        <v>1837</v>
      </c>
      <c r="C1838" s="2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200</v>
      </c>
      <c r="P1838">
        <f t="shared" si="142"/>
        <v>182.13</v>
      </c>
      <c r="Q1838" s="10" t="s">
        <v>8332</v>
      </c>
      <c r="R1838" t="s">
        <v>8333</v>
      </c>
      <c r="S1838" s="13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58" x14ac:dyDescent="0.35">
      <c r="A1839" s="5">
        <v>1837</v>
      </c>
      <c r="B1839" s="2" t="s">
        <v>1838</v>
      </c>
      <c r="C1839" s="2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307</v>
      </c>
      <c r="P1839">
        <f t="shared" si="142"/>
        <v>61.37</v>
      </c>
      <c r="Q1839" s="10" t="s">
        <v>8332</v>
      </c>
      <c r="R1839" t="s">
        <v>8333</v>
      </c>
      <c r="S1839" s="13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58" x14ac:dyDescent="0.35">
      <c r="A1840" s="5">
        <v>1838</v>
      </c>
      <c r="B1840" s="2" t="s">
        <v>1839</v>
      </c>
      <c r="C1840" s="2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100</v>
      </c>
      <c r="P1840">
        <f t="shared" si="142"/>
        <v>35.770000000000003</v>
      </c>
      <c r="Q1840" s="10" t="s">
        <v>8332</v>
      </c>
      <c r="R1840" t="s">
        <v>8333</v>
      </c>
      <c r="S1840" s="13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3.5" x14ac:dyDescent="0.35">
      <c r="A1841" s="5">
        <v>1839</v>
      </c>
      <c r="B1841" s="2" t="s">
        <v>1840</v>
      </c>
      <c r="C1841" s="2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205</v>
      </c>
      <c r="P1841">
        <f t="shared" si="142"/>
        <v>45.62</v>
      </c>
      <c r="Q1841" s="10" t="s">
        <v>8332</v>
      </c>
      <c r="R1841" t="s">
        <v>8333</v>
      </c>
      <c r="S1841" s="13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58" x14ac:dyDescent="0.35">
      <c r="A1842" s="5">
        <v>1840</v>
      </c>
      <c r="B1842" s="2" t="s">
        <v>1841</v>
      </c>
      <c r="C1842" s="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109</v>
      </c>
      <c r="P1842">
        <f t="shared" si="142"/>
        <v>75.38</v>
      </c>
      <c r="Q1842" s="10" t="s">
        <v>8332</v>
      </c>
      <c r="R1842" t="s">
        <v>8333</v>
      </c>
      <c r="S1842" s="13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29" x14ac:dyDescent="0.35">
      <c r="A1843" s="5">
        <v>1841</v>
      </c>
      <c r="B1843" s="2" t="s">
        <v>1842</v>
      </c>
      <c r="C1843" s="2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102</v>
      </c>
      <c r="P1843">
        <f t="shared" si="142"/>
        <v>50.88</v>
      </c>
      <c r="Q1843" s="10" t="s">
        <v>8332</v>
      </c>
      <c r="R1843" t="s">
        <v>8333</v>
      </c>
      <c r="S1843" s="13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3.5" x14ac:dyDescent="0.35">
      <c r="A1844" s="5">
        <v>1842</v>
      </c>
      <c r="B1844" s="2" t="s">
        <v>1843</v>
      </c>
      <c r="C1844" s="2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125</v>
      </c>
      <c r="P1844">
        <f t="shared" si="142"/>
        <v>119.29</v>
      </c>
      <c r="Q1844" s="10" t="s">
        <v>8332</v>
      </c>
      <c r="R1844" t="s">
        <v>8333</v>
      </c>
      <c r="S1844" s="13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58" x14ac:dyDescent="0.35">
      <c r="A1845" s="5">
        <v>1843</v>
      </c>
      <c r="B1845" s="2" t="s">
        <v>1844</v>
      </c>
      <c r="C1845" s="2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124</v>
      </c>
      <c r="P1845">
        <f t="shared" si="142"/>
        <v>92.54</v>
      </c>
      <c r="Q1845" s="10" t="s">
        <v>8332</v>
      </c>
      <c r="R1845" t="s">
        <v>8333</v>
      </c>
      <c r="S1845" s="13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58" x14ac:dyDescent="0.35">
      <c r="A1846" s="5">
        <v>1844</v>
      </c>
      <c r="B1846" s="2" t="s">
        <v>1845</v>
      </c>
      <c r="C1846" s="2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101</v>
      </c>
      <c r="P1846">
        <f t="shared" si="142"/>
        <v>76.05</v>
      </c>
      <c r="Q1846" s="10" t="s">
        <v>8332</v>
      </c>
      <c r="R1846" t="s">
        <v>8333</v>
      </c>
      <c r="S1846" s="13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87" x14ac:dyDescent="0.35">
      <c r="A1847" s="5">
        <v>1845</v>
      </c>
      <c r="B1847" s="2" t="s">
        <v>1846</v>
      </c>
      <c r="C1847" s="2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100</v>
      </c>
      <c r="P1847">
        <f t="shared" si="142"/>
        <v>52.63</v>
      </c>
      <c r="Q1847" s="10" t="s">
        <v>8332</v>
      </c>
      <c r="R1847" t="s">
        <v>8333</v>
      </c>
      <c r="S1847" s="13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58" x14ac:dyDescent="0.35">
      <c r="A1848" s="5">
        <v>1846</v>
      </c>
      <c r="B1848" s="2" t="s">
        <v>1847</v>
      </c>
      <c r="C1848" s="2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138</v>
      </c>
      <c r="P1848">
        <f t="shared" si="142"/>
        <v>98.99</v>
      </c>
      <c r="Q1848" s="10" t="s">
        <v>8332</v>
      </c>
      <c r="R1848" t="s">
        <v>8333</v>
      </c>
      <c r="S1848" s="13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58" x14ac:dyDescent="0.35">
      <c r="A1849" s="5">
        <v>1847</v>
      </c>
      <c r="B1849" s="2" t="s">
        <v>1848</v>
      </c>
      <c r="C1849" s="2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121</v>
      </c>
      <c r="P1849">
        <f t="shared" si="142"/>
        <v>79.53</v>
      </c>
      <c r="Q1849" s="10" t="s">
        <v>8332</v>
      </c>
      <c r="R1849" t="s">
        <v>8333</v>
      </c>
      <c r="S1849" s="13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3.5" x14ac:dyDescent="0.35">
      <c r="A1850" s="5">
        <v>1848</v>
      </c>
      <c r="B1850" s="2" t="s">
        <v>1849</v>
      </c>
      <c r="C1850" s="2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107</v>
      </c>
      <c r="P1850">
        <f t="shared" si="142"/>
        <v>134.21</v>
      </c>
      <c r="Q1850" s="10" t="s">
        <v>8332</v>
      </c>
      <c r="R1850" t="s">
        <v>8333</v>
      </c>
      <c r="S1850" s="13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43.5" x14ac:dyDescent="0.35">
      <c r="A1851" s="5">
        <v>1849</v>
      </c>
      <c r="B1851" s="2" t="s">
        <v>1850</v>
      </c>
      <c r="C1851" s="2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100</v>
      </c>
      <c r="P1851">
        <f t="shared" si="142"/>
        <v>37.630000000000003</v>
      </c>
      <c r="Q1851" s="10" t="s">
        <v>8332</v>
      </c>
      <c r="R1851" t="s">
        <v>8333</v>
      </c>
      <c r="S1851" s="13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58" x14ac:dyDescent="0.35">
      <c r="A1852" s="5">
        <v>1850</v>
      </c>
      <c r="B1852" s="2" t="s">
        <v>1851</v>
      </c>
      <c r="C1852" s="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102</v>
      </c>
      <c r="P1852">
        <f t="shared" si="142"/>
        <v>51.04</v>
      </c>
      <c r="Q1852" s="10" t="s">
        <v>8332</v>
      </c>
      <c r="R1852" t="s">
        <v>8333</v>
      </c>
      <c r="S1852" s="13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58" x14ac:dyDescent="0.35">
      <c r="A1853" s="5">
        <v>1851</v>
      </c>
      <c r="B1853" s="2" t="s">
        <v>1852</v>
      </c>
      <c r="C1853" s="2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100</v>
      </c>
      <c r="P1853">
        <f t="shared" si="142"/>
        <v>50.04</v>
      </c>
      <c r="Q1853" s="10" t="s">
        <v>8332</v>
      </c>
      <c r="R1853" t="s">
        <v>8333</v>
      </c>
      <c r="S1853" s="13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58" x14ac:dyDescent="0.35">
      <c r="A1854" s="5">
        <v>1852</v>
      </c>
      <c r="B1854" s="2" t="s">
        <v>1853</v>
      </c>
      <c r="C1854" s="2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117</v>
      </c>
      <c r="P1854">
        <f t="shared" si="142"/>
        <v>133.93</v>
      </c>
      <c r="Q1854" s="10" t="s">
        <v>8332</v>
      </c>
      <c r="R1854" t="s">
        <v>8333</v>
      </c>
      <c r="S1854" s="13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58" x14ac:dyDescent="0.35">
      <c r="A1855" s="5">
        <v>1853</v>
      </c>
      <c r="B1855" s="2" t="s">
        <v>1854</v>
      </c>
      <c r="C1855" s="2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102</v>
      </c>
      <c r="P1855">
        <f t="shared" si="142"/>
        <v>58.21</v>
      </c>
      <c r="Q1855" s="10" t="s">
        <v>8332</v>
      </c>
      <c r="R1855" t="s">
        <v>8333</v>
      </c>
      <c r="S1855" s="13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3.5" x14ac:dyDescent="0.35">
      <c r="A1856" s="5">
        <v>1854</v>
      </c>
      <c r="B1856" s="2" t="s">
        <v>1855</v>
      </c>
      <c r="C1856" s="2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102</v>
      </c>
      <c r="P1856">
        <f t="shared" si="142"/>
        <v>88.04</v>
      </c>
      <c r="Q1856" s="10" t="s">
        <v>8332</v>
      </c>
      <c r="R1856" t="s">
        <v>8333</v>
      </c>
      <c r="S1856" s="13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3.5" x14ac:dyDescent="0.35">
      <c r="A1857" s="5">
        <v>1855</v>
      </c>
      <c r="B1857" s="2" t="s">
        <v>1856</v>
      </c>
      <c r="C1857" s="2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154</v>
      </c>
      <c r="P1857">
        <f t="shared" si="142"/>
        <v>70.58</v>
      </c>
      <c r="Q1857" s="10" t="s">
        <v>8332</v>
      </c>
      <c r="R1857" t="s">
        <v>8333</v>
      </c>
      <c r="S1857" s="13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58" x14ac:dyDescent="0.35">
      <c r="A1858" s="5">
        <v>1856</v>
      </c>
      <c r="B1858" s="2" t="s">
        <v>1857</v>
      </c>
      <c r="C1858" s="2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101</v>
      </c>
      <c r="P1858">
        <f t="shared" si="142"/>
        <v>53.29</v>
      </c>
      <c r="Q1858" s="10" t="s">
        <v>8332</v>
      </c>
      <c r="R1858" t="s">
        <v>8333</v>
      </c>
      <c r="S1858" s="13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3.5" x14ac:dyDescent="0.35">
      <c r="A1859" s="5">
        <v>1857</v>
      </c>
      <c r="B1859" s="2" t="s">
        <v>1858</v>
      </c>
      <c r="C1859" s="2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8332</v>
      </c>
      <c r="R1859" t="s">
        <v>8333</v>
      </c>
      <c r="S1859" s="13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si="145"/>
        <v>2014</v>
      </c>
    </row>
    <row r="1860" spans="1:21" ht="58" x14ac:dyDescent="0.35">
      <c r="A1860" s="5">
        <v>1858</v>
      </c>
      <c r="B1860" s="2" t="s">
        <v>1859</v>
      </c>
      <c r="C1860" s="2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109</v>
      </c>
      <c r="P1860">
        <f t="shared" si="147"/>
        <v>40.549999999999997</v>
      </c>
      <c r="Q1860" s="10" t="s">
        <v>8332</v>
      </c>
      <c r="R1860" t="s">
        <v>8333</v>
      </c>
      <c r="S1860" s="13">
        <f t="shared" si="148"/>
        <v>40833.200474537036</v>
      </c>
      <c r="T1860" s="16">
        <f t="shared" si="149"/>
        <v>40893.242141203707</v>
      </c>
      <c r="U1860">
        <f t="shared" si="145"/>
        <v>2011</v>
      </c>
    </row>
    <row r="1861" spans="1:21" ht="29" x14ac:dyDescent="0.35">
      <c r="A1861" s="5">
        <v>1859</v>
      </c>
      <c r="B1861" s="2" t="s">
        <v>1860</v>
      </c>
      <c r="C1861" s="2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132</v>
      </c>
      <c r="P1861">
        <f t="shared" si="147"/>
        <v>70.63</v>
      </c>
      <c r="Q1861" s="10" t="s">
        <v>8332</v>
      </c>
      <c r="R1861" t="s">
        <v>8333</v>
      </c>
      <c r="S1861" s="13">
        <f t="shared" si="148"/>
        <v>40778.770011574074</v>
      </c>
      <c r="T1861" s="16">
        <f t="shared" si="149"/>
        <v>40808.770011574074</v>
      </c>
      <c r="U1861">
        <f t="shared" si="145"/>
        <v>2011</v>
      </c>
    </row>
    <row r="1862" spans="1:21" ht="43.5" x14ac:dyDescent="0.35">
      <c r="A1862" s="5">
        <v>1860</v>
      </c>
      <c r="B1862" s="2" t="s">
        <v>1861</v>
      </c>
      <c r="C1862" s="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133</v>
      </c>
      <c r="P1862">
        <f t="shared" si="147"/>
        <v>52.68</v>
      </c>
      <c r="Q1862" s="10" t="s">
        <v>8332</v>
      </c>
      <c r="R1862" t="s">
        <v>8333</v>
      </c>
      <c r="S1862" s="13">
        <f t="shared" si="148"/>
        <v>41655.709305555552</v>
      </c>
      <c r="T1862" s="16">
        <f t="shared" si="149"/>
        <v>41676.709305555552</v>
      </c>
      <c r="U1862">
        <f t="shared" si="145"/>
        <v>2014</v>
      </c>
    </row>
    <row r="1863" spans="1:21" ht="58" x14ac:dyDescent="0.35">
      <c r="A1863" s="5">
        <v>1861</v>
      </c>
      <c r="B1863" s="2" t="s">
        <v>1862</v>
      </c>
      <c r="C1863" s="2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0" t="s">
        <v>8340</v>
      </c>
      <c r="R1863" t="s">
        <v>8342</v>
      </c>
      <c r="S1863" s="13">
        <f t="shared" si="148"/>
        <v>42000.300243055557</v>
      </c>
      <c r="T1863" s="16">
        <f t="shared" si="149"/>
        <v>42030.300243055557</v>
      </c>
      <c r="U1863">
        <f t="shared" si="145"/>
        <v>2014</v>
      </c>
    </row>
    <row r="1864" spans="1:21" ht="43.5" x14ac:dyDescent="0.35">
      <c r="A1864" s="5">
        <v>1862</v>
      </c>
      <c r="B1864" s="2" t="s">
        <v>1863</v>
      </c>
      <c r="C1864" s="2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8</v>
      </c>
      <c r="P1864">
        <f t="shared" si="147"/>
        <v>90.94</v>
      </c>
      <c r="Q1864" s="10" t="s">
        <v>8340</v>
      </c>
      <c r="R1864" t="s">
        <v>8342</v>
      </c>
      <c r="S1864" s="13">
        <f t="shared" si="148"/>
        <v>42755.492754629624</v>
      </c>
      <c r="T1864" s="16">
        <f t="shared" si="149"/>
        <v>42802.3125</v>
      </c>
      <c r="U1864">
        <f t="shared" si="145"/>
        <v>2017</v>
      </c>
    </row>
    <row r="1865" spans="1:21" ht="43.5" x14ac:dyDescent="0.35">
      <c r="A1865" s="5">
        <v>1863</v>
      </c>
      <c r="B1865" s="2" t="s">
        <v>1864</v>
      </c>
      <c r="C1865" s="2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0" t="s">
        <v>8340</v>
      </c>
      <c r="R1865" t="s">
        <v>8342</v>
      </c>
      <c r="S1865" s="13">
        <f t="shared" si="148"/>
        <v>41772.797280092593</v>
      </c>
      <c r="T1865" s="16">
        <f t="shared" si="149"/>
        <v>41802.797280092593</v>
      </c>
      <c r="U1865">
        <f t="shared" si="145"/>
        <v>2014</v>
      </c>
    </row>
    <row r="1866" spans="1:21" ht="58" x14ac:dyDescent="0.35">
      <c r="A1866" s="5">
        <v>1864</v>
      </c>
      <c r="B1866" s="2" t="s">
        <v>1865</v>
      </c>
      <c r="C1866" s="2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43</v>
      </c>
      <c r="P1866">
        <f t="shared" si="147"/>
        <v>58.08</v>
      </c>
      <c r="Q1866" s="10" t="s">
        <v>8340</v>
      </c>
      <c r="R1866" t="s">
        <v>8342</v>
      </c>
      <c r="S1866" s="13">
        <f t="shared" si="148"/>
        <v>41733.716435185182</v>
      </c>
      <c r="T1866" s="16">
        <f t="shared" si="149"/>
        <v>41763.716435185182</v>
      </c>
      <c r="U1866">
        <f t="shared" si="145"/>
        <v>2014</v>
      </c>
    </row>
    <row r="1867" spans="1:21" ht="58" x14ac:dyDescent="0.35">
      <c r="A1867" s="5">
        <v>1865</v>
      </c>
      <c r="B1867" s="2" t="s">
        <v>1866</v>
      </c>
      <c r="C1867" s="2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0" t="s">
        <v>8340</v>
      </c>
      <c r="R1867" t="s">
        <v>8342</v>
      </c>
      <c r="S1867" s="13">
        <f t="shared" si="148"/>
        <v>42645.367442129631</v>
      </c>
      <c r="T1867" s="16">
        <f t="shared" si="149"/>
        <v>42680.409108796302</v>
      </c>
      <c r="U1867">
        <f t="shared" si="145"/>
        <v>2016</v>
      </c>
    </row>
    <row r="1868" spans="1:21" ht="58" x14ac:dyDescent="0.35">
      <c r="A1868" s="5">
        <v>1866</v>
      </c>
      <c r="B1868" s="2" t="s">
        <v>1867</v>
      </c>
      <c r="C1868" s="2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1</v>
      </c>
      <c r="P1868">
        <f t="shared" si="147"/>
        <v>62.5</v>
      </c>
      <c r="Q1868" s="10" t="s">
        <v>8340</v>
      </c>
      <c r="R1868" t="s">
        <v>8342</v>
      </c>
      <c r="S1868" s="13">
        <f t="shared" si="148"/>
        <v>42742.246493055558</v>
      </c>
      <c r="T1868" s="16">
        <f t="shared" si="149"/>
        <v>42795.166666666672</v>
      </c>
      <c r="U1868">
        <f t="shared" si="145"/>
        <v>2017</v>
      </c>
    </row>
    <row r="1869" spans="1:21" ht="58" x14ac:dyDescent="0.35">
      <c r="A1869" s="5">
        <v>1867</v>
      </c>
      <c r="B1869" s="2" t="s">
        <v>1868</v>
      </c>
      <c r="C1869" s="2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0" t="s">
        <v>8340</v>
      </c>
      <c r="R1869" t="s">
        <v>8342</v>
      </c>
      <c r="S1869" s="13">
        <f t="shared" si="148"/>
        <v>42649.924907407403</v>
      </c>
      <c r="T1869" s="16">
        <f t="shared" si="149"/>
        <v>42679.924907407403</v>
      </c>
      <c r="U1869">
        <f t="shared" si="145"/>
        <v>2016</v>
      </c>
    </row>
    <row r="1870" spans="1:21" ht="58" x14ac:dyDescent="0.35">
      <c r="A1870" s="5">
        <v>1868</v>
      </c>
      <c r="B1870" s="2" t="s">
        <v>1869</v>
      </c>
      <c r="C1870" s="2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5</v>
      </c>
      <c r="P1870">
        <f t="shared" si="147"/>
        <v>71.59</v>
      </c>
      <c r="Q1870" s="10" t="s">
        <v>8340</v>
      </c>
      <c r="R1870" t="s">
        <v>8342</v>
      </c>
      <c r="S1870" s="13">
        <f t="shared" si="148"/>
        <v>42328.779224537036</v>
      </c>
      <c r="T1870" s="16">
        <f t="shared" si="149"/>
        <v>42353.332638888889</v>
      </c>
      <c r="U1870">
        <f t="shared" si="145"/>
        <v>2015</v>
      </c>
    </row>
    <row r="1871" spans="1:21" ht="58" x14ac:dyDescent="0.35">
      <c r="A1871" s="5">
        <v>1869</v>
      </c>
      <c r="B1871" s="2" t="s">
        <v>1870</v>
      </c>
      <c r="C1871" s="2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0" t="s">
        <v>8340</v>
      </c>
      <c r="R1871" t="s">
        <v>8342</v>
      </c>
      <c r="S1871" s="13">
        <f t="shared" si="148"/>
        <v>42709.002881944441</v>
      </c>
      <c r="T1871" s="16">
        <f t="shared" si="149"/>
        <v>42739.002881944441</v>
      </c>
      <c r="U1871">
        <f t="shared" si="145"/>
        <v>2016</v>
      </c>
    </row>
    <row r="1872" spans="1:21" ht="43.5" x14ac:dyDescent="0.35">
      <c r="A1872" s="5">
        <v>1870</v>
      </c>
      <c r="B1872" s="2" t="s">
        <v>1871</v>
      </c>
      <c r="C1872" s="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10</v>
      </c>
      <c r="P1872">
        <f t="shared" si="147"/>
        <v>32.82</v>
      </c>
      <c r="Q1872" s="10" t="s">
        <v>8340</v>
      </c>
      <c r="R1872" t="s">
        <v>8342</v>
      </c>
      <c r="S1872" s="13">
        <f t="shared" si="148"/>
        <v>42371.355729166666</v>
      </c>
      <c r="T1872" s="16">
        <f t="shared" si="149"/>
        <v>42400.178472222222</v>
      </c>
      <c r="U1872">
        <f t="shared" si="145"/>
        <v>2016</v>
      </c>
    </row>
    <row r="1873" spans="1:21" ht="58" x14ac:dyDescent="0.35">
      <c r="A1873" s="5">
        <v>1871</v>
      </c>
      <c r="B1873" s="2" t="s">
        <v>1872</v>
      </c>
      <c r="C1873" s="2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72</v>
      </c>
      <c r="P1873">
        <f t="shared" si="147"/>
        <v>49.12</v>
      </c>
      <c r="Q1873" s="10" t="s">
        <v>8340</v>
      </c>
      <c r="R1873" t="s">
        <v>8342</v>
      </c>
      <c r="S1873" s="13">
        <f t="shared" si="148"/>
        <v>41923.783576388887</v>
      </c>
      <c r="T1873" s="16">
        <f t="shared" si="149"/>
        <v>41963.825243055559</v>
      </c>
      <c r="U1873">
        <f t="shared" si="145"/>
        <v>2014</v>
      </c>
    </row>
    <row r="1874" spans="1:21" ht="58" x14ac:dyDescent="0.35">
      <c r="A1874" s="5">
        <v>1872</v>
      </c>
      <c r="B1874" s="2" t="s">
        <v>1873</v>
      </c>
      <c r="C1874" s="2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1</v>
      </c>
      <c r="P1874">
        <f t="shared" si="147"/>
        <v>16.309999999999999</v>
      </c>
      <c r="Q1874" s="10" t="s">
        <v>8340</v>
      </c>
      <c r="R1874" t="s">
        <v>8342</v>
      </c>
      <c r="S1874" s="13">
        <f t="shared" si="148"/>
        <v>42155.129652777774</v>
      </c>
      <c r="T1874" s="16">
        <f t="shared" si="149"/>
        <v>42185.129652777774</v>
      </c>
      <c r="U1874">
        <f t="shared" si="145"/>
        <v>2015</v>
      </c>
    </row>
    <row r="1875" spans="1:21" ht="58" x14ac:dyDescent="0.35">
      <c r="A1875" s="5">
        <v>1873</v>
      </c>
      <c r="B1875" s="2" t="s">
        <v>1874</v>
      </c>
      <c r="C1875" s="2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0" t="s">
        <v>8340</v>
      </c>
      <c r="R1875" t="s">
        <v>8342</v>
      </c>
      <c r="S1875" s="13">
        <f t="shared" si="148"/>
        <v>42164.615856481483</v>
      </c>
      <c r="T1875" s="16">
        <f t="shared" si="149"/>
        <v>42193.697916666672</v>
      </c>
      <c r="U1875">
        <f t="shared" si="145"/>
        <v>2015</v>
      </c>
    </row>
    <row r="1876" spans="1:21" ht="58" x14ac:dyDescent="0.35">
      <c r="A1876" s="5">
        <v>1874</v>
      </c>
      <c r="B1876" s="2" t="s">
        <v>1875</v>
      </c>
      <c r="C1876" s="2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0" t="s">
        <v>8340</v>
      </c>
      <c r="R1876" t="s">
        <v>8342</v>
      </c>
      <c r="S1876" s="13">
        <f t="shared" si="148"/>
        <v>42529.969131944439</v>
      </c>
      <c r="T1876" s="16">
        <f t="shared" si="149"/>
        <v>42549.969131944439</v>
      </c>
      <c r="U1876">
        <f t="shared" si="145"/>
        <v>2016</v>
      </c>
    </row>
    <row r="1877" spans="1:21" ht="43.5" x14ac:dyDescent="0.35">
      <c r="A1877" s="5">
        <v>1875</v>
      </c>
      <c r="B1877" s="2" t="s">
        <v>1876</v>
      </c>
      <c r="C1877" s="2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1</v>
      </c>
      <c r="P1877">
        <f t="shared" si="147"/>
        <v>17</v>
      </c>
      <c r="Q1877" s="10" t="s">
        <v>8340</v>
      </c>
      <c r="R1877" t="s">
        <v>8342</v>
      </c>
      <c r="S1877" s="13">
        <f t="shared" si="148"/>
        <v>42528.899398148147</v>
      </c>
      <c r="T1877" s="16">
        <f t="shared" si="149"/>
        <v>42588.899398148147</v>
      </c>
      <c r="U1877">
        <f t="shared" si="145"/>
        <v>2016</v>
      </c>
    </row>
    <row r="1878" spans="1:21" ht="43.5" x14ac:dyDescent="0.35">
      <c r="A1878" s="5">
        <v>1876</v>
      </c>
      <c r="B1878" s="2" t="s">
        <v>1877</v>
      </c>
      <c r="C1878" s="2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0" t="s">
        <v>8340</v>
      </c>
      <c r="R1878" t="s">
        <v>8342</v>
      </c>
      <c r="S1878" s="13">
        <f t="shared" si="148"/>
        <v>41776.284780092588</v>
      </c>
      <c r="T1878" s="16">
        <f t="shared" si="149"/>
        <v>41806.284780092588</v>
      </c>
      <c r="U1878">
        <f t="shared" si="145"/>
        <v>2014</v>
      </c>
    </row>
    <row r="1879" spans="1:21" ht="43.5" x14ac:dyDescent="0.35">
      <c r="A1879" s="5">
        <v>1877</v>
      </c>
      <c r="B1879" s="2" t="s">
        <v>1878</v>
      </c>
      <c r="C1879" s="2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0" t="s">
        <v>8340</v>
      </c>
      <c r="R1879" t="s">
        <v>8342</v>
      </c>
      <c r="S1879" s="13">
        <f t="shared" si="148"/>
        <v>42035.029224537036</v>
      </c>
      <c r="T1879" s="16">
        <f t="shared" si="149"/>
        <v>42064.029224537036</v>
      </c>
      <c r="U1879">
        <f t="shared" si="145"/>
        <v>2015</v>
      </c>
    </row>
    <row r="1880" spans="1:21" ht="58" x14ac:dyDescent="0.35">
      <c r="A1880" s="5">
        <v>1878</v>
      </c>
      <c r="B1880" s="2" t="s">
        <v>1879</v>
      </c>
      <c r="C1880" s="2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0" t="s">
        <v>8340</v>
      </c>
      <c r="R1880" t="s">
        <v>8342</v>
      </c>
      <c r="S1880" s="13">
        <f t="shared" si="148"/>
        <v>41773.008738425924</v>
      </c>
      <c r="T1880" s="16">
        <f t="shared" si="149"/>
        <v>41803.008738425924</v>
      </c>
      <c r="U1880">
        <f t="shared" si="145"/>
        <v>2014</v>
      </c>
    </row>
    <row r="1881" spans="1:21" ht="58" x14ac:dyDescent="0.35">
      <c r="A1881" s="5">
        <v>1879</v>
      </c>
      <c r="B1881" s="2" t="s">
        <v>1880</v>
      </c>
      <c r="C1881" s="2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0" t="s">
        <v>8340</v>
      </c>
      <c r="R1881" t="s">
        <v>8342</v>
      </c>
      <c r="S1881" s="13">
        <f t="shared" si="148"/>
        <v>42413.649641203709</v>
      </c>
      <c r="T1881" s="16">
        <f t="shared" si="149"/>
        <v>42443.607974537037</v>
      </c>
      <c r="U1881">
        <f t="shared" si="145"/>
        <v>2016</v>
      </c>
    </row>
    <row r="1882" spans="1:21" ht="29" x14ac:dyDescent="0.35">
      <c r="A1882" s="5">
        <v>1880</v>
      </c>
      <c r="B1882" s="2" t="s">
        <v>1881</v>
      </c>
      <c r="C1882" s="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20</v>
      </c>
      <c r="P1882">
        <f t="shared" si="147"/>
        <v>41.83</v>
      </c>
      <c r="Q1882" s="10" t="s">
        <v>8340</v>
      </c>
      <c r="R1882" t="s">
        <v>8342</v>
      </c>
      <c r="S1882" s="13">
        <f t="shared" si="148"/>
        <v>42430.566898148143</v>
      </c>
      <c r="T1882" s="16">
        <f t="shared" si="149"/>
        <v>42459.525231481486</v>
      </c>
      <c r="U1882">
        <f t="shared" si="145"/>
        <v>2016</v>
      </c>
    </row>
    <row r="1883" spans="1:21" ht="43.5" x14ac:dyDescent="0.35">
      <c r="A1883" s="5">
        <v>1881</v>
      </c>
      <c r="B1883" s="2" t="s">
        <v>1882</v>
      </c>
      <c r="C1883" s="2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173</v>
      </c>
      <c r="P1883">
        <f t="shared" si="147"/>
        <v>49.34</v>
      </c>
      <c r="Q1883" s="10" t="s">
        <v>8332</v>
      </c>
      <c r="R1883" t="s">
        <v>8336</v>
      </c>
      <c r="S1883" s="13">
        <f t="shared" si="148"/>
        <v>42043.152650462958</v>
      </c>
      <c r="T1883" s="16">
        <f t="shared" si="149"/>
        <v>42073.110983796301</v>
      </c>
      <c r="U1883">
        <f t="shared" si="145"/>
        <v>2015</v>
      </c>
    </row>
    <row r="1884" spans="1:21" ht="58" x14ac:dyDescent="0.35">
      <c r="A1884" s="5">
        <v>1882</v>
      </c>
      <c r="B1884" s="2" t="s">
        <v>1883</v>
      </c>
      <c r="C1884" s="2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101</v>
      </c>
      <c r="P1884">
        <f t="shared" si="147"/>
        <v>41.73</v>
      </c>
      <c r="Q1884" s="10" t="s">
        <v>8332</v>
      </c>
      <c r="R1884" t="s">
        <v>8336</v>
      </c>
      <c r="S1884" s="13">
        <f t="shared" si="148"/>
        <v>41067.949212962965</v>
      </c>
      <c r="T1884" s="16">
        <f t="shared" si="149"/>
        <v>41100.991666666669</v>
      </c>
      <c r="U1884">
        <f t="shared" si="145"/>
        <v>2012</v>
      </c>
    </row>
    <row r="1885" spans="1:21" ht="43.5" x14ac:dyDescent="0.35">
      <c r="A1885" s="5">
        <v>1883</v>
      </c>
      <c r="B1885" s="2" t="s">
        <v>1884</v>
      </c>
      <c r="C1885" s="2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105</v>
      </c>
      <c r="P1885">
        <f t="shared" si="147"/>
        <v>32.72</v>
      </c>
      <c r="Q1885" s="10" t="s">
        <v>8332</v>
      </c>
      <c r="R1885" t="s">
        <v>8336</v>
      </c>
      <c r="S1885" s="13">
        <f t="shared" si="148"/>
        <v>40977.948009259257</v>
      </c>
      <c r="T1885" s="16">
        <f t="shared" si="149"/>
        <v>41007.906342592592</v>
      </c>
      <c r="U1885">
        <f t="shared" si="145"/>
        <v>2012</v>
      </c>
    </row>
    <row r="1886" spans="1:21" ht="58" x14ac:dyDescent="0.35">
      <c r="A1886" s="5">
        <v>1884</v>
      </c>
      <c r="B1886" s="2" t="s">
        <v>1885</v>
      </c>
      <c r="C1886" s="2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135</v>
      </c>
      <c r="P1886">
        <f t="shared" si="147"/>
        <v>51.96</v>
      </c>
      <c r="Q1886" s="10" t="s">
        <v>8332</v>
      </c>
      <c r="R1886" t="s">
        <v>8336</v>
      </c>
      <c r="S1886" s="13">
        <f t="shared" si="148"/>
        <v>41205.198321759257</v>
      </c>
      <c r="T1886" s="16">
        <f t="shared" si="149"/>
        <v>41240.5</v>
      </c>
      <c r="U1886">
        <f t="shared" si="145"/>
        <v>2012</v>
      </c>
    </row>
    <row r="1887" spans="1:21" ht="43.5" x14ac:dyDescent="0.35">
      <c r="A1887" s="5">
        <v>1885</v>
      </c>
      <c r="B1887" s="2" t="s">
        <v>1886</v>
      </c>
      <c r="C1887" s="2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116</v>
      </c>
      <c r="P1887">
        <f t="shared" si="147"/>
        <v>50.69</v>
      </c>
      <c r="Q1887" s="10" t="s">
        <v>8332</v>
      </c>
      <c r="R1887" t="s">
        <v>8336</v>
      </c>
      <c r="S1887" s="13">
        <f t="shared" si="148"/>
        <v>41099.093865740739</v>
      </c>
      <c r="T1887" s="16">
        <f t="shared" si="149"/>
        <v>41131.916666666664</v>
      </c>
      <c r="U1887">
        <f t="shared" si="145"/>
        <v>2012</v>
      </c>
    </row>
    <row r="1888" spans="1:21" ht="43.5" x14ac:dyDescent="0.35">
      <c r="A1888" s="5">
        <v>1886</v>
      </c>
      <c r="B1888" s="2" t="s">
        <v>1887</v>
      </c>
      <c r="C1888" s="2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102</v>
      </c>
      <c r="P1888">
        <f t="shared" si="147"/>
        <v>42.24</v>
      </c>
      <c r="Q1888" s="10" t="s">
        <v>8332</v>
      </c>
      <c r="R1888" t="s">
        <v>8336</v>
      </c>
      <c r="S1888" s="13">
        <f t="shared" si="148"/>
        <v>41925.906689814816</v>
      </c>
      <c r="T1888" s="16">
        <f t="shared" si="149"/>
        <v>41955.94835648148</v>
      </c>
      <c r="U1888">
        <f t="shared" si="145"/>
        <v>2014</v>
      </c>
    </row>
    <row r="1889" spans="1:21" ht="58" x14ac:dyDescent="0.35">
      <c r="A1889" s="5">
        <v>1887</v>
      </c>
      <c r="B1889" s="2" t="s">
        <v>1888</v>
      </c>
      <c r="C1889" s="2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111</v>
      </c>
      <c r="P1889">
        <f t="shared" si="147"/>
        <v>416.88</v>
      </c>
      <c r="Q1889" s="10" t="s">
        <v>8332</v>
      </c>
      <c r="R1889" t="s">
        <v>8336</v>
      </c>
      <c r="S1889" s="13">
        <f t="shared" si="148"/>
        <v>42323.800138888888</v>
      </c>
      <c r="T1889" s="16">
        <f t="shared" si="149"/>
        <v>42341.895833333328</v>
      </c>
      <c r="U1889">
        <f t="shared" si="145"/>
        <v>2015</v>
      </c>
    </row>
    <row r="1890" spans="1:21" ht="58" x14ac:dyDescent="0.35">
      <c r="A1890" s="5">
        <v>1888</v>
      </c>
      <c r="B1890" s="2" t="s">
        <v>1889</v>
      </c>
      <c r="C1890" s="2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166</v>
      </c>
      <c r="P1890">
        <f t="shared" si="147"/>
        <v>46.65</v>
      </c>
      <c r="Q1890" s="10" t="s">
        <v>8332</v>
      </c>
      <c r="R1890" t="s">
        <v>8336</v>
      </c>
      <c r="S1890" s="13">
        <f t="shared" si="148"/>
        <v>40299.239953703705</v>
      </c>
      <c r="T1890" s="16">
        <f t="shared" si="149"/>
        <v>40330.207638888889</v>
      </c>
      <c r="U1890">
        <f t="shared" si="145"/>
        <v>2010</v>
      </c>
    </row>
    <row r="1891" spans="1:21" ht="58" x14ac:dyDescent="0.35">
      <c r="A1891" s="5">
        <v>1889</v>
      </c>
      <c r="B1891" s="2" t="s">
        <v>1890</v>
      </c>
      <c r="C1891" s="2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107</v>
      </c>
      <c r="P1891">
        <f t="shared" si="147"/>
        <v>48.45</v>
      </c>
      <c r="Q1891" s="10" t="s">
        <v>8332</v>
      </c>
      <c r="R1891" t="s">
        <v>8336</v>
      </c>
      <c r="S1891" s="13">
        <f t="shared" si="148"/>
        <v>41299.793356481481</v>
      </c>
      <c r="T1891" s="16">
        <f t="shared" si="149"/>
        <v>41344.751689814817</v>
      </c>
      <c r="U1891">
        <f t="shared" si="145"/>
        <v>2013</v>
      </c>
    </row>
    <row r="1892" spans="1:21" ht="58" x14ac:dyDescent="0.35">
      <c r="A1892" s="5">
        <v>1890</v>
      </c>
      <c r="B1892" s="2" t="s">
        <v>1891</v>
      </c>
      <c r="C1892" s="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145</v>
      </c>
      <c r="P1892">
        <f t="shared" si="147"/>
        <v>70.53</v>
      </c>
      <c r="Q1892" s="10" t="s">
        <v>8332</v>
      </c>
      <c r="R1892" t="s">
        <v>8336</v>
      </c>
      <c r="S1892" s="13">
        <f t="shared" si="148"/>
        <v>41228.786203703705</v>
      </c>
      <c r="T1892" s="16">
        <f t="shared" si="149"/>
        <v>41258.786203703705</v>
      </c>
      <c r="U1892">
        <f t="shared" si="145"/>
        <v>2012</v>
      </c>
    </row>
    <row r="1893" spans="1:21" ht="58" x14ac:dyDescent="0.35">
      <c r="A1893" s="5">
        <v>1891</v>
      </c>
      <c r="B1893" s="2" t="s">
        <v>1892</v>
      </c>
      <c r="C1893" s="2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106</v>
      </c>
      <c r="P1893">
        <f t="shared" si="147"/>
        <v>87.96</v>
      </c>
      <c r="Q1893" s="10" t="s">
        <v>8332</v>
      </c>
      <c r="R1893" t="s">
        <v>8336</v>
      </c>
      <c r="S1893" s="13">
        <f t="shared" si="148"/>
        <v>40335.798078703701</v>
      </c>
      <c r="T1893" s="16">
        <f t="shared" si="149"/>
        <v>40381.25</v>
      </c>
      <c r="U1893">
        <f t="shared" si="145"/>
        <v>2010</v>
      </c>
    </row>
    <row r="1894" spans="1:21" ht="43.5" x14ac:dyDescent="0.35">
      <c r="A1894" s="5">
        <v>1892</v>
      </c>
      <c r="B1894" s="2" t="s">
        <v>1893</v>
      </c>
      <c r="C1894" s="2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137</v>
      </c>
      <c r="P1894">
        <f t="shared" si="147"/>
        <v>26.27</v>
      </c>
      <c r="Q1894" s="10" t="s">
        <v>8332</v>
      </c>
      <c r="R1894" t="s">
        <v>8336</v>
      </c>
      <c r="S1894" s="13">
        <f t="shared" si="148"/>
        <v>40671.637511574074</v>
      </c>
      <c r="T1894" s="16">
        <f t="shared" si="149"/>
        <v>40701.637511574074</v>
      </c>
      <c r="U1894">
        <f t="shared" si="145"/>
        <v>2011</v>
      </c>
    </row>
    <row r="1895" spans="1:21" ht="43.5" x14ac:dyDescent="0.35">
      <c r="A1895" s="5">
        <v>1893</v>
      </c>
      <c r="B1895" s="2" t="s">
        <v>1894</v>
      </c>
      <c r="C1895" s="2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104</v>
      </c>
      <c r="P1895">
        <f t="shared" si="147"/>
        <v>57.78</v>
      </c>
      <c r="Q1895" s="10" t="s">
        <v>8332</v>
      </c>
      <c r="R1895" t="s">
        <v>8336</v>
      </c>
      <c r="S1895" s="13">
        <f t="shared" si="148"/>
        <v>40632.94195601852</v>
      </c>
      <c r="T1895" s="16">
        <f t="shared" si="149"/>
        <v>40649.165972222225</v>
      </c>
      <c r="U1895">
        <f t="shared" ref="U1895:U1958" si="150">YEAR(S:S)</f>
        <v>2011</v>
      </c>
    </row>
    <row r="1896" spans="1:21" ht="29" x14ac:dyDescent="0.35">
      <c r="A1896" s="5">
        <v>1894</v>
      </c>
      <c r="B1896" s="2" t="s">
        <v>1895</v>
      </c>
      <c r="C1896" s="2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115</v>
      </c>
      <c r="P1896">
        <f t="shared" si="147"/>
        <v>57.25</v>
      </c>
      <c r="Q1896" s="10" t="s">
        <v>8332</v>
      </c>
      <c r="R1896" t="s">
        <v>8336</v>
      </c>
      <c r="S1896" s="13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58" x14ac:dyDescent="0.35">
      <c r="A1897" s="5">
        <v>1895</v>
      </c>
      <c r="B1897" s="2" t="s">
        <v>1896</v>
      </c>
      <c r="C1897" s="2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102</v>
      </c>
      <c r="P1897">
        <f t="shared" si="147"/>
        <v>196.34</v>
      </c>
      <c r="Q1897" s="10" t="s">
        <v>8332</v>
      </c>
      <c r="R1897" t="s">
        <v>8336</v>
      </c>
      <c r="S1897" s="13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3.5" x14ac:dyDescent="0.35">
      <c r="A1898" s="5">
        <v>1896</v>
      </c>
      <c r="B1898" s="2" t="s">
        <v>1897</v>
      </c>
      <c r="C1898" s="2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124</v>
      </c>
      <c r="P1898">
        <f t="shared" si="147"/>
        <v>43</v>
      </c>
      <c r="Q1898" s="10" t="s">
        <v>8332</v>
      </c>
      <c r="R1898" t="s">
        <v>8336</v>
      </c>
      <c r="S1898" s="13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58" x14ac:dyDescent="0.35">
      <c r="A1899" s="5">
        <v>1897</v>
      </c>
      <c r="B1899" s="2" t="s">
        <v>1898</v>
      </c>
      <c r="C1899" s="2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102</v>
      </c>
      <c r="P1899">
        <f t="shared" si="147"/>
        <v>35.549999999999997</v>
      </c>
      <c r="Q1899" s="10" t="s">
        <v>8332</v>
      </c>
      <c r="R1899" t="s">
        <v>8336</v>
      </c>
      <c r="S1899" s="13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3.5" x14ac:dyDescent="0.35">
      <c r="A1900" s="5">
        <v>1898</v>
      </c>
      <c r="B1900" s="2" t="s">
        <v>1899</v>
      </c>
      <c r="C1900" s="2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145</v>
      </c>
      <c r="P1900">
        <f t="shared" si="147"/>
        <v>68.81</v>
      </c>
      <c r="Q1900" s="10" t="s">
        <v>8332</v>
      </c>
      <c r="R1900" t="s">
        <v>8336</v>
      </c>
      <c r="S1900" s="13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58" x14ac:dyDescent="0.35">
      <c r="A1901" s="5">
        <v>1899</v>
      </c>
      <c r="B1901" s="2" t="s">
        <v>1900</v>
      </c>
      <c r="C1901" s="2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133</v>
      </c>
      <c r="P1901">
        <f t="shared" si="147"/>
        <v>28.57</v>
      </c>
      <c r="Q1901" s="10" t="s">
        <v>8332</v>
      </c>
      <c r="R1901" t="s">
        <v>8336</v>
      </c>
      <c r="S1901" s="13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58" x14ac:dyDescent="0.35">
      <c r="A1902" s="5">
        <v>1900</v>
      </c>
      <c r="B1902" s="2" t="s">
        <v>1901</v>
      </c>
      <c r="C1902" s="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109</v>
      </c>
      <c r="P1902">
        <f t="shared" si="147"/>
        <v>50.63</v>
      </c>
      <c r="Q1902" s="10" t="s">
        <v>8332</v>
      </c>
      <c r="R1902" t="s">
        <v>8336</v>
      </c>
      <c r="S1902" s="13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3.5" x14ac:dyDescent="0.35">
      <c r="A1903" s="5">
        <v>1901</v>
      </c>
      <c r="B1903" s="2" t="s">
        <v>1902</v>
      </c>
      <c r="C1903" s="2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3</v>
      </c>
      <c r="P1903">
        <f t="shared" si="147"/>
        <v>106.8</v>
      </c>
      <c r="Q1903" s="10" t="s">
        <v>8326</v>
      </c>
      <c r="R1903" t="s">
        <v>8355</v>
      </c>
      <c r="S1903" s="13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58" x14ac:dyDescent="0.35">
      <c r="A1904" s="5">
        <v>1902</v>
      </c>
      <c r="B1904" s="2" t="s">
        <v>1903</v>
      </c>
      <c r="C1904" s="2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1</v>
      </c>
      <c r="P1904">
        <f t="shared" si="147"/>
        <v>4</v>
      </c>
      <c r="Q1904" s="10" t="s">
        <v>8326</v>
      </c>
      <c r="R1904" t="s">
        <v>8355</v>
      </c>
      <c r="S1904" s="13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58" x14ac:dyDescent="0.35">
      <c r="A1905" s="5">
        <v>1903</v>
      </c>
      <c r="B1905" s="2" t="s">
        <v>1904</v>
      </c>
      <c r="C1905" s="2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47</v>
      </c>
      <c r="P1905">
        <f t="shared" si="147"/>
        <v>34.1</v>
      </c>
      <c r="Q1905" s="10" t="s">
        <v>8326</v>
      </c>
      <c r="R1905" t="s">
        <v>8355</v>
      </c>
      <c r="S1905" s="13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3.5" x14ac:dyDescent="0.35">
      <c r="A1906" s="5">
        <v>1904</v>
      </c>
      <c r="B1906" s="2" t="s">
        <v>1905</v>
      </c>
      <c r="C1906" s="2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0" t="s">
        <v>8326</v>
      </c>
      <c r="R1906" t="s">
        <v>8355</v>
      </c>
      <c r="S1906" s="13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58" x14ac:dyDescent="0.35">
      <c r="A1907" s="5">
        <v>1905</v>
      </c>
      <c r="B1907" s="2" t="s">
        <v>1906</v>
      </c>
      <c r="C1907" s="2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0" t="s">
        <v>8326</v>
      </c>
      <c r="R1907" t="s">
        <v>8355</v>
      </c>
      <c r="S1907" s="13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3.5" x14ac:dyDescent="0.35">
      <c r="A1908" s="5">
        <v>1906</v>
      </c>
      <c r="B1908" s="2" t="s">
        <v>1907</v>
      </c>
      <c r="C1908" s="2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43</v>
      </c>
      <c r="P1908">
        <f t="shared" si="147"/>
        <v>215.96</v>
      </c>
      <c r="Q1908" s="10" t="s">
        <v>8326</v>
      </c>
      <c r="R1908" t="s">
        <v>8355</v>
      </c>
      <c r="S1908" s="13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3.5" x14ac:dyDescent="0.35">
      <c r="A1909" s="5">
        <v>1907</v>
      </c>
      <c r="B1909" s="2" t="s">
        <v>1908</v>
      </c>
      <c r="C1909" s="2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0" t="s">
        <v>8326</v>
      </c>
      <c r="R1909" t="s">
        <v>8355</v>
      </c>
      <c r="S1909" s="13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58" x14ac:dyDescent="0.35">
      <c r="A1910" s="5">
        <v>1908</v>
      </c>
      <c r="B1910" s="2" t="s">
        <v>1909</v>
      </c>
      <c r="C1910" s="2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2</v>
      </c>
      <c r="P1910">
        <f t="shared" si="147"/>
        <v>108.25</v>
      </c>
      <c r="Q1910" s="10" t="s">
        <v>8326</v>
      </c>
      <c r="R1910" t="s">
        <v>8355</v>
      </c>
      <c r="S1910" s="13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58" x14ac:dyDescent="0.35">
      <c r="A1911" s="5">
        <v>1909</v>
      </c>
      <c r="B1911" s="2" t="s">
        <v>1910</v>
      </c>
      <c r="C1911" s="2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14</v>
      </c>
      <c r="P1911">
        <f t="shared" si="147"/>
        <v>129.97</v>
      </c>
      <c r="Q1911" s="10" t="s">
        <v>8326</v>
      </c>
      <c r="R1911" t="s">
        <v>8355</v>
      </c>
      <c r="S1911" s="13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3.5" x14ac:dyDescent="0.35">
      <c r="A1912" s="5">
        <v>1910</v>
      </c>
      <c r="B1912" s="2" t="s">
        <v>1911</v>
      </c>
      <c r="C1912" s="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39</v>
      </c>
      <c r="P1912">
        <f t="shared" si="147"/>
        <v>117.49</v>
      </c>
      <c r="Q1912" s="10" t="s">
        <v>8326</v>
      </c>
      <c r="R1912" t="s">
        <v>8355</v>
      </c>
      <c r="S1912" s="13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58" x14ac:dyDescent="0.35">
      <c r="A1913" s="5">
        <v>1911</v>
      </c>
      <c r="B1913" s="2" t="s">
        <v>1912</v>
      </c>
      <c r="C1913" s="2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0" t="s">
        <v>8326</v>
      </c>
      <c r="R1913" t="s">
        <v>8355</v>
      </c>
      <c r="S1913" s="13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3.5" x14ac:dyDescent="0.35">
      <c r="A1914" s="5">
        <v>1912</v>
      </c>
      <c r="B1914" s="2" t="s">
        <v>1913</v>
      </c>
      <c r="C1914" s="2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59</v>
      </c>
      <c r="P1914">
        <f t="shared" si="147"/>
        <v>70.599999999999994</v>
      </c>
      <c r="Q1914" s="10" t="s">
        <v>8326</v>
      </c>
      <c r="R1914" t="s">
        <v>8355</v>
      </c>
      <c r="S1914" s="13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29" x14ac:dyDescent="0.35">
      <c r="A1915" s="5">
        <v>1913</v>
      </c>
      <c r="B1915" s="2" t="s">
        <v>1914</v>
      </c>
      <c r="C1915" s="2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1</v>
      </c>
      <c r="P1915">
        <f t="shared" si="147"/>
        <v>24.5</v>
      </c>
      <c r="Q1915" s="10" t="s">
        <v>8326</v>
      </c>
      <c r="R1915" t="s">
        <v>8355</v>
      </c>
      <c r="S1915" s="13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58" x14ac:dyDescent="0.35">
      <c r="A1916" s="5">
        <v>1914</v>
      </c>
      <c r="B1916" s="2" t="s">
        <v>1915</v>
      </c>
      <c r="C1916" s="2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9</v>
      </c>
      <c r="P1916">
        <f t="shared" si="147"/>
        <v>30</v>
      </c>
      <c r="Q1916" s="10" t="s">
        <v>8326</v>
      </c>
      <c r="R1916" t="s">
        <v>8355</v>
      </c>
      <c r="S1916" s="13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58" x14ac:dyDescent="0.35">
      <c r="A1917" s="5">
        <v>1915</v>
      </c>
      <c r="B1917" s="2" t="s">
        <v>1916</v>
      </c>
      <c r="C1917" s="2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2</v>
      </c>
      <c r="P1917">
        <f t="shared" si="147"/>
        <v>2</v>
      </c>
      <c r="Q1917" s="10" t="s">
        <v>8326</v>
      </c>
      <c r="R1917" t="s">
        <v>8355</v>
      </c>
      <c r="S1917" s="13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29" x14ac:dyDescent="0.35">
      <c r="A1918" s="5">
        <v>1916</v>
      </c>
      <c r="B1918" s="2" t="s">
        <v>1917</v>
      </c>
      <c r="C1918" s="2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1</v>
      </c>
      <c r="P1918">
        <f t="shared" si="147"/>
        <v>17</v>
      </c>
      <c r="Q1918" s="10" t="s">
        <v>8326</v>
      </c>
      <c r="R1918" t="s">
        <v>8355</v>
      </c>
      <c r="S1918" s="13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29" x14ac:dyDescent="0.35">
      <c r="A1919" s="5">
        <v>1917</v>
      </c>
      <c r="B1919" s="2" t="s">
        <v>1918</v>
      </c>
      <c r="C1919" s="2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53</v>
      </c>
      <c r="P1919">
        <f t="shared" si="147"/>
        <v>2928.93</v>
      </c>
      <c r="Q1919" s="10" t="s">
        <v>8326</v>
      </c>
      <c r="R1919" t="s">
        <v>8355</v>
      </c>
      <c r="S1919" s="13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3.5" x14ac:dyDescent="0.35">
      <c r="A1920" s="5">
        <v>1918</v>
      </c>
      <c r="B1920" s="2" t="s">
        <v>1919</v>
      </c>
      <c r="C1920" s="2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1</v>
      </c>
      <c r="P1920">
        <f t="shared" si="147"/>
        <v>28.89</v>
      </c>
      <c r="Q1920" s="10" t="s">
        <v>8326</v>
      </c>
      <c r="R1920" t="s">
        <v>8355</v>
      </c>
      <c r="S1920" s="13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58" x14ac:dyDescent="0.35">
      <c r="A1921" s="5">
        <v>1919</v>
      </c>
      <c r="B1921" s="2" t="s">
        <v>1920</v>
      </c>
      <c r="C1921" s="2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47</v>
      </c>
      <c r="P1921">
        <f t="shared" si="147"/>
        <v>29.63</v>
      </c>
      <c r="Q1921" s="10" t="s">
        <v>8326</v>
      </c>
      <c r="R1921" t="s">
        <v>8355</v>
      </c>
      <c r="S1921" s="13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3.5" x14ac:dyDescent="0.35">
      <c r="A1922" s="5">
        <v>1920</v>
      </c>
      <c r="B1922" s="2" t="s">
        <v>1921</v>
      </c>
      <c r="C1922" s="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43</v>
      </c>
      <c r="P1922">
        <f t="shared" si="147"/>
        <v>40.98</v>
      </c>
      <c r="Q1922" s="10" t="s">
        <v>8326</v>
      </c>
      <c r="R1922" t="s">
        <v>8355</v>
      </c>
      <c r="S1922" s="13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29" x14ac:dyDescent="0.35">
      <c r="A1923" s="5">
        <v>1921</v>
      </c>
      <c r="B1923" s="2" t="s">
        <v>1922</v>
      </c>
      <c r="C1923" s="2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8332</v>
      </c>
      <c r="R1923" t="s">
        <v>8336</v>
      </c>
      <c r="S1923" s="13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si="150"/>
        <v>2012</v>
      </c>
    </row>
    <row r="1924" spans="1:21" ht="43.5" x14ac:dyDescent="0.35">
      <c r="A1924" s="5">
        <v>1922</v>
      </c>
      <c r="B1924" s="2" t="s">
        <v>1923</v>
      </c>
      <c r="C1924" s="2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116</v>
      </c>
      <c r="P1924">
        <f t="shared" si="152"/>
        <v>36.11</v>
      </c>
      <c r="Q1924" s="10" t="s">
        <v>8332</v>
      </c>
      <c r="R1924" t="s">
        <v>8336</v>
      </c>
      <c r="S1924" s="13">
        <f t="shared" si="153"/>
        <v>41590.255868055552</v>
      </c>
      <c r="T1924" s="16">
        <f t="shared" si="154"/>
        <v>41620.255868055552</v>
      </c>
      <c r="U1924">
        <f t="shared" si="150"/>
        <v>2013</v>
      </c>
    </row>
    <row r="1925" spans="1:21" ht="43.5" x14ac:dyDescent="0.35">
      <c r="A1925" s="5">
        <v>1923</v>
      </c>
      <c r="B1925" s="2" t="s">
        <v>1924</v>
      </c>
      <c r="C1925" s="2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241</v>
      </c>
      <c r="P1925">
        <f t="shared" si="152"/>
        <v>23.15</v>
      </c>
      <c r="Q1925" s="10" t="s">
        <v>8332</v>
      </c>
      <c r="R1925" t="s">
        <v>8336</v>
      </c>
      <c r="S1925" s="13">
        <f t="shared" si="153"/>
        <v>40772.848749999997</v>
      </c>
      <c r="T1925" s="16">
        <f t="shared" si="154"/>
        <v>40813.207638888889</v>
      </c>
      <c r="U1925">
        <f t="shared" si="150"/>
        <v>2011</v>
      </c>
    </row>
    <row r="1926" spans="1:21" ht="72.5" x14ac:dyDescent="0.35">
      <c r="A1926" s="5">
        <v>1924</v>
      </c>
      <c r="B1926" s="2" t="s">
        <v>1925</v>
      </c>
      <c r="C1926" s="2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114</v>
      </c>
      <c r="P1926">
        <f t="shared" si="152"/>
        <v>104</v>
      </c>
      <c r="Q1926" s="10" t="s">
        <v>8332</v>
      </c>
      <c r="R1926" t="s">
        <v>8336</v>
      </c>
      <c r="S1926" s="13">
        <f t="shared" si="153"/>
        <v>41626.761053240742</v>
      </c>
      <c r="T1926" s="16">
        <f t="shared" si="154"/>
        <v>41654.814583333333</v>
      </c>
      <c r="U1926">
        <f t="shared" si="150"/>
        <v>2013</v>
      </c>
    </row>
    <row r="1927" spans="1:21" ht="43.5" x14ac:dyDescent="0.35">
      <c r="A1927" s="5">
        <v>1925</v>
      </c>
      <c r="B1927" s="2" t="s">
        <v>1926</v>
      </c>
      <c r="C1927" s="2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110</v>
      </c>
      <c r="P1927">
        <f t="shared" si="152"/>
        <v>31.83</v>
      </c>
      <c r="Q1927" s="10" t="s">
        <v>8332</v>
      </c>
      <c r="R1927" t="s">
        <v>8336</v>
      </c>
      <c r="S1927" s="13">
        <f t="shared" si="153"/>
        <v>41535.90148148148</v>
      </c>
      <c r="T1927" s="16">
        <f t="shared" si="154"/>
        <v>41558</v>
      </c>
      <c r="U1927">
        <f t="shared" si="150"/>
        <v>2013</v>
      </c>
    </row>
    <row r="1928" spans="1:21" ht="58" x14ac:dyDescent="0.35">
      <c r="A1928" s="5">
        <v>1926</v>
      </c>
      <c r="B1928" s="2" t="s">
        <v>1927</v>
      </c>
      <c r="C1928" s="2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195</v>
      </c>
      <c r="P1928">
        <f t="shared" si="152"/>
        <v>27.39</v>
      </c>
      <c r="Q1928" s="10" t="s">
        <v>8332</v>
      </c>
      <c r="R1928" t="s">
        <v>8336</v>
      </c>
      <c r="S1928" s="13">
        <f t="shared" si="153"/>
        <v>40456.954351851848</v>
      </c>
      <c r="T1928" s="16">
        <f t="shared" si="154"/>
        <v>40484.018055555556</v>
      </c>
      <c r="U1928">
        <f t="shared" si="150"/>
        <v>2010</v>
      </c>
    </row>
    <row r="1929" spans="1:21" x14ac:dyDescent="0.35">
      <c r="A1929" s="5">
        <v>1927</v>
      </c>
      <c r="B1929" s="2" t="s">
        <v>1928</v>
      </c>
      <c r="C1929" s="2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103</v>
      </c>
      <c r="P1929">
        <f t="shared" si="152"/>
        <v>56.36</v>
      </c>
      <c r="Q1929" s="10" t="s">
        <v>8332</v>
      </c>
      <c r="R1929" t="s">
        <v>8336</v>
      </c>
      <c r="S1929" s="13">
        <f t="shared" si="153"/>
        <v>40960.861562500002</v>
      </c>
      <c r="T1929" s="16">
        <f t="shared" si="154"/>
        <v>40976.207638888889</v>
      </c>
      <c r="U1929">
        <f t="shared" si="150"/>
        <v>2012</v>
      </c>
    </row>
    <row r="1930" spans="1:21" ht="29" x14ac:dyDescent="0.35">
      <c r="A1930" s="5">
        <v>1928</v>
      </c>
      <c r="B1930" s="2" t="s">
        <v>1929</v>
      </c>
      <c r="C1930" s="2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103</v>
      </c>
      <c r="P1930">
        <f t="shared" si="152"/>
        <v>77.349999999999994</v>
      </c>
      <c r="Q1930" s="10" t="s">
        <v>8332</v>
      </c>
      <c r="R1930" t="s">
        <v>8336</v>
      </c>
      <c r="S1930" s="13">
        <f t="shared" si="153"/>
        <v>41371.648078703707</v>
      </c>
      <c r="T1930" s="16">
        <f t="shared" si="154"/>
        <v>41401.648078703707</v>
      </c>
      <c r="U1930">
        <f t="shared" si="150"/>
        <v>2013</v>
      </c>
    </row>
    <row r="1931" spans="1:21" ht="43.5" x14ac:dyDescent="0.35">
      <c r="A1931" s="5">
        <v>1929</v>
      </c>
      <c r="B1931" s="2" t="s">
        <v>1930</v>
      </c>
      <c r="C1931" s="2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100</v>
      </c>
      <c r="P1931">
        <f t="shared" si="152"/>
        <v>42.8</v>
      </c>
      <c r="Q1931" s="10" t="s">
        <v>8332</v>
      </c>
      <c r="R1931" t="s">
        <v>8336</v>
      </c>
      <c r="S1931" s="13">
        <f t="shared" si="153"/>
        <v>40687.021597222221</v>
      </c>
      <c r="T1931" s="16">
        <f t="shared" si="154"/>
        <v>40729.021597222221</v>
      </c>
      <c r="U1931">
        <f t="shared" si="150"/>
        <v>2011</v>
      </c>
    </row>
    <row r="1932" spans="1:21" ht="29" x14ac:dyDescent="0.35">
      <c r="A1932" s="5">
        <v>1930</v>
      </c>
      <c r="B1932" s="2" t="s">
        <v>1931</v>
      </c>
      <c r="C1932" s="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127</v>
      </c>
      <c r="P1932">
        <f t="shared" si="152"/>
        <v>48.85</v>
      </c>
      <c r="Q1932" s="10" t="s">
        <v>8332</v>
      </c>
      <c r="R1932" t="s">
        <v>8336</v>
      </c>
      <c r="S1932" s="13">
        <f t="shared" si="153"/>
        <v>41402.558819444443</v>
      </c>
      <c r="T1932" s="16">
        <f t="shared" si="154"/>
        <v>41462.558819444443</v>
      </c>
      <c r="U1932">
        <f t="shared" si="150"/>
        <v>2013</v>
      </c>
    </row>
    <row r="1933" spans="1:21" ht="43.5" x14ac:dyDescent="0.35">
      <c r="A1933" s="5">
        <v>1931</v>
      </c>
      <c r="B1933" s="2" t="s">
        <v>1932</v>
      </c>
      <c r="C1933" s="2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121</v>
      </c>
      <c r="P1933">
        <f t="shared" si="152"/>
        <v>48.24</v>
      </c>
      <c r="Q1933" s="10" t="s">
        <v>8332</v>
      </c>
      <c r="R1933" t="s">
        <v>8336</v>
      </c>
      <c r="S1933" s="13">
        <f t="shared" si="153"/>
        <v>41037.892465277779</v>
      </c>
      <c r="T1933" s="16">
        <f t="shared" si="154"/>
        <v>41051.145833333336</v>
      </c>
      <c r="U1933">
        <f t="shared" si="150"/>
        <v>2012</v>
      </c>
    </row>
    <row r="1934" spans="1:21" ht="58" x14ac:dyDescent="0.35">
      <c r="A1934" s="5">
        <v>1932</v>
      </c>
      <c r="B1934" s="2" t="s">
        <v>1933</v>
      </c>
      <c r="C1934" s="2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107</v>
      </c>
      <c r="P1934">
        <f t="shared" si="152"/>
        <v>70.209999999999994</v>
      </c>
      <c r="Q1934" s="10" t="s">
        <v>8332</v>
      </c>
      <c r="R1934" t="s">
        <v>8336</v>
      </c>
      <c r="S1934" s="13">
        <f t="shared" si="153"/>
        <v>40911.809872685182</v>
      </c>
      <c r="T1934" s="16">
        <f t="shared" si="154"/>
        <v>40932.809872685182</v>
      </c>
      <c r="U1934">
        <f t="shared" si="150"/>
        <v>2012</v>
      </c>
    </row>
    <row r="1935" spans="1:21" ht="58" x14ac:dyDescent="0.35">
      <c r="A1935" s="5">
        <v>1933</v>
      </c>
      <c r="B1935" s="2" t="s">
        <v>1934</v>
      </c>
      <c r="C1935" s="2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172</v>
      </c>
      <c r="P1935">
        <f t="shared" si="152"/>
        <v>94.05</v>
      </c>
      <c r="Q1935" s="10" t="s">
        <v>8332</v>
      </c>
      <c r="R1935" t="s">
        <v>8336</v>
      </c>
      <c r="S1935" s="13">
        <f t="shared" si="153"/>
        <v>41879.130868055552</v>
      </c>
      <c r="T1935" s="16">
        <f t="shared" si="154"/>
        <v>41909.130868055552</v>
      </c>
      <c r="U1935">
        <f t="shared" si="150"/>
        <v>2014</v>
      </c>
    </row>
    <row r="1936" spans="1:21" ht="58" x14ac:dyDescent="0.35">
      <c r="A1936" s="5">
        <v>1934</v>
      </c>
      <c r="B1936" s="2" t="s">
        <v>1935</v>
      </c>
      <c r="C1936" s="2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124</v>
      </c>
      <c r="P1936">
        <f t="shared" si="152"/>
        <v>80.27</v>
      </c>
      <c r="Q1936" s="10" t="s">
        <v>8332</v>
      </c>
      <c r="R1936" t="s">
        <v>8336</v>
      </c>
      <c r="S1936" s="13">
        <f t="shared" si="153"/>
        <v>40865.867141203707</v>
      </c>
      <c r="T1936" s="16">
        <f t="shared" si="154"/>
        <v>40902.208333333336</v>
      </c>
      <c r="U1936">
        <f t="shared" si="150"/>
        <v>2011</v>
      </c>
    </row>
    <row r="1937" spans="1:21" ht="58" x14ac:dyDescent="0.35">
      <c r="A1937" s="5">
        <v>1935</v>
      </c>
      <c r="B1937" s="2" t="s">
        <v>1936</v>
      </c>
      <c r="C1937" s="2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108</v>
      </c>
      <c r="P1937">
        <f t="shared" si="152"/>
        <v>54.2</v>
      </c>
      <c r="Q1937" s="10" t="s">
        <v>8332</v>
      </c>
      <c r="R1937" t="s">
        <v>8336</v>
      </c>
      <c r="S1937" s="13">
        <f t="shared" si="153"/>
        <v>41773.932534722226</v>
      </c>
      <c r="T1937" s="16">
        <f t="shared" si="154"/>
        <v>41811.207638888889</v>
      </c>
      <c r="U1937">
        <f t="shared" si="150"/>
        <v>2014</v>
      </c>
    </row>
    <row r="1938" spans="1:21" ht="58" x14ac:dyDescent="0.35">
      <c r="A1938" s="5">
        <v>1936</v>
      </c>
      <c r="B1938" s="2" t="s">
        <v>1937</v>
      </c>
      <c r="C1938" s="2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117</v>
      </c>
      <c r="P1938">
        <f t="shared" si="152"/>
        <v>60.27</v>
      </c>
      <c r="Q1938" s="10" t="s">
        <v>8332</v>
      </c>
      <c r="R1938" t="s">
        <v>8336</v>
      </c>
      <c r="S1938" s="13">
        <f t="shared" si="153"/>
        <v>40852.889699074076</v>
      </c>
      <c r="T1938" s="16">
        <f t="shared" si="154"/>
        <v>40883.249305555553</v>
      </c>
      <c r="U1938">
        <f t="shared" si="150"/>
        <v>2011</v>
      </c>
    </row>
    <row r="1939" spans="1:21" ht="43.5" x14ac:dyDescent="0.35">
      <c r="A1939" s="5">
        <v>1937</v>
      </c>
      <c r="B1939" s="2" t="s">
        <v>1938</v>
      </c>
      <c r="C1939" s="2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187</v>
      </c>
      <c r="P1939">
        <f t="shared" si="152"/>
        <v>38.74</v>
      </c>
      <c r="Q1939" s="10" t="s">
        <v>8332</v>
      </c>
      <c r="R1939" t="s">
        <v>8336</v>
      </c>
      <c r="S1939" s="13">
        <f t="shared" si="153"/>
        <v>41059.118993055556</v>
      </c>
      <c r="T1939" s="16">
        <f t="shared" si="154"/>
        <v>41075.165972222225</v>
      </c>
      <c r="U1939">
        <f t="shared" si="150"/>
        <v>2012</v>
      </c>
    </row>
    <row r="1940" spans="1:21" ht="58" x14ac:dyDescent="0.35">
      <c r="A1940" s="5">
        <v>1938</v>
      </c>
      <c r="B1940" s="2" t="s">
        <v>1939</v>
      </c>
      <c r="C1940" s="2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116</v>
      </c>
      <c r="P1940">
        <f t="shared" si="152"/>
        <v>152.54</v>
      </c>
      <c r="Q1940" s="10" t="s">
        <v>8332</v>
      </c>
      <c r="R1940" t="s">
        <v>8336</v>
      </c>
      <c r="S1940" s="13">
        <f t="shared" si="153"/>
        <v>41426.259618055556</v>
      </c>
      <c r="T1940" s="16">
        <f t="shared" si="154"/>
        <v>41457.208333333336</v>
      </c>
      <c r="U1940">
        <f t="shared" si="150"/>
        <v>2013</v>
      </c>
    </row>
    <row r="1941" spans="1:21" ht="58" x14ac:dyDescent="0.35">
      <c r="A1941" s="5">
        <v>1939</v>
      </c>
      <c r="B1941" s="2" t="s">
        <v>1940</v>
      </c>
      <c r="C1941" s="2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111</v>
      </c>
      <c r="P1941">
        <f t="shared" si="152"/>
        <v>115.31</v>
      </c>
      <c r="Q1941" s="10" t="s">
        <v>8332</v>
      </c>
      <c r="R1941" t="s">
        <v>8336</v>
      </c>
      <c r="S1941" s="13">
        <f t="shared" si="153"/>
        <v>41313.985046296293</v>
      </c>
      <c r="T1941" s="16">
        <f t="shared" si="154"/>
        <v>41343.943379629629</v>
      </c>
      <c r="U1941">
        <f t="shared" si="150"/>
        <v>2013</v>
      </c>
    </row>
    <row r="1942" spans="1:21" ht="43.5" x14ac:dyDescent="0.35">
      <c r="A1942" s="5">
        <v>1940</v>
      </c>
      <c r="B1942" s="2" t="s">
        <v>1941</v>
      </c>
      <c r="C1942" s="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171</v>
      </c>
      <c r="P1942">
        <f t="shared" si="152"/>
        <v>35.840000000000003</v>
      </c>
      <c r="Q1942" s="10" t="s">
        <v>8332</v>
      </c>
      <c r="R1942" t="s">
        <v>8336</v>
      </c>
      <c r="S1942" s="13">
        <f t="shared" si="153"/>
        <v>40670.507326388892</v>
      </c>
      <c r="T1942" s="16">
        <f t="shared" si="154"/>
        <v>40709.165972222225</v>
      </c>
      <c r="U1942">
        <f t="shared" si="150"/>
        <v>2011</v>
      </c>
    </row>
    <row r="1943" spans="1:21" ht="58" x14ac:dyDescent="0.35">
      <c r="A1943" s="5">
        <v>1941</v>
      </c>
      <c r="B1943" s="2" t="s">
        <v>1942</v>
      </c>
      <c r="C1943" s="2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126</v>
      </c>
      <c r="P1943">
        <f t="shared" si="152"/>
        <v>64.569999999999993</v>
      </c>
      <c r="Q1943" s="10" t="s">
        <v>8326</v>
      </c>
      <c r="R1943" t="s">
        <v>8356</v>
      </c>
      <c r="S1943" s="13">
        <f t="shared" si="153"/>
        <v>41744.290868055556</v>
      </c>
      <c r="T1943" s="16">
        <f t="shared" si="154"/>
        <v>41774.290868055556</v>
      </c>
      <c r="U1943">
        <f t="shared" si="150"/>
        <v>2014</v>
      </c>
    </row>
    <row r="1944" spans="1:21" ht="58" x14ac:dyDescent="0.35">
      <c r="A1944" s="5">
        <v>1942</v>
      </c>
      <c r="B1944" s="2" t="s">
        <v>1943</v>
      </c>
      <c r="C1944" s="2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138</v>
      </c>
      <c r="P1944">
        <f t="shared" si="152"/>
        <v>87.44</v>
      </c>
      <c r="Q1944" s="10" t="s">
        <v>8326</v>
      </c>
      <c r="R1944" t="s">
        <v>8356</v>
      </c>
      <c r="S1944" s="13">
        <f t="shared" si="153"/>
        <v>40638.828009259261</v>
      </c>
      <c r="T1944" s="16">
        <f t="shared" si="154"/>
        <v>40728.828009259261</v>
      </c>
      <c r="U1944">
        <f t="shared" si="150"/>
        <v>2011</v>
      </c>
    </row>
    <row r="1945" spans="1:21" ht="43.5" x14ac:dyDescent="0.35">
      <c r="A1945" s="5">
        <v>1943</v>
      </c>
      <c r="B1945" s="2" t="s">
        <v>1944</v>
      </c>
      <c r="C1945" s="2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1705</v>
      </c>
      <c r="P1945">
        <f t="shared" si="152"/>
        <v>68.819999999999993</v>
      </c>
      <c r="Q1945" s="10" t="s">
        <v>8326</v>
      </c>
      <c r="R1945" t="s">
        <v>8356</v>
      </c>
      <c r="S1945" s="13">
        <f t="shared" si="153"/>
        <v>42548.269861111112</v>
      </c>
      <c r="T1945" s="16">
        <f t="shared" si="154"/>
        <v>42593.269861111112</v>
      </c>
      <c r="U1945">
        <f t="shared" si="150"/>
        <v>2016</v>
      </c>
    </row>
    <row r="1946" spans="1:21" ht="58" x14ac:dyDescent="0.35">
      <c r="A1946" s="5">
        <v>1944</v>
      </c>
      <c r="B1946" s="2" t="s">
        <v>1945</v>
      </c>
      <c r="C1946" s="2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788</v>
      </c>
      <c r="P1946">
        <f t="shared" si="152"/>
        <v>176.2</v>
      </c>
      <c r="Q1946" s="10" t="s">
        <v>8326</v>
      </c>
      <c r="R1946" t="s">
        <v>8356</v>
      </c>
      <c r="S1946" s="13">
        <f t="shared" si="153"/>
        <v>41730.584374999999</v>
      </c>
      <c r="T1946" s="16">
        <f t="shared" si="154"/>
        <v>41760.584374999999</v>
      </c>
      <c r="U1946">
        <f t="shared" si="150"/>
        <v>2014</v>
      </c>
    </row>
    <row r="1947" spans="1:21" ht="43.5" x14ac:dyDescent="0.35">
      <c r="A1947" s="5">
        <v>1945</v>
      </c>
      <c r="B1947" s="2" t="s">
        <v>1946</v>
      </c>
      <c r="C1947" s="2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348</v>
      </c>
      <c r="P1947">
        <f t="shared" si="152"/>
        <v>511.79</v>
      </c>
      <c r="Q1947" s="10" t="s">
        <v>8326</v>
      </c>
      <c r="R1947" t="s">
        <v>8356</v>
      </c>
      <c r="S1947" s="13">
        <f t="shared" si="153"/>
        <v>42157.251828703709</v>
      </c>
      <c r="T1947" s="16">
        <f t="shared" si="154"/>
        <v>42197.251828703709</v>
      </c>
      <c r="U1947">
        <f t="shared" si="150"/>
        <v>2015</v>
      </c>
    </row>
    <row r="1948" spans="1:21" ht="58" x14ac:dyDescent="0.35">
      <c r="A1948" s="5">
        <v>1946</v>
      </c>
      <c r="B1948" s="2" t="s">
        <v>1947</v>
      </c>
      <c r="C1948" s="2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150</v>
      </c>
      <c r="P1948">
        <f t="shared" si="152"/>
        <v>160.44</v>
      </c>
      <c r="Q1948" s="10" t="s">
        <v>8326</v>
      </c>
      <c r="R1948" t="s">
        <v>8356</v>
      </c>
      <c r="S1948" s="13">
        <f t="shared" si="153"/>
        <v>41689.150011574071</v>
      </c>
      <c r="T1948" s="16">
        <f t="shared" si="154"/>
        <v>41749.108344907407</v>
      </c>
      <c r="U1948">
        <f t="shared" si="150"/>
        <v>2014</v>
      </c>
    </row>
    <row r="1949" spans="1:21" ht="58" x14ac:dyDescent="0.35">
      <c r="A1949" s="5">
        <v>1947</v>
      </c>
      <c r="B1949" s="2" t="s">
        <v>1948</v>
      </c>
      <c r="C1949" s="2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101</v>
      </c>
      <c r="P1949">
        <f t="shared" si="152"/>
        <v>35</v>
      </c>
      <c r="Q1949" s="10" t="s">
        <v>8326</v>
      </c>
      <c r="R1949" t="s">
        <v>8356</v>
      </c>
      <c r="S1949" s="13">
        <f t="shared" si="153"/>
        <v>40102.918055555558</v>
      </c>
      <c r="T1949" s="16">
        <f t="shared" si="154"/>
        <v>40140.249305555553</v>
      </c>
      <c r="U1949">
        <f t="shared" si="150"/>
        <v>2009</v>
      </c>
    </row>
    <row r="1950" spans="1:21" ht="29" x14ac:dyDescent="0.35">
      <c r="A1950" s="5">
        <v>1948</v>
      </c>
      <c r="B1950" s="2" t="s">
        <v>1949</v>
      </c>
      <c r="C1950" s="2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800</v>
      </c>
      <c r="P1950">
        <f t="shared" si="152"/>
        <v>188.51</v>
      </c>
      <c r="Q1950" s="10" t="s">
        <v>8326</v>
      </c>
      <c r="R1950" t="s">
        <v>8356</v>
      </c>
      <c r="S1950" s="13">
        <f t="shared" si="153"/>
        <v>42473.604270833333</v>
      </c>
      <c r="T1950" s="16">
        <f t="shared" si="154"/>
        <v>42527.709722222222</v>
      </c>
      <c r="U1950">
        <f t="shared" si="150"/>
        <v>2016</v>
      </c>
    </row>
    <row r="1951" spans="1:21" ht="43.5" x14ac:dyDescent="0.35">
      <c r="A1951" s="5">
        <v>1949</v>
      </c>
      <c r="B1951" s="2" t="s">
        <v>1950</v>
      </c>
      <c r="C1951" s="2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106</v>
      </c>
      <c r="P1951">
        <f t="shared" si="152"/>
        <v>56.2</v>
      </c>
      <c r="Q1951" s="10" t="s">
        <v>8326</v>
      </c>
      <c r="R1951" t="s">
        <v>8356</v>
      </c>
      <c r="S1951" s="13">
        <f t="shared" si="153"/>
        <v>41800.423043981478</v>
      </c>
      <c r="T1951" s="16">
        <f t="shared" si="154"/>
        <v>41830.423043981478</v>
      </c>
      <c r="U1951">
        <f t="shared" si="150"/>
        <v>2014</v>
      </c>
    </row>
    <row r="1952" spans="1:21" ht="43.5" x14ac:dyDescent="0.35">
      <c r="A1952" s="5">
        <v>1950</v>
      </c>
      <c r="B1952" s="2" t="s">
        <v>1951</v>
      </c>
      <c r="C1952" s="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201</v>
      </c>
      <c r="P1952">
        <f t="shared" si="152"/>
        <v>51.31</v>
      </c>
      <c r="Q1952" s="10" t="s">
        <v>8326</v>
      </c>
      <c r="R1952" t="s">
        <v>8356</v>
      </c>
      <c r="S1952" s="13">
        <f t="shared" si="153"/>
        <v>40624.181400462963</v>
      </c>
      <c r="T1952" s="16">
        <f t="shared" si="154"/>
        <v>40655.181400462963</v>
      </c>
      <c r="U1952">
        <f t="shared" si="150"/>
        <v>2011</v>
      </c>
    </row>
    <row r="1953" spans="1:21" ht="43.5" x14ac:dyDescent="0.35">
      <c r="A1953" s="5">
        <v>1951</v>
      </c>
      <c r="B1953" s="2" t="s">
        <v>1952</v>
      </c>
      <c r="C1953" s="2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212</v>
      </c>
      <c r="P1953">
        <f t="shared" si="152"/>
        <v>127.36</v>
      </c>
      <c r="Q1953" s="10" t="s">
        <v>8326</v>
      </c>
      <c r="R1953" t="s">
        <v>8356</v>
      </c>
      <c r="S1953" s="13">
        <f t="shared" si="153"/>
        <v>42651.420567129629</v>
      </c>
      <c r="T1953" s="16">
        <f t="shared" si="154"/>
        <v>42681.462233796294</v>
      </c>
      <c r="U1953">
        <f t="shared" si="150"/>
        <v>2016</v>
      </c>
    </row>
    <row r="1954" spans="1:21" ht="58" x14ac:dyDescent="0.35">
      <c r="A1954" s="5">
        <v>1952</v>
      </c>
      <c r="B1954" s="2" t="s">
        <v>1953</v>
      </c>
      <c r="C1954" s="2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198</v>
      </c>
      <c r="P1954">
        <f t="shared" si="152"/>
        <v>101.86</v>
      </c>
      <c r="Q1954" s="10" t="s">
        <v>8326</v>
      </c>
      <c r="R1954" t="s">
        <v>8356</v>
      </c>
      <c r="S1954" s="13">
        <f t="shared" si="153"/>
        <v>41526.60665509259</v>
      </c>
      <c r="T1954" s="16">
        <f t="shared" si="154"/>
        <v>41563.60665509259</v>
      </c>
      <c r="U1954">
        <f t="shared" si="150"/>
        <v>2013</v>
      </c>
    </row>
    <row r="1955" spans="1:21" ht="43.5" x14ac:dyDescent="0.35">
      <c r="A1955" s="5">
        <v>1953</v>
      </c>
      <c r="B1955" s="2" t="s">
        <v>1954</v>
      </c>
      <c r="C1955" s="2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226</v>
      </c>
      <c r="P1955">
        <f t="shared" si="152"/>
        <v>230.56</v>
      </c>
      <c r="Q1955" s="10" t="s">
        <v>8326</v>
      </c>
      <c r="R1955" t="s">
        <v>8356</v>
      </c>
      <c r="S1955" s="13">
        <f t="shared" si="153"/>
        <v>40941.199826388889</v>
      </c>
      <c r="T1955" s="16">
        <f t="shared" si="154"/>
        <v>40970.125</v>
      </c>
      <c r="U1955">
        <f t="shared" si="150"/>
        <v>2012</v>
      </c>
    </row>
    <row r="1956" spans="1:21" ht="29" x14ac:dyDescent="0.35">
      <c r="A1956" s="5">
        <v>1954</v>
      </c>
      <c r="B1956" s="2" t="s">
        <v>1955</v>
      </c>
      <c r="C1956" s="2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699</v>
      </c>
      <c r="P1956">
        <f t="shared" si="152"/>
        <v>842.11</v>
      </c>
      <c r="Q1956" s="10" t="s">
        <v>8326</v>
      </c>
      <c r="R1956" t="s">
        <v>8356</v>
      </c>
      <c r="S1956" s="13">
        <f t="shared" si="153"/>
        <v>42394.580740740741</v>
      </c>
      <c r="T1956" s="16">
        <f t="shared" si="154"/>
        <v>42441.208333333328</v>
      </c>
      <c r="U1956">
        <f t="shared" si="150"/>
        <v>2016</v>
      </c>
    </row>
    <row r="1957" spans="1:21" ht="58" x14ac:dyDescent="0.35">
      <c r="A1957" s="5">
        <v>1955</v>
      </c>
      <c r="B1957" s="2" t="s">
        <v>1956</v>
      </c>
      <c r="C1957" s="2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399</v>
      </c>
      <c r="P1957">
        <f t="shared" si="152"/>
        <v>577.28</v>
      </c>
      <c r="Q1957" s="10" t="s">
        <v>8326</v>
      </c>
      <c r="R1957" t="s">
        <v>8356</v>
      </c>
      <c r="S1957" s="13">
        <f t="shared" si="153"/>
        <v>41020.271770833337</v>
      </c>
      <c r="T1957" s="16">
        <f t="shared" si="154"/>
        <v>41052.791666666664</v>
      </c>
      <c r="U1957">
        <f t="shared" si="150"/>
        <v>2012</v>
      </c>
    </row>
    <row r="1958" spans="1:21" ht="58" x14ac:dyDescent="0.35">
      <c r="A1958" s="5">
        <v>1956</v>
      </c>
      <c r="B1958" s="2" t="s">
        <v>1957</v>
      </c>
      <c r="C1958" s="2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294</v>
      </c>
      <c r="P1958">
        <f t="shared" si="152"/>
        <v>483.34</v>
      </c>
      <c r="Q1958" s="10" t="s">
        <v>8326</v>
      </c>
      <c r="R1958" t="s">
        <v>8356</v>
      </c>
      <c r="S1958" s="13">
        <f t="shared" si="153"/>
        <v>42067.923668981486</v>
      </c>
      <c r="T1958" s="16">
        <f t="shared" si="154"/>
        <v>42112.882002314815</v>
      </c>
      <c r="U1958">
        <f t="shared" si="150"/>
        <v>2015</v>
      </c>
    </row>
    <row r="1959" spans="1:21" ht="29" x14ac:dyDescent="0.35">
      <c r="A1959" s="5">
        <v>1957</v>
      </c>
      <c r="B1959" s="2" t="s">
        <v>1958</v>
      </c>
      <c r="C1959" s="2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168</v>
      </c>
      <c r="P1959">
        <f t="shared" si="152"/>
        <v>76.14</v>
      </c>
      <c r="Q1959" s="10" t="s">
        <v>8326</v>
      </c>
      <c r="R1959" t="s">
        <v>8356</v>
      </c>
      <c r="S1959" s="13">
        <f t="shared" si="153"/>
        <v>41179.098530092589</v>
      </c>
      <c r="T1959" s="16">
        <f t="shared" si="154"/>
        <v>41209.098530092589</v>
      </c>
      <c r="U1959">
        <f t="shared" ref="U1959:U2022" si="155">YEAR(S:S)</f>
        <v>2012</v>
      </c>
    </row>
    <row r="1960" spans="1:21" ht="58" x14ac:dyDescent="0.35">
      <c r="A1960" s="5">
        <v>1958</v>
      </c>
      <c r="B1960" s="2" t="s">
        <v>1959</v>
      </c>
      <c r="C1960" s="2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1436</v>
      </c>
      <c r="P1960">
        <f t="shared" si="152"/>
        <v>74.11</v>
      </c>
      <c r="Q1960" s="10" t="s">
        <v>8326</v>
      </c>
      <c r="R1960" t="s">
        <v>8356</v>
      </c>
      <c r="S1960" s="13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58" x14ac:dyDescent="0.35">
      <c r="A1961" s="5">
        <v>1959</v>
      </c>
      <c r="B1961" s="2" t="s">
        <v>1960</v>
      </c>
      <c r="C1961" s="2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157</v>
      </c>
      <c r="P1961">
        <f t="shared" si="152"/>
        <v>36.97</v>
      </c>
      <c r="Q1961" s="10" t="s">
        <v>8326</v>
      </c>
      <c r="R1961" t="s">
        <v>8356</v>
      </c>
      <c r="S1961" s="13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58" x14ac:dyDescent="0.35">
      <c r="A1962" s="5">
        <v>1960</v>
      </c>
      <c r="B1962" s="2" t="s">
        <v>1961</v>
      </c>
      <c r="C1962" s="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118</v>
      </c>
      <c r="P1962">
        <f t="shared" si="152"/>
        <v>2500.9699999999998</v>
      </c>
      <c r="Q1962" s="10" t="s">
        <v>8326</v>
      </c>
      <c r="R1962" t="s">
        <v>8356</v>
      </c>
      <c r="S1962" s="13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3.5" x14ac:dyDescent="0.35">
      <c r="A1963" s="5">
        <v>1961</v>
      </c>
      <c r="B1963" s="2" t="s">
        <v>1962</v>
      </c>
      <c r="C1963" s="2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1105</v>
      </c>
      <c r="P1963">
        <f t="shared" si="152"/>
        <v>67.69</v>
      </c>
      <c r="Q1963" s="10" t="s">
        <v>8326</v>
      </c>
      <c r="R1963" t="s">
        <v>8356</v>
      </c>
      <c r="S1963" s="13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58" x14ac:dyDescent="0.35">
      <c r="A1964" s="5">
        <v>1962</v>
      </c>
      <c r="B1964" s="2" t="s">
        <v>1963</v>
      </c>
      <c r="C1964" s="2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193</v>
      </c>
      <c r="P1964">
        <f t="shared" si="152"/>
        <v>63.05</v>
      </c>
      <c r="Q1964" s="10" t="s">
        <v>8326</v>
      </c>
      <c r="R1964" t="s">
        <v>8356</v>
      </c>
      <c r="S1964" s="13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58" x14ac:dyDescent="0.35">
      <c r="A1965" s="5">
        <v>1963</v>
      </c>
      <c r="B1965" s="2" t="s">
        <v>1964</v>
      </c>
      <c r="C1965" s="2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127</v>
      </c>
      <c r="P1965">
        <f t="shared" si="152"/>
        <v>117.6</v>
      </c>
      <c r="Q1965" s="10" t="s">
        <v>8326</v>
      </c>
      <c r="R1965" t="s">
        <v>8356</v>
      </c>
      <c r="S1965" s="13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3.5" x14ac:dyDescent="0.35">
      <c r="A1966" s="5">
        <v>1964</v>
      </c>
      <c r="B1966" s="2" t="s">
        <v>1965</v>
      </c>
      <c r="C1966" s="2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260</v>
      </c>
      <c r="P1966">
        <f t="shared" si="152"/>
        <v>180.75</v>
      </c>
      <c r="Q1966" s="10" t="s">
        <v>8326</v>
      </c>
      <c r="R1966" t="s">
        <v>8356</v>
      </c>
      <c r="S1966" s="13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3.5" x14ac:dyDescent="0.35">
      <c r="A1967" s="5">
        <v>1965</v>
      </c>
      <c r="B1967" s="2" t="s">
        <v>1966</v>
      </c>
      <c r="C1967" s="2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262</v>
      </c>
      <c r="P1967">
        <f t="shared" si="152"/>
        <v>127.32</v>
      </c>
      <c r="Q1967" s="10" t="s">
        <v>8326</v>
      </c>
      <c r="R1967" t="s">
        <v>8356</v>
      </c>
      <c r="S1967" s="13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58" x14ac:dyDescent="0.35">
      <c r="A1968" s="5">
        <v>1966</v>
      </c>
      <c r="B1968" s="2" t="s">
        <v>1967</v>
      </c>
      <c r="C1968" s="2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207</v>
      </c>
      <c r="P1968">
        <f t="shared" si="152"/>
        <v>136.63999999999999</v>
      </c>
      <c r="Q1968" s="10" t="s">
        <v>8326</v>
      </c>
      <c r="R1968" t="s">
        <v>8356</v>
      </c>
      <c r="S1968" s="13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58" x14ac:dyDescent="0.35">
      <c r="A1969" s="5">
        <v>1967</v>
      </c>
      <c r="B1969" s="2" t="s">
        <v>1968</v>
      </c>
      <c r="C1969" s="2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370</v>
      </c>
      <c r="P1969">
        <f t="shared" si="152"/>
        <v>182.78</v>
      </c>
      <c r="Q1969" s="10" t="s">
        <v>8326</v>
      </c>
      <c r="R1969" t="s">
        <v>8356</v>
      </c>
      <c r="S1969" s="13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29" x14ac:dyDescent="0.35">
      <c r="A1970" s="5">
        <v>1968</v>
      </c>
      <c r="B1970" s="2" t="s">
        <v>1969</v>
      </c>
      <c r="C1970" s="2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285</v>
      </c>
      <c r="P1970">
        <f t="shared" si="152"/>
        <v>279.38</v>
      </c>
      <c r="Q1970" s="10" t="s">
        <v>8326</v>
      </c>
      <c r="R1970" t="s">
        <v>8356</v>
      </c>
      <c r="S1970" s="13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58" x14ac:dyDescent="0.35">
      <c r="A1971" s="5">
        <v>1969</v>
      </c>
      <c r="B1971" s="2" t="s">
        <v>1970</v>
      </c>
      <c r="C1971" s="2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579</v>
      </c>
      <c r="P1971">
        <f t="shared" si="152"/>
        <v>61.38</v>
      </c>
      <c r="Q1971" s="10" t="s">
        <v>8326</v>
      </c>
      <c r="R1971" t="s">
        <v>8356</v>
      </c>
      <c r="S1971" s="13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3.5" x14ac:dyDescent="0.35">
      <c r="A1972" s="5">
        <v>1970</v>
      </c>
      <c r="B1972" s="2" t="s">
        <v>1971</v>
      </c>
      <c r="C1972" s="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1132</v>
      </c>
      <c r="P1972">
        <f t="shared" si="152"/>
        <v>80.73</v>
      </c>
      <c r="Q1972" s="10" t="s">
        <v>8326</v>
      </c>
      <c r="R1972" t="s">
        <v>8356</v>
      </c>
      <c r="S1972" s="13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58" x14ac:dyDescent="0.35">
      <c r="A1973" s="5">
        <v>1971</v>
      </c>
      <c r="B1973" s="2" t="s">
        <v>1972</v>
      </c>
      <c r="C1973" s="2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263</v>
      </c>
      <c r="P1973">
        <f t="shared" si="152"/>
        <v>272.36</v>
      </c>
      <c r="Q1973" s="10" t="s">
        <v>8326</v>
      </c>
      <c r="R1973" t="s">
        <v>8356</v>
      </c>
      <c r="S1973" s="13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58" x14ac:dyDescent="0.35">
      <c r="A1974" s="5">
        <v>1972</v>
      </c>
      <c r="B1974" s="2" t="s">
        <v>1973</v>
      </c>
      <c r="C1974" s="2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674</v>
      </c>
      <c r="P1974">
        <f t="shared" si="152"/>
        <v>70.849999999999994</v>
      </c>
      <c r="Q1974" s="10" t="s">
        <v>8326</v>
      </c>
      <c r="R1974" t="s">
        <v>8356</v>
      </c>
      <c r="S1974" s="13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58" x14ac:dyDescent="0.35">
      <c r="A1975" s="5">
        <v>1973</v>
      </c>
      <c r="B1975" s="2" t="s">
        <v>1974</v>
      </c>
      <c r="C1975" s="2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257</v>
      </c>
      <c r="P1975">
        <f t="shared" si="152"/>
        <v>247.94</v>
      </c>
      <c r="Q1975" s="10" t="s">
        <v>8326</v>
      </c>
      <c r="R1975" t="s">
        <v>8356</v>
      </c>
      <c r="S1975" s="13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58" x14ac:dyDescent="0.35">
      <c r="A1976" s="5">
        <v>1974</v>
      </c>
      <c r="B1976" s="2" t="s">
        <v>1975</v>
      </c>
      <c r="C1976" s="2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375</v>
      </c>
      <c r="P1976">
        <f t="shared" si="152"/>
        <v>186.81</v>
      </c>
      <c r="Q1976" s="10" t="s">
        <v>8326</v>
      </c>
      <c r="R1976" t="s">
        <v>8356</v>
      </c>
      <c r="S1976" s="13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29" x14ac:dyDescent="0.35">
      <c r="A1977" s="5">
        <v>1975</v>
      </c>
      <c r="B1977" s="2" t="s">
        <v>1976</v>
      </c>
      <c r="C1977" s="2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209</v>
      </c>
      <c r="P1977">
        <f t="shared" si="152"/>
        <v>131.99</v>
      </c>
      <c r="Q1977" s="10" t="s">
        <v>8326</v>
      </c>
      <c r="R1977" t="s">
        <v>8356</v>
      </c>
      <c r="S1977" s="13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29" x14ac:dyDescent="0.35">
      <c r="A1978" s="5">
        <v>1976</v>
      </c>
      <c r="B1978" s="2" t="s">
        <v>1977</v>
      </c>
      <c r="C1978" s="2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347</v>
      </c>
      <c r="P1978">
        <f t="shared" si="152"/>
        <v>29.31</v>
      </c>
      <c r="Q1978" s="10" t="s">
        <v>8326</v>
      </c>
      <c r="R1978" t="s">
        <v>8356</v>
      </c>
      <c r="S1978" s="13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3.5" x14ac:dyDescent="0.35">
      <c r="A1979" s="5">
        <v>1977</v>
      </c>
      <c r="B1979" s="2" t="s">
        <v>1978</v>
      </c>
      <c r="C1979" s="2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402</v>
      </c>
      <c r="P1979">
        <f t="shared" si="152"/>
        <v>245.02</v>
      </c>
      <c r="Q1979" s="10" t="s">
        <v>8326</v>
      </c>
      <c r="R1979" t="s">
        <v>8356</v>
      </c>
      <c r="S1979" s="13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58" x14ac:dyDescent="0.35">
      <c r="A1980" s="5">
        <v>1978</v>
      </c>
      <c r="B1980" s="2" t="s">
        <v>1979</v>
      </c>
      <c r="C1980" s="2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1027</v>
      </c>
      <c r="P1980">
        <f t="shared" si="152"/>
        <v>1323.25</v>
      </c>
      <c r="Q1980" s="10" t="s">
        <v>8326</v>
      </c>
      <c r="R1980" t="s">
        <v>8356</v>
      </c>
      <c r="S1980" s="13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43.5" x14ac:dyDescent="0.35">
      <c r="A1981" s="5">
        <v>1979</v>
      </c>
      <c r="B1981" s="2" t="s">
        <v>1980</v>
      </c>
      <c r="C1981" s="2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115</v>
      </c>
      <c r="P1981">
        <f t="shared" si="152"/>
        <v>282.66000000000003</v>
      </c>
      <c r="Q1981" s="10" t="s">
        <v>8326</v>
      </c>
      <c r="R1981" t="s">
        <v>8356</v>
      </c>
      <c r="S1981" s="13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29" x14ac:dyDescent="0.35">
      <c r="A1982" s="5">
        <v>1980</v>
      </c>
      <c r="B1982" s="2" t="s">
        <v>1981</v>
      </c>
      <c r="C1982" s="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355</v>
      </c>
      <c r="P1982">
        <f t="shared" si="152"/>
        <v>91.21</v>
      </c>
      <c r="Q1982" s="10" t="s">
        <v>8326</v>
      </c>
      <c r="R1982" t="s">
        <v>8356</v>
      </c>
      <c r="S1982" s="13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58" x14ac:dyDescent="0.35">
      <c r="A1983" s="5">
        <v>1981</v>
      </c>
      <c r="B1983" s="2" t="s">
        <v>1982</v>
      </c>
      <c r="C1983" s="2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5</v>
      </c>
      <c r="P1983">
        <f t="shared" si="152"/>
        <v>31.75</v>
      </c>
      <c r="Q1983" s="10" t="s">
        <v>8345</v>
      </c>
      <c r="R1983" t="s">
        <v>8357</v>
      </c>
      <c r="S1983" s="13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3.5" x14ac:dyDescent="0.35">
      <c r="A1984" s="5">
        <v>1982</v>
      </c>
      <c r="B1984" s="2" t="s">
        <v>1983</v>
      </c>
      <c r="C1984" s="2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0" t="s">
        <v>8345</v>
      </c>
      <c r="R1984" t="s">
        <v>8357</v>
      </c>
      <c r="S1984" s="13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58" x14ac:dyDescent="0.35">
      <c r="A1985" s="5">
        <v>1983</v>
      </c>
      <c r="B1985" s="2" t="s">
        <v>1984</v>
      </c>
      <c r="C1985" s="2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</v>
      </c>
      <c r="P1985">
        <f t="shared" si="152"/>
        <v>88.69</v>
      </c>
      <c r="Q1985" s="10" t="s">
        <v>8345</v>
      </c>
      <c r="R1985" t="s">
        <v>8357</v>
      </c>
      <c r="S1985" s="13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58" x14ac:dyDescent="0.35">
      <c r="A1986" s="5">
        <v>1984</v>
      </c>
      <c r="B1986" s="2" t="s">
        <v>1985</v>
      </c>
      <c r="C1986" s="2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21</v>
      </c>
      <c r="P1986">
        <f t="shared" si="152"/>
        <v>453.14</v>
      </c>
      <c r="Q1986" s="10" t="s">
        <v>8345</v>
      </c>
      <c r="R1986" t="s">
        <v>8357</v>
      </c>
      <c r="S1986" s="13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58" x14ac:dyDescent="0.35">
      <c r="A1987" s="5">
        <v>1985</v>
      </c>
      <c r="B1987" s="2" t="s">
        <v>1986</v>
      </c>
      <c r="C1987" s="2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8345</v>
      </c>
      <c r="R1987" t="s">
        <v>8357</v>
      </c>
      <c r="S1987" s="13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si="155"/>
        <v>2016</v>
      </c>
    </row>
    <row r="1988" spans="1:21" ht="58" x14ac:dyDescent="0.35">
      <c r="A1988" s="5">
        <v>1986</v>
      </c>
      <c r="B1988" s="2" t="s">
        <v>1987</v>
      </c>
      <c r="C1988" s="2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0" t="s">
        <v>8345</v>
      </c>
      <c r="R1988" t="s">
        <v>8357</v>
      </c>
      <c r="S1988" s="13">
        <f t="shared" si="158"/>
        <v>42413.433831018512</v>
      </c>
      <c r="T1988" s="16">
        <f t="shared" si="159"/>
        <v>42443.392164351855</v>
      </c>
      <c r="U1988">
        <f t="shared" si="155"/>
        <v>2016</v>
      </c>
    </row>
    <row r="1989" spans="1:21" ht="29" x14ac:dyDescent="0.35">
      <c r="A1989" s="5">
        <v>1987</v>
      </c>
      <c r="B1989" s="2" t="s">
        <v>1988</v>
      </c>
      <c r="C1989" s="2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</v>
      </c>
      <c r="P1989">
        <f t="shared" si="157"/>
        <v>83.43</v>
      </c>
      <c r="Q1989" s="10" t="s">
        <v>8345</v>
      </c>
      <c r="R1989" t="s">
        <v>8357</v>
      </c>
      <c r="S1989" s="13">
        <f t="shared" si="158"/>
        <v>42034.639768518522</v>
      </c>
      <c r="T1989" s="16">
        <f t="shared" si="159"/>
        <v>42064.639768518522</v>
      </c>
      <c r="U1989">
        <f t="shared" si="155"/>
        <v>2015</v>
      </c>
    </row>
    <row r="1990" spans="1:21" x14ac:dyDescent="0.35">
      <c r="A1990" s="5">
        <v>1988</v>
      </c>
      <c r="B1990" s="2" t="s">
        <v>1989</v>
      </c>
      <c r="C1990" s="2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0" t="s">
        <v>8345</v>
      </c>
      <c r="R1990" t="s">
        <v>8357</v>
      </c>
      <c r="S1990" s="13">
        <f t="shared" si="158"/>
        <v>42206.763217592597</v>
      </c>
      <c r="T1990" s="16">
        <f t="shared" si="159"/>
        <v>42236.763217592597</v>
      </c>
      <c r="U1990">
        <f t="shared" si="155"/>
        <v>2015</v>
      </c>
    </row>
    <row r="1991" spans="1:21" ht="43.5" x14ac:dyDescent="0.35">
      <c r="A1991" s="5">
        <v>1989</v>
      </c>
      <c r="B1991" s="2" t="s">
        <v>1990</v>
      </c>
      <c r="C1991" s="2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1</v>
      </c>
      <c r="P1991">
        <f t="shared" si="157"/>
        <v>50</v>
      </c>
      <c r="Q1991" s="10" t="s">
        <v>8345</v>
      </c>
      <c r="R1991" t="s">
        <v>8357</v>
      </c>
      <c r="S1991" s="13">
        <f t="shared" si="158"/>
        <v>42685.680648148147</v>
      </c>
      <c r="T1991" s="16">
        <f t="shared" si="159"/>
        <v>42715.680648148147</v>
      </c>
      <c r="U1991">
        <f t="shared" si="155"/>
        <v>2016</v>
      </c>
    </row>
    <row r="1992" spans="1:21" ht="43.5" x14ac:dyDescent="0.35">
      <c r="A1992" s="5">
        <v>1990</v>
      </c>
      <c r="B1992" s="2" t="s">
        <v>1991</v>
      </c>
      <c r="C1992" s="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17</v>
      </c>
      <c r="P1992">
        <f t="shared" si="157"/>
        <v>101.8</v>
      </c>
      <c r="Q1992" s="10" t="s">
        <v>8345</v>
      </c>
      <c r="R1992" t="s">
        <v>8357</v>
      </c>
      <c r="S1992" s="13">
        <f t="shared" si="158"/>
        <v>42398.195972222224</v>
      </c>
      <c r="T1992" s="16">
        <f t="shared" si="159"/>
        <v>42413.195972222224</v>
      </c>
      <c r="U1992">
        <f t="shared" si="155"/>
        <v>2016</v>
      </c>
    </row>
    <row r="1993" spans="1:21" ht="29" x14ac:dyDescent="0.35">
      <c r="A1993" s="5">
        <v>1991</v>
      </c>
      <c r="B1993" s="2" t="s">
        <v>1992</v>
      </c>
      <c r="C1993" s="2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</v>
      </c>
      <c r="P1993">
        <f t="shared" si="157"/>
        <v>46.67</v>
      </c>
      <c r="Q1993" s="10" t="s">
        <v>8345</v>
      </c>
      <c r="R1993" t="s">
        <v>8357</v>
      </c>
      <c r="S1993" s="13">
        <f t="shared" si="158"/>
        <v>42167.89335648148</v>
      </c>
      <c r="T1993" s="16">
        <f t="shared" si="159"/>
        <v>42188.89335648148</v>
      </c>
      <c r="U1993">
        <f t="shared" si="155"/>
        <v>2015</v>
      </c>
    </row>
    <row r="1994" spans="1:21" ht="29" x14ac:dyDescent="0.35">
      <c r="A1994" s="5">
        <v>1992</v>
      </c>
      <c r="B1994" s="2" t="s">
        <v>1993</v>
      </c>
      <c r="C1994" s="2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0" t="s">
        <v>8345</v>
      </c>
      <c r="R1994" t="s">
        <v>8357</v>
      </c>
      <c r="S1994" s="13">
        <f t="shared" si="158"/>
        <v>42023.143414351856</v>
      </c>
      <c r="T1994" s="16">
        <f t="shared" si="159"/>
        <v>42053.143414351856</v>
      </c>
      <c r="U1994">
        <f t="shared" si="155"/>
        <v>2015</v>
      </c>
    </row>
    <row r="1995" spans="1:21" ht="58" x14ac:dyDescent="0.35">
      <c r="A1995" s="5">
        <v>1993</v>
      </c>
      <c r="B1995" s="2" t="s">
        <v>1994</v>
      </c>
      <c r="C1995" s="2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0" t="s">
        <v>8345</v>
      </c>
      <c r="R1995" t="s">
        <v>8357</v>
      </c>
      <c r="S1995" s="13">
        <f t="shared" si="158"/>
        <v>42329.58839120371</v>
      </c>
      <c r="T1995" s="16">
        <f t="shared" si="159"/>
        <v>42359.58839120371</v>
      </c>
      <c r="U1995">
        <f t="shared" si="155"/>
        <v>2015</v>
      </c>
    </row>
    <row r="1996" spans="1:21" ht="58" x14ac:dyDescent="0.35">
      <c r="A1996" s="5">
        <v>1994</v>
      </c>
      <c r="B1996" s="2" t="s">
        <v>1995</v>
      </c>
      <c r="C1996" s="2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0" t="s">
        <v>8345</v>
      </c>
      <c r="R1996" t="s">
        <v>8357</v>
      </c>
      <c r="S1996" s="13">
        <f t="shared" si="158"/>
        <v>42651.006273148145</v>
      </c>
      <c r="T1996" s="16">
        <f t="shared" si="159"/>
        <v>42711.047939814816</v>
      </c>
      <c r="U1996">
        <f t="shared" si="155"/>
        <v>2016</v>
      </c>
    </row>
    <row r="1997" spans="1:21" ht="58" x14ac:dyDescent="0.35">
      <c r="A1997" s="5">
        <v>1995</v>
      </c>
      <c r="B1997" s="2" t="s">
        <v>1996</v>
      </c>
      <c r="C1997" s="2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8</v>
      </c>
      <c r="P1997">
        <f t="shared" si="157"/>
        <v>26</v>
      </c>
      <c r="Q1997" s="10" t="s">
        <v>8345</v>
      </c>
      <c r="R1997" t="s">
        <v>8357</v>
      </c>
      <c r="S1997" s="13">
        <f t="shared" si="158"/>
        <v>42181.902037037042</v>
      </c>
      <c r="T1997" s="16">
        <f t="shared" si="159"/>
        <v>42201.902037037042</v>
      </c>
      <c r="U1997">
        <f t="shared" si="155"/>
        <v>2015</v>
      </c>
    </row>
    <row r="1998" spans="1:21" ht="58" x14ac:dyDescent="0.35">
      <c r="A1998" s="5">
        <v>1996</v>
      </c>
      <c r="B1998" s="2" t="s">
        <v>1997</v>
      </c>
      <c r="C1998" s="2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0" t="s">
        <v>8345</v>
      </c>
      <c r="R1998" t="s">
        <v>8357</v>
      </c>
      <c r="S1998" s="13">
        <f t="shared" si="158"/>
        <v>41800.819571759261</v>
      </c>
      <c r="T1998" s="16">
        <f t="shared" si="159"/>
        <v>41830.819571759261</v>
      </c>
      <c r="U1998">
        <f t="shared" si="155"/>
        <v>2014</v>
      </c>
    </row>
    <row r="1999" spans="1:21" ht="58" x14ac:dyDescent="0.35">
      <c r="A1999" s="5">
        <v>1997</v>
      </c>
      <c r="B1999" s="2" t="s">
        <v>1998</v>
      </c>
      <c r="C1999" s="2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0" t="s">
        <v>8345</v>
      </c>
      <c r="R1999" t="s">
        <v>8357</v>
      </c>
      <c r="S1999" s="13">
        <f t="shared" si="158"/>
        <v>41847.930694444447</v>
      </c>
      <c r="T1999" s="16">
        <f t="shared" si="159"/>
        <v>41877.930694444447</v>
      </c>
      <c r="U1999">
        <f t="shared" si="155"/>
        <v>2014</v>
      </c>
    </row>
    <row r="2000" spans="1:21" ht="58" x14ac:dyDescent="0.35">
      <c r="A2000" s="5">
        <v>1998</v>
      </c>
      <c r="B2000" s="2" t="s">
        <v>1999</v>
      </c>
      <c r="C2000" s="2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26</v>
      </c>
      <c r="P2000">
        <f t="shared" si="157"/>
        <v>218.33</v>
      </c>
      <c r="Q2000" s="10" t="s">
        <v>8345</v>
      </c>
      <c r="R2000" t="s">
        <v>8357</v>
      </c>
      <c r="S2000" s="13">
        <f t="shared" si="158"/>
        <v>41807.118495370371</v>
      </c>
      <c r="T2000" s="16">
        <f t="shared" si="159"/>
        <v>41852.118495370371</v>
      </c>
      <c r="U2000">
        <f t="shared" si="155"/>
        <v>2014</v>
      </c>
    </row>
    <row r="2001" spans="1:21" ht="43.5" x14ac:dyDescent="0.35">
      <c r="A2001" s="5">
        <v>1999</v>
      </c>
      <c r="B2001" s="2" t="s">
        <v>2000</v>
      </c>
      <c r="C2001" s="2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1</v>
      </c>
      <c r="P2001">
        <f t="shared" si="157"/>
        <v>33.71</v>
      </c>
      <c r="Q2001" s="10" t="s">
        <v>8345</v>
      </c>
      <c r="R2001" t="s">
        <v>8357</v>
      </c>
      <c r="S2001" s="13">
        <f t="shared" si="158"/>
        <v>41926.482731481483</v>
      </c>
      <c r="T2001" s="16">
        <f t="shared" si="159"/>
        <v>41956.524398148147</v>
      </c>
      <c r="U2001">
        <f t="shared" si="155"/>
        <v>2014</v>
      </c>
    </row>
    <row r="2002" spans="1:21" ht="58" x14ac:dyDescent="0.35">
      <c r="A2002" s="5">
        <v>2000</v>
      </c>
      <c r="B2002" s="2" t="s">
        <v>2001</v>
      </c>
      <c r="C2002" s="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13</v>
      </c>
      <c r="P2002">
        <f t="shared" si="157"/>
        <v>25</v>
      </c>
      <c r="Q2002" s="10" t="s">
        <v>8345</v>
      </c>
      <c r="R2002" t="s">
        <v>8357</v>
      </c>
      <c r="S2002" s="13">
        <f t="shared" si="158"/>
        <v>42345.951539351852</v>
      </c>
      <c r="T2002" s="16">
        <f t="shared" si="159"/>
        <v>42375.951539351852</v>
      </c>
      <c r="U2002">
        <f t="shared" si="155"/>
        <v>2015</v>
      </c>
    </row>
    <row r="2003" spans="1:21" ht="43.5" x14ac:dyDescent="0.35">
      <c r="A2003" s="5">
        <v>2001</v>
      </c>
      <c r="B2003" s="2" t="s">
        <v>2002</v>
      </c>
      <c r="C2003" s="2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382</v>
      </c>
      <c r="P2003">
        <f t="shared" si="157"/>
        <v>128.38999999999999</v>
      </c>
      <c r="Q2003" s="10" t="s">
        <v>8326</v>
      </c>
      <c r="R2003" t="s">
        <v>8356</v>
      </c>
      <c r="S2003" s="13">
        <f t="shared" si="158"/>
        <v>42136.209675925929</v>
      </c>
      <c r="T2003" s="16">
        <f t="shared" si="159"/>
        <v>42167.833333333328</v>
      </c>
      <c r="U2003">
        <f t="shared" si="155"/>
        <v>2015</v>
      </c>
    </row>
    <row r="2004" spans="1:21" ht="43.5" x14ac:dyDescent="0.35">
      <c r="A2004" s="5">
        <v>2002</v>
      </c>
      <c r="B2004" s="2" t="s">
        <v>2003</v>
      </c>
      <c r="C2004" s="2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217</v>
      </c>
      <c r="P2004">
        <f t="shared" si="157"/>
        <v>78.83</v>
      </c>
      <c r="Q2004" s="10" t="s">
        <v>8326</v>
      </c>
      <c r="R2004" t="s">
        <v>8356</v>
      </c>
      <c r="S2004" s="13">
        <f t="shared" si="158"/>
        <v>42728.71230324074</v>
      </c>
      <c r="T2004" s="16">
        <f t="shared" si="159"/>
        <v>42758.71230324074</v>
      </c>
      <c r="U2004">
        <f t="shared" si="155"/>
        <v>2016</v>
      </c>
    </row>
    <row r="2005" spans="1:21" ht="58" x14ac:dyDescent="0.35">
      <c r="A2005" s="5">
        <v>2003</v>
      </c>
      <c r="B2005" s="2" t="s">
        <v>2004</v>
      </c>
      <c r="C2005" s="2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312</v>
      </c>
      <c r="P2005">
        <f t="shared" si="157"/>
        <v>91.76</v>
      </c>
      <c r="Q2005" s="10" t="s">
        <v>8326</v>
      </c>
      <c r="R2005" t="s">
        <v>8356</v>
      </c>
      <c r="S2005" s="13">
        <f t="shared" si="158"/>
        <v>40347.125601851854</v>
      </c>
      <c r="T2005" s="16">
        <f t="shared" si="159"/>
        <v>40361.958333333336</v>
      </c>
      <c r="U2005">
        <f t="shared" si="155"/>
        <v>2010</v>
      </c>
    </row>
    <row r="2006" spans="1:21" ht="43.5" x14ac:dyDescent="0.35">
      <c r="A2006" s="5">
        <v>2004</v>
      </c>
      <c r="B2006" s="2" t="s">
        <v>2005</v>
      </c>
      <c r="C2006" s="2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234</v>
      </c>
      <c r="P2006">
        <f t="shared" si="157"/>
        <v>331.1</v>
      </c>
      <c r="Q2006" s="10" t="s">
        <v>8326</v>
      </c>
      <c r="R2006" t="s">
        <v>8356</v>
      </c>
      <c r="S2006" s="13">
        <f t="shared" si="158"/>
        <v>41800.604895833334</v>
      </c>
      <c r="T2006" s="16">
        <f t="shared" si="159"/>
        <v>41830.604895833334</v>
      </c>
      <c r="U2006">
        <f t="shared" si="155"/>
        <v>2014</v>
      </c>
    </row>
    <row r="2007" spans="1:21" ht="58" x14ac:dyDescent="0.35">
      <c r="A2007" s="5">
        <v>2005</v>
      </c>
      <c r="B2007" s="2" t="s">
        <v>2006</v>
      </c>
      <c r="C2007" s="2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124</v>
      </c>
      <c r="P2007">
        <f t="shared" si="157"/>
        <v>194.26</v>
      </c>
      <c r="Q2007" s="10" t="s">
        <v>8326</v>
      </c>
      <c r="R2007" t="s">
        <v>8356</v>
      </c>
      <c r="S2007" s="13">
        <f t="shared" si="158"/>
        <v>41535.812708333331</v>
      </c>
      <c r="T2007" s="16">
        <f t="shared" si="159"/>
        <v>41563.165972222225</v>
      </c>
      <c r="U2007">
        <f t="shared" si="155"/>
        <v>2013</v>
      </c>
    </row>
    <row r="2008" spans="1:21" ht="58" x14ac:dyDescent="0.35">
      <c r="A2008" s="5">
        <v>2006</v>
      </c>
      <c r="B2008" s="2" t="s">
        <v>2007</v>
      </c>
      <c r="C2008" s="2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248</v>
      </c>
      <c r="P2008">
        <f t="shared" si="157"/>
        <v>408.98</v>
      </c>
      <c r="Q2008" s="10" t="s">
        <v>8326</v>
      </c>
      <c r="R2008" t="s">
        <v>8356</v>
      </c>
      <c r="S2008" s="13">
        <f t="shared" si="158"/>
        <v>41941.500520833331</v>
      </c>
      <c r="T2008" s="16">
        <f t="shared" si="159"/>
        <v>41976.542187500003</v>
      </c>
      <c r="U2008">
        <f t="shared" si="155"/>
        <v>2014</v>
      </c>
    </row>
    <row r="2009" spans="1:21" ht="58" x14ac:dyDescent="0.35">
      <c r="A2009" s="5">
        <v>2007</v>
      </c>
      <c r="B2009" s="2" t="s">
        <v>2008</v>
      </c>
      <c r="C2009" s="2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116</v>
      </c>
      <c r="P2009">
        <f t="shared" si="157"/>
        <v>84.46</v>
      </c>
      <c r="Q2009" s="10" t="s">
        <v>8326</v>
      </c>
      <c r="R2009" t="s">
        <v>8356</v>
      </c>
      <c r="S2009" s="13">
        <f t="shared" si="158"/>
        <v>40347.837800925925</v>
      </c>
      <c r="T2009" s="16">
        <f t="shared" si="159"/>
        <v>40414.166666666664</v>
      </c>
      <c r="U2009">
        <f t="shared" si="155"/>
        <v>2010</v>
      </c>
    </row>
    <row r="2010" spans="1:21" ht="58" x14ac:dyDescent="0.35">
      <c r="A2010" s="5">
        <v>2008</v>
      </c>
      <c r="B2010" s="2" t="s">
        <v>2009</v>
      </c>
      <c r="C2010" s="2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117</v>
      </c>
      <c r="P2010">
        <f t="shared" si="157"/>
        <v>44.85</v>
      </c>
      <c r="Q2010" s="10" t="s">
        <v>8326</v>
      </c>
      <c r="R2010" t="s">
        <v>8356</v>
      </c>
      <c r="S2010" s="13">
        <f t="shared" si="158"/>
        <v>40761.604421296295</v>
      </c>
      <c r="T2010" s="16">
        <f t="shared" si="159"/>
        <v>40805.604421296295</v>
      </c>
      <c r="U2010">
        <f t="shared" si="155"/>
        <v>2011</v>
      </c>
    </row>
    <row r="2011" spans="1:21" ht="58" x14ac:dyDescent="0.35">
      <c r="A2011" s="5">
        <v>2009</v>
      </c>
      <c r="B2011" s="2" t="s">
        <v>2010</v>
      </c>
      <c r="C2011" s="2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305</v>
      </c>
      <c r="P2011">
        <f t="shared" si="157"/>
        <v>383.36</v>
      </c>
      <c r="Q2011" s="10" t="s">
        <v>8326</v>
      </c>
      <c r="R2011" t="s">
        <v>8356</v>
      </c>
      <c r="S2011" s="13">
        <f t="shared" si="158"/>
        <v>42661.323414351849</v>
      </c>
      <c r="T2011" s="16">
        <f t="shared" si="159"/>
        <v>42697.365081018521</v>
      </c>
      <c r="U2011">
        <f t="shared" si="155"/>
        <v>2016</v>
      </c>
    </row>
    <row r="2012" spans="1:21" ht="29" x14ac:dyDescent="0.35">
      <c r="A2012" s="5">
        <v>2010</v>
      </c>
      <c r="B2012" s="2" t="s">
        <v>2011</v>
      </c>
      <c r="C2012" s="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320</v>
      </c>
      <c r="P2012">
        <f t="shared" si="157"/>
        <v>55.28</v>
      </c>
      <c r="Q2012" s="10" t="s">
        <v>8326</v>
      </c>
      <c r="R2012" t="s">
        <v>8356</v>
      </c>
      <c r="S2012" s="13">
        <f t="shared" si="158"/>
        <v>42570.996423611112</v>
      </c>
      <c r="T2012" s="16">
        <f t="shared" si="159"/>
        <v>42600.996423611112</v>
      </c>
      <c r="U2012">
        <f t="shared" si="155"/>
        <v>2016</v>
      </c>
    </row>
    <row r="2013" spans="1:21" ht="43.5" x14ac:dyDescent="0.35">
      <c r="A2013" s="5">
        <v>2011</v>
      </c>
      <c r="B2013" s="2" t="s">
        <v>2012</v>
      </c>
      <c r="C2013" s="2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820</v>
      </c>
      <c r="P2013">
        <f t="shared" si="157"/>
        <v>422.02</v>
      </c>
      <c r="Q2013" s="10" t="s">
        <v>8326</v>
      </c>
      <c r="R2013" t="s">
        <v>8356</v>
      </c>
      <c r="S2013" s="13">
        <f t="shared" si="158"/>
        <v>42347.358483796299</v>
      </c>
      <c r="T2013" s="16">
        <f t="shared" si="159"/>
        <v>42380.958333333328</v>
      </c>
      <c r="U2013">
        <f t="shared" si="155"/>
        <v>2015</v>
      </c>
    </row>
    <row r="2014" spans="1:21" ht="43.5" x14ac:dyDescent="0.35">
      <c r="A2014" s="5">
        <v>2012</v>
      </c>
      <c r="B2014" s="2" t="s">
        <v>2013</v>
      </c>
      <c r="C2014" s="2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235</v>
      </c>
      <c r="P2014">
        <f t="shared" si="157"/>
        <v>64.180000000000007</v>
      </c>
      <c r="Q2014" s="10" t="s">
        <v>8326</v>
      </c>
      <c r="R2014" t="s">
        <v>8356</v>
      </c>
      <c r="S2014" s="13">
        <f t="shared" si="158"/>
        <v>42010.822233796294</v>
      </c>
      <c r="T2014" s="16">
        <f t="shared" si="159"/>
        <v>42040.822233796294</v>
      </c>
      <c r="U2014">
        <f t="shared" si="155"/>
        <v>2015</v>
      </c>
    </row>
    <row r="2015" spans="1:21" ht="58" x14ac:dyDescent="0.35">
      <c r="A2015" s="5">
        <v>2013</v>
      </c>
      <c r="B2015" s="2" t="s">
        <v>2014</v>
      </c>
      <c r="C2015" s="2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495</v>
      </c>
      <c r="P2015">
        <f t="shared" si="157"/>
        <v>173.58</v>
      </c>
      <c r="Q2015" s="10" t="s">
        <v>8326</v>
      </c>
      <c r="R2015" t="s">
        <v>8356</v>
      </c>
      <c r="S2015" s="13">
        <f t="shared" si="158"/>
        <v>42499.960810185185</v>
      </c>
      <c r="T2015" s="16">
        <f t="shared" si="159"/>
        <v>42559.960810185185</v>
      </c>
      <c r="U2015">
        <f t="shared" si="155"/>
        <v>2016</v>
      </c>
    </row>
    <row r="2016" spans="1:21" ht="43.5" x14ac:dyDescent="0.35">
      <c r="A2016" s="5">
        <v>2014</v>
      </c>
      <c r="B2016" s="2" t="s">
        <v>2015</v>
      </c>
      <c r="C2016" s="2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7814</v>
      </c>
      <c r="P2016">
        <f t="shared" si="157"/>
        <v>88.6</v>
      </c>
      <c r="Q2016" s="10" t="s">
        <v>8326</v>
      </c>
      <c r="R2016" t="s">
        <v>8356</v>
      </c>
      <c r="S2016" s="13">
        <f t="shared" si="158"/>
        <v>41324.214571759258</v>
      </c>
      <c r="T2016" s="16">
        <f t="shared" si="159"/>
        <v>41358.172905092593</v>
      </c>
      <c r="U2016">
        <f t="shared" si="155"/>
        <v>2013</v>
      </c>
    </row>
    <row r="2017" spans="1:21" ht="43.5" x14ac:dyDescent="0.35">
      <c r="A2017" s="5">
        <v>2015</v>
      </c>
      <c r="B2017" s="2" t="s">
        <v>2016</v>
      </c>
      <c r="C2017" s="2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113</v>
      </c>
      <c r="P2017">
        <f t="shared" si="157"/>
        <v>50.22</v>
      </c>
      <c r="Q2017" s="10" t="s">
        <v>8326</v>
      </c>
      <c r="R2017" t="s">
        <v>8356</v>
      </c>
      <c r="S2017" s="13">
        <f t="shared" si="158"/>
        <v>40765.876886574071</v>
      </c>
      <c r="T2017" s="16">
        <f t="shared" si="159"/>
        <v>40795.876886574071</v>
      </c>
      <c r="U2017">
        <f t="shared" si="155"/>
        <v>2011</v>
      </c>
    </row>
    <row r="2018" spans="1:21" ht="29" x14ac:dyDescent="0.35">
      <c r="A2018" s="5">
        <v>2016</v>
      </c>
      <c r="B2018" s="2" t="s">
        <v>2017</v>
      </c>
      <c r="C2018" s="2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922</v>
      </c>
      <c r="P2018">
        <f t="shared" si="157"/>
        <v>192.39</v>
      </c>
      <c r="Q2018" s="10" t="s">
        <v>8326</v>
      </c>
      <c r="R2018" t="s">
        <v>8356</v>
      </c>
      <c r="S2018" s="13">
        <f t="shared" si="158"/>
        <v>41312.88077546296</v>
      </c>
      <c r="T2018" s="16">
        <f t="shared" si="159"/>
        <v>41342.88077546296</v>
      </c>
      <c r="U2018">
        <f t="shared" si="155"/>
        <v>2013</v>
      </c>
    </row>
    <row r="2019" spans="1:21" ht="58" x14ac:dyDescent="0.35">
      <c r="A2019" s="5">
        <v>2017</v>
      </c>
      <c r="B2019" s="2" t="s">
        <v>2018</v>
      </c>
      <c r="C2019" s="2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125</v>
      </c>
      <c r="P2019">
        <f t="shared" si="157"/>
        <v>73.42</v>
      </c>
      <c r="Q2019" s="10" t="s">
        <v>8326</v>
      </c>
      <c r="R2019" t="s">
        <v>8356</v>
      </c>
      <c r="S2019" s="13">
        <f t="shared" si="158"/>
        <v>40961.057349537034</v>
      </c>
      <c r="T2019" s="16">
        <f t="shared" si="159"/>
        <v>40992.166666666664</v>
      </c>
      <c r="U2019">
        <f t="shared" si="155"/>
        <v>2012</v>
      </c>
    </row>
    <row r="2020" spans="1:21" ht="58" x14ac:dyDescent="0.35">
      <c r="A2020" s="5">
        <v>2018</v>
      </c>
      <c r="B2020" s="2" t="s">
        <v>2019</v>
      </c>
      <c r="C2020" s="2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102</v>
      </c>
      <c r="P2020">
        <f t="shared" si="157"/>
        <v>147.68</v>
      </c>
      <c r="Q2020" s="10" t="s">
        <v>8326</v>
      </c>
      <c r="R2020" t="s">
        <v>8356</v>
      </c>
      <c r="S2020" s="13">
        <f t="shared" si="158"/>
        <v>42199.365844907406</v>
      </c>
      <c r="T2020" s="16">
        <f t="shared" si="159"/>
        <v>42229.365844907406</v>
      </c>
      <c r="U2020">
        <f t="shared" si="155"/>
        <v>2015</v>
      </c>
    </row>
    <row r="2021" spans="1:21" ht="58" x14ac:dyDescent="0.35">
      <c r="A2021" s="5">
        <v>2019</v>
      </c>
      <c r="B2021" s="2" t="s">
        <v>2020</v>
      </c>
      <c r="C2021" s="2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485</v>
      </c>
      <c r="P2021">
        <f t="shared" si="157"/>
        <v>108.97</v>
      </c>
      <c r="Q2021" s="10" t="s">
        <v>8326</v>
      </c>
      <c r="R2021" t="s">
        <v>8356</v>
      </c>
      <c r="S2021" s="13">
        <f t="shared" si="158"/>
        <v>42605.70857638889</v>
      </c>
      <c r="T2021" s="16">
        <f t="shared" si="159"/>
        <v>42635.70857638889</v>
      </c>
      <c r="U2021">
        <f t="shared" si="155"/>
        <v>2016</v>
      </c>
    </row>
    <row r="2022" spans="1:21" ht="58" x14ac:dyDescent="0.35">
      <c r="A2022" s="5">
        <v>2020</v>
      </c>
      <c r="B2022" s="2" t="s">
        <v>2021</v>
      </c>
      <c r="C2022" s="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192</v>
      </c>
      <c r="P2022">
        <f t="shared" si="157"/>
        <v>23.65</v>
      </c>
      <c r="Q2022" s="10" t="s">
        <v>8326</v>
      </c>
      <c r="R2022" t="s">
        <v>8356</v>
      </c>
      <c r="S2022" s="13">
        <f t="shared" si="158"/>
        <v>41737.097499999996</v>
      </c>
      <c r="T2022" s="16">
        <f t="shared" si="159"/>
        <v>41773.961111111108</v>
      </c>
      <c r="U2022">
        <f t="shared" si="155"/>
        <v>2014</v>
      </c>
    </row>
    <row r="2023" spans="1:21" ht="58" x14ac:dyDescent="0.35">
      <c r="A2023" s="5">
        <v>2021</v>
      </c>
      <c r="B2023" s="2" t="s">
        <v>2022</v>
      </c>
      <c r="C2023" s="2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281</v>
      </c>
      <c r="P2023">
        <f t="shared" si="157"/>
        <v>147.94999999999999</v>
      </c>
      <c r="Q2023" s="10" t="s">
        <v>8326</v>
      </c>
      <c r="R2023" t="s">
        <v>8356</v>
      </c>
      <c r="S2023" s="13">
        <f t="shared" si="158"/>
        <v>41861.070567129631</v>
      </c>
      <c r="T2023" s="16">
        <f t="shared" si="159"/>
        <v>41906.070567129631</v>
      </c>
      <c r="U2023">
        <f t="shared" ref="U2023:U2086" si="160">YEAR(S:S)</f>
        <v>2014</v>
      </c>
    </row>
    <row r="2024" spans="1:21" ht="58" x14ac:dyDescent="0.35">
      <c r="A2024" s="5">
        <v>2022</v>
      </c>
      <c r="B2024" s="2" t="s">
        <v>2023</v>
      </c>
      <c r="C2024" s="2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125</v>
      </c>
      <c r="P2024">
        <f t="shared" si="157"/>
        <v>385.04</v>
      </c>
      <c r="Q2024" s="10" t="s">
        <v>8326</v>
      </c>
      <c r="R2024" t="s">
        <v>8356</v>
      </c>
      <c r="S2024" s="13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58" x14ac:dyDescent="0.35">
      <c r="A2025" s="5">
        <v>2023</v>
      </c>
      <c r="B2025" s="2" t="s">
        <v>2024</v>
      </c>
      <c r="C2025" s="2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161</v>
      </c>
      <c r="P2025">
        <f t="shared" si="157"/>
        <v>457.39</v>
      </c>
      <c r="Q2025" s="10" t="s">
        <v>8326</v>
      </c>
      <c r="R2025" t="s">
        <v>8356</v>
      </c>
      <c r="S2025" s="13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58" x14ac:dyDescent="0.35">
      <c r="A2026" s="5">
        <v>2024</v>
      </c>
      <c r="B2026" s="2" t="s">
        <v>2025</v>
      </c>
      <c r="C2026" s="2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585</v>
      </c>
      <c r="P2026">
        <f t="shared" si="157"/>
        <v>222.99</v>
      </c>
      <c r="Q2026" s="10" t="s">
        <v>8326</v>
      </c>
      <c r="R2026" t="s">
        <v>8356</v>
      </c>
      <c r="S2026" s="13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58" x14ac:dyDescent="0.35">
      <c r="A2027" s="5">
        <v>2025</v>
      </c>
      <c r="B2027" s="2" t="s">
        <v>2026</v>
      </c>
      <c r="C2027" s="2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201</v>
      </c>
      <c r="P2027">
        <f t="shared" si="157"/>
        <v>220.74</v>
      </c>
      <c r="Q2027" s="10" t="s">
        <v>8326</v>
      </c>
      <c r="R2027" t="s">
        <v>8356</v>
      </c>
      <c r="S2027" s="13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29" x14ac:dyDescent="0.35">
      <c r="A2028" s="5">
        <v>2026</v>
      </c>
      <c r="B2028" s="2" t="s">
        <v>2027</v>
      </c>
      <c r="C2028" s="2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133</v>
      </c>
      <c r="P2028">
        <f t="shared" si="157"/>
        <v>73.5</v>
      </c>
      <c r="Q2028" s="10" t="s">
        <v>8326</v>
      </c>
      <c r="R2028" t="s">
        <v>8356</v>
      </c>
      <c r="S2028" s="13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3.5" x14ac:dyDescent="0.35">
      <c r="A2029" s="5">
        <v>2027</v>
      </c>
      <c r="B2029" s="2" t="s">
        <v>2028</v>
      </c>
      <c r="C2029" s="2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120</v>
      </c>
      <c r="P2029">
        <f t="shared" si="157"/>
        <v>223.1</v>
      </c>
      <c r="Q2029" s="10" t="s">
        <v>8326</v>
      </c>
      <c r="R2029" t="s">
        <v>8356</v>
      </c>
      <c r="S2029" s="13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29" x14ac:dyDescent="0.35">
      <c r="A2030" s="5">
        <v>2028</v>
      </c>
      <c r="B2030" s="2" t="s">
        <v>2029</v>
      </c>
      <c r="C2030" s="2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126</v>
      </c>
      <c r="P2030">
        <f t="shared" si="157"/>
        <v>47.91</v>
      </c>
      <c r="Q2030" s="10" t="s">
        <v>8326</v>
      </c>
      <c r="R2030" t="s">
        <v>8356</v>
      </c>
      <c r="S2030" s="13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43.5" x14ac:dyDescent="0.35">
      <c r="A2031" s="5">
        <v>2029</v>
      </c>
      <c r="B2031" s="2" t="s">
        <v>2030</v>
      </c>
      <c r="C2031" s="2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361</v>
      </c>
      <c r="P2031">
        <f t="shared" si="157"/>
        <v>96.06</v>
      </c>
      <c r="Q2031" s="10" t="s">
        <v>8326</v>
      </c>
      <c r="R2031" t="s">
        <v>8356</v>
      </c>
      <c r="S2031" s="13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3.5" x14ac:dyDescent="0.35">
      <c r="A2032" s="5">
        <v>2030</v>
      </c>
      <c r="B2032" s="2" t="s">
        <v>2031</v>
      </c>
      <c r="C2032" s="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226</v>
      </c>
      <c r="P2032">
        <f t="shared" si="157"/>
        <v>118.61</v>
      </c>
      <c r="Q2032" s="10" t="s">
        <v>8326</v>
      </c>
      <c r="R2032" t="s">
        <v>8356</v>
      </c>
      <c r="S2032" s="13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43.5" x14ac:dyDescent="0.35">
      <c r="A2033" s="5">
        <v>2031</v>
      </c>
      <c r="B2033" s="2" t="s">
        <v>2032</v>
      </c>
      <c r="C2033" s="2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120</v>
      </c>
      <c r="P2033">
        <f t="shared" si="157"/>
        <v>118.45</v>
      </c>
      <c r="Q2033" s="10" t="s">
        <v>8326</v>
      </c>
      <c r="R2033" t="s">
        <v>8356</v>
      </c>
      <c r="S2033" s="13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3.5" x14ac:dyDescent="0.35">
      <c r="A2034" s="5">
        <v>2032</v>
      </c>
      <c r="B2034" s="2" t="s">
        <v>2033</v>
      </c>
      <c r="C2034" s="2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304</v>
      </c>
      <c r="P2034">
        <f t="shared" si="157"/>
        <v>143.21</v>
      </c>
      <c r="Q2034" s="10" t="s">
        <v>8326</v>
      </c>
      <c r="R2034" t="s">
        <v>8356</v>
      </c>
      <c r="S2034" s="13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58" x14ac:dyDescent="0.35">
      <c r="A2035" s="5">
        <v>2033</v>
      </c>
      <c r="B2035" s="2" t="s">
        <v>2034</v>
      </c>
      <c r="C2035" s="2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179</v>
      </c>
      <c r="P2035">
        <f t="shared" si="157"/>
        <v>282.72000000000003</v>
      </c>
      <c r="Q2035" s="10" t="s">
        <v>8326</v>
      </c>
      <c r="R2035" t="s">
        <v>8356</v>
      </c>
      <c r="S2035" s="13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58" x14ac:dyDescent="0.35">
      <c r="A2036" s="5">
        <v>2034</v>
      </c>
      <c r="B2036" s="2" t="s">
        <v>2035</v>
      </c>
      <c r="C2036" s="2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387</v>
      </c>
      <c r="P2036">
        <f t="shared" si="157"/>
        <v>593.94000000000005</v>
      </c>
      <c r="Q2036" s="10" t="s">
        <v>8326</v>
      </c>
      <c r="R2036" t="s">
        <v>8356</v>
      </c>
      <c r="S2036" s="13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58" x14ac:dyDescent="0.35">
      <c r="A2037" s="5">
        <v>2035</v>
      </c>
      <c r="B2037" s="2" t="s">
        <v>2036</v>
      </c>
      <c r="C2037" s="2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211</v>
      </c>
      <c r="P2037">
        <f t="shared" si="157"/>
        <v>262.16000000000003</v>
      </c>
      <c r="Q2037" s="10" t="s">
        <v>8326</v>
      </c>
      <c r="R2037" t="s">
        <v>8356</v>
      </c>
      <c r="S2037" s="13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58" x14ac:dyDescent="0.35">
      <c r="A2038" s="5">
        <v>2036</v>
      </c>
      <c r="B2038" s="2" t="s">
        <v>2037</v>
      </c>
      <c r="C2038" s="2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132</v>
      </c>
      <c r="P2038">
        <f t="shared" si="157"/>
        <v>46.58</v>
      </c>
      <c r="Q2038" s="10" t="s">
        <v>8326</v>
      </c>
      <c r="R2038" t="s">
        <v>8356</v>
      </c>
      <c r="S2038" s="13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3.5" x14ac:dyDescent="0.35">
      <c r="A2039" s="5">
        <v>2037</v>
      </c>
      <c r="B2039" s="2" t="s">
        <v>2038</v>
      </c>
      <c r="C2039" s="2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300</v>
      </c>
      <c r="P2039">
        <f t="shared" si="157"/>
        <v>70.040000000000006</v>
      </c>
      <c r="Q2039" s="10" t="s">
        <v>8326</v>
      </c>
      <c r="R2039" t="s">
        <v>8356</v>
      </c>
      <c r="S2039" s="13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58" x14ac:dyDescent="0.35">
      <c r="A2040" s="5">
        <v>2038</v>
      </c>
      <c r="B2040" s="2" t="s">
        <v>2039</v>
      </c>
      <c r="C2040" s="2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421</v>
      </c>
      <c r="P2040">
        <f t="shared" si="157"/>
        <v>164.91</v>
      </c>
      <c r="Q2040" s="10" t="s">
        <v>8326</v>
      </c>
      <c r="R2040" t="s">
        <v>8356</v>
      </c>
      <c r="S2040" s="13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43.5" x14ac:dyDescent="0.35">
      <c r="A2041" s="5">
        <v>2039</v>
      </c>
      <c r="B2041" s="2" t="s">
        <v>2040</v>
      </c>
      <c r="C2041" s="2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136</v>
      </c>
      <c r="P2041">
        <f t="shared" si="157"/>
        <v>449.26</v>
      </c>
      <c r="Q2041" s="10" t="s">
        <v>8326</v>
      </c>
      <c r="R2041" t="s">
        <v>8356</v>
      </c>
      <c r="S2041" s="13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29" x14ac:dyDescent="0.35">
      <c r="A2042" s="5">
        <v>2040</v>
      </c>
      <c r="B2042" s="2" t="s">
        <v>2041</v>
      </c>
      <c r="C2042" s="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248</v>
      </c>
      <c r="P2042">
        <f t="shared" si="157"/>
        <v>27.47</v>
      </c>
      <c r="Q2042" s="10" t="s">
        <v>8326</v>
      </c>
      <c r="R2042" t="s">
        <v>8356</v>
      </c>
      <c r="S2042" s="13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58" x14ac:dyDescent="0.35">
      <c r="A2043" s="5">
        <v>2041</v>
      </c>
      <c r="B2043" s="2" t="s">
        <v>2042</v>
      </c>
      <c r="C2043" s="2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182</v>
      </c>
      <c r="P2043">
        <f t="shared" si="157"/>
        <v>143.97999999999999</v>
      </c>
      <c r="Q2043" s="10" t="s">
        <v>8326</v>
      </c>
      <c r="R2043" t="s">
        <v>8356</v>
      </c>
      <c r="S2043" s="13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3.5" x14ac:dyDescent="0.35">
      <c r="A2044" s="5">
        <v>2042</v>
      </c>
      <c r="B2044" s="2" t="s">
        <v>2043</v>
      </c>
      <c r="C2044" s="2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124</v>
      </c>
      <c r="P2044">
        <f t="shared" si="157"/>
        <v>88.24</v>
      </c>
      <c r="Q2044" s="10" t="s">
        <v>8326</v>
      </c>
      <c r="R2044" t="s">
        <v>8356</v>
      </c>
      <c r="S2044" s="13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58" x14ac:dyDescent="0.35">
      <c r="A2045" s="5">
        <v>2043</v>
      </c>
      <c r="B2045" s="2" t="s">
        <v>2044</v>
      </c>
      <c r="C2045" s="2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506</v>
      </c>
      <c r="P2045">
        <f t="shared" si="157"/>
        <v>36.33</v>
      </c>
      <c r="Q2045" s="10" t="s">
        <v>8326</v>
      </c>
      <c r="R2045" t="s">
        <v>8356</v>
      </c>
      <c r="S2045" s="13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58" x14ac:dyDescent="0.35">
      <c r="A2046" s="5">
        <v>2044</v>
      </c>
      <c r="B2046" s="2" t="s">
        <v>2045</v>
      </c>
      <c r="C2046" s="2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108</v>
      </c>
      <c r="P2046">
        <f t="shared" si="157"/>
        <v>90.18</v>
      </c>
      <c r="Q2046" s="10" t="s">
        <v>8326</v>
      </c>
      <c r="R2046" t="s">
        <v>8356</v>
      </c>
      <c r="S2046" s="13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58" x14ac:dyDescent="0.35">
      <c r="A2047" s="5">
        <v>2045</v>
      </c>
      <c r="B2047" s="2" t="s">
        <v>2046</v>
      </c>
      <c r="C2047" s="2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819</v>
      </c>
      <c r="P2047">
        <f t="shared" si="157"/>
        <v>152.62</v>
      </c>
      <c r="Q2047" s="10" t="s">
        <v>8326</v>
      </c>
      <c r="R2047" t="s">
        <v>8356</v>
      </c>
      <c r="S2047" s="13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58" x14ac:dyDescent="0.35">
      <c r="A2048" s="5">
        <v>2046</v>
      </c>
      <c r="B2048" s="2" t="s">
        <v>2047</v>
      </c>
      <c r="C2048" s="2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121</v>
      </c>
      <c r="P2048">
        <f t="shared" si="157"/>
        <v>55.81</v>
      </c>
      <c r="Q2048" s="10" t="s">
        <v>8326</v>
      </c>
      <c r="R2048" t="s">
        <v>8356</v>
      </c>
      <c r="S2048" s="13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58" x14ac:dyDescent="0.35">
      <c r="A2049" s="5">
        <v>2047</v>
      </c>
      <c r="B2049" s="2" t="s">
        <v>2048</v>
      </c>
      <c r="C2049" s="2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103</v>
      </c>
      <c r="P2049">
        <f t="shared" si="157"/>
        <v>227.85</v>
      </c>
      <c r="Q2049" s="10" t="s">
        <v>8326</v>
      </c>
      <c r="R2049" t="s">
        <v>8356</v>
      </c>
      <c r="S2049" s="13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58" x14ac:dyDescent="0.35">
      <c r="A2050" s="5">
        <v>2048</v>
      </c>
      <c r="B2050" s="2" t="s">
        <v>2049</v>
      </c>
      <c r="C2050" s="2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148</v>
      </c>
      <c r="P2050">
        <f t="shared" si="157"/>
        <v>91.83</v>
      </c>
      <c r="Q2050" s="10" t="s">
        <v>8326</v>
      </c>
      <c r="R2050" t="s">
        <v>8356</v>
      </c>
      <c r="S2050" s="13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ht="29" x14ac:dyDescent="0.35">
      <c r="A2051" s="5">
        <v>2049</v>
      </c>
      <c r="B2051" s="2" t="s">
        <v>2050</v>
      </c>
      <c r="C2051" s="2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8326</v>
      </c>
      <c r="R2051" t="s">
        <v>8356</v>
      </c>
      <c r="S2051" s="13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si="160"/>
        <v>2013</v>
      </c>
    </row>
    <row r="2052" spans="1:21" ht="58" x14ac:dyDescent="0.35">
      <c r="A2052" s="5">
        <v>2050</v>
      </c>
      <c r="B2052" s="2" t="s">
        <v>2051</v>
      </c>
      <c r="C2052" s="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473</v>
      </c>
      <c r="P2052">
        <f t="shared" si="162"/>
        <v>278.39</v>
      </c>
      <c r="Q2052" s="10" t="s">
        <v>8326</v>
      </c>
      <c r="R2052" t="s">
        <v>8356</v>
      </c>
      <c r="S2052" s="13">
        <f t="shared" si="163"/>
        <v>42115.071504629625</v>
      </c>
      <c r="T2052" s="16">
        <f t="shared" si="164"/>
        <v>42155.071504629625</v>
      </c>
      <c r="U2052">
        <f t="shared" si="160"/>
        <v>2015</v>
      </c>
    </row>
    <row r="2053" spans="1:21" ht="58" x14ac:dyDescent="0.35">
      <c r="A2053" s="5">
        <v>2051</v>
      </c>
      <c r="B2053" s="2" t="s">
        <v>2052</v>
      </c>
      <c r="C2053" s="2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130</v>
      </c>
      <c r="P2053">
        <f t="shared" si="162"/>
        <v>43.1</v>
      </c>
      <c r="Q2053" s="10" t="s">
        <v>8326</v>
      </c>
      <c r="R2053" t="s">
        <v>8356</v>
      </c>
      <c r="S2053" s="13">
        <f t="shared" si="163"/>
        <v>41604.022418981483</v>
      </c>
      <c r="T2053" s="16">
        <f t="shared" si="164"/>
        <v>41634.022418981483</v>
      </c>
      <c r="U2053">
        <f t="shared" si="160"/>
        <v>2013</v>
      </c>
    </row>
    <row r="2054" spans="1:21" ht="58" x14ac:dyDescent="0.35">
      <c r="A2054" s="5">
        <v>2052</v>
      </c>
      <c r="B2054" s="2" t="s">
        <v>2053</v>
      </c>
      <c r="C2054" s="2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353</v>
      </c>
      <c r="P2054">
        <f t="shared" si="162"/>
        <v>326.29000000000002</v>
      </c>
      <c r="Q2054" s="10" t="s">
        <v>8326</v>
      </c>
      <c r="R2054" t="s">
        <v>8356</v>
      </c>
      <c r="S2054" s="13">
        <f t="shared" si="163"/>
        <v>42375.08394675926</v>
      </c>
      <c r="T2054" s="16">
        <f t="shared" si="164"/>
        <v>42420.08394675926</v>
      </c>
      <c r="U2054">
        <f t="shared" si="160"/>
        <v>2016</v>
      </c>
    </row>
    <row r="2055" spans="1:21" ht="58" x14ac:dyDescent="0.35">
      <c r="A2055" s="5">
        <v>2053</v>
      </c>
      <c r="B2055" s="2" t="s">
        <v>2054</v>
      </c>
      <c r="C2055" s="2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101</v>
      </c>
      <c r="P2055">
        <f t="shared" si="162"/>
        <v>41.74</v>
      </c>
      <c r="Q2055" s="10" t="s">
        <v>8326</v>
      </c>
      <c r="R2055" t="s">
        <v>8356</v>
      </c>
      <c r="S2055" s="13">
        <f t="shared" si="163"/>
        <v>42303.617488425924</v>
      </c>
      <c r="T2055" s="16">
        <f t="shared" si="164"/>
        <v>42333.659155092595</v>
      </c>
      <c r="U2055">
        <f t="shared" si="160"/>
        <v>2015</v>
      </c>
    </row>
    <row r="2056" spans="1:21" ht="58" x14ac:dyDescent="0.35">
      <c r="A2056" s="5">
        <v>2054</v>
      </c>
      <c r="B2056" s="2" t="s">
        <v>2055</v>
      </c>
      <c r="C2056" s="2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114</v>
      </c>
      <c r="P2056">
        <f t="shared" si="162"/>
        <v>64.02</v>
      </c>
      <c r="Q2056" s="10" t="s">
        <v>8326</v>
      </c>
      <c r="R2056" t="s">
        <v>8356</v>
      </c>
      <c r="S2056" s="13">
        <f t="shared" si="163"/>
        <v>41731.520949074074</v>
      </c>
      <c r="T2056" s="16">
        <f t="shared" si="164"/>
        <v>41761.520949074074</v>
      </c>
      <c r="U2056">
        <f t="shared" si="160"/>
        <v>2014</v>
      </c>
    </row>
    <row r="2057" spans="1:21" ht="43.5" x14ac:dyDescent="0.35">
      <c r="A2057" s="5">
        <v>2055</v>
      </c>
      <c r="B2057" s="2" t="s">
        <v>2056</v>
      </c>
      <c r="C2057" s="2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167</v>
      </c>
      <c r="P2057">
        <f t="shared" si="162"/>
        <v>99.46</v>
      </c>
      <c r="Q2057" s="10" t="s">
        <v>8326</v>
      </c>
      <c r="R2057" t="s">
        <v>8356</v>
      </c>
      <c r="S2057" s="13">
        <f t="shared" si="163"/>
        <v>41946.674108796295</v>
      </c>
      <c r="T2057" s="16">
        <f t="shared" si="164"/>
        <v>41976.166666666672</v>
      </c>
      <c r="U2057">
        <f t="shared" si="160"/>
        <v>2014</v>
      </c>
    </row>
    <row r="2058" spans="1:21" ht="43.5" x14ac:dyDescent="0.35">
      <c r="A2058" s="5">
        <v>2056</v>
      </c>
      <c r="B2058" s="2" t="s">
        <v>2057</v>
      </c>
      <c r="C2058" s="2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153</v>
      </c>
      <c r="P2058">
        <f t="shared" si="162"/>
        <v>138.49</v>
      </c>
      <c r="Q2058" s="10" t="s">
        <v>8326</v>
      </c>
      <c r="R2058" t="s">
        <v>8356</v>
      </c>
      <c r="S2058" s="13">
        <f t="shared" si="163"/>
        <v>41351.76090277778</v>
      </c>
      <c r="T2058" s="16">
        <f t="shared" si="164"/>
        <v>41381.76090277778</v>
      </c>
      <c r="U2058">
        <f t="shared" si="160"/>
        <v>2013</v>
      </c>
    </row>
    <row r="2059" spans="1:21" ht="58" x14ac:dyDescent="0.35">
      <c r="A2059" s="5">
        <v>2057</v>
      </c>
      <c r="B2059" s="2" t="s">
        <v>2058</v>
      </c>
      <c r="C2059" s="2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202</v>
      </c>
      <c r="P2059">
        <f t="shared" si="162"/>
        <v>45.55</v>
      </c>
      <c r="Q2059" s="10" t="s">
        <v>8326</v>
      </c>
      <c r="R2059" t="s">
        <v>8356</v>
      </c>
      <c r="S2059" s="13">
        <f t="shared" si="163"/>
        <v>42396.494583333333</v>
      </c>
      <c r="T2059" s="16">
        <f t="shared" si="164"/>
        <v>42426.494583333333</v>
      </c>
      <c r="U2059">
        <f t="shared" si="160"/>
        <v>2016</v>
      </c>
    </row>
    <row r="2060" spans="1:21" ht="29" x14ac:dyDescent="0.35">
      <c r="A2060" s="5">
        <v>2058</v>
      </c>
      <c r="B2060" s="2" t="s">
        <v>2059</v>
      </c>
      <c r="C2060" s="2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168</v>
      </c>
      <c r="P2060">
        <f t="shared" si="162"/>
        <v>10.51</v>
      </c>
      <c r="Q2060" s="10" t="s">
        <v>8326</v>
      </c>
      <c r="R2060" t="s">
        <v>8356</v>
      </c>
      <c r="S2060" s="13">
        <f t="shared" si="163"/>
        <v>42026.370717592596</v>
      </c>
      <c r="T2060" s="16">
        <f t="shared" si="164"/>
        <v>42065.833333333328</v>
      </c>
      <c r="U2060">
        <f t="shared" si="160"/>
        <v>2015</v>
      </c>
    </row>
    <row r="2061" spans="1:21" ht="58" x14ac:dyDescent="0.35">
      <c r="A2061" s="5">
        <v>2059</v>
      </c>
      <c r="B2061" s="2" t="s">
        <v>2060</v>
      </c>
      <c r="C2061" s="2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143</v>
      </c>
      <c r="P2061">
        <f t="shared" si="162"/>
        <v>114.77</v>
      </c>
      <c r="Q2061" s="10" t="s">
        <v>8326</v>
      </c>
      <c r="R2061" t="s">
        <v>8356</v>
      </c>
      <c r="S2061" s="13">
        <f t="shared" si="163"/>
        <v>42361.602476851855</v>
      </c>
      <c r="T2061" s="16">
        <f t="shared" si="164"/>
        <v>42400.915972222225</v>
      </c>
      <c r="U2061">
        <f t="shared" si="160"/>
        <v>2015</v>
      </c>
    </row>
    <row r="2062" spans="1:21" ht="58" x14ac:dyDescent="0.35">
      <c r="A2062" s="5">
        <v>2060</v>
      </c>
      <c r="B2062" s="2" t="s">
        <v>2061</v>
      </c>
      <c r="C2062" s="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196</v>
      </c>
      <c r="P2062">
        <f t="shared" si="162"/>
        <v>36</v>
      </c>
      <c r="Q2062" s="10" t="s">
        <v>8326</v>
      </c>
      <c r="R2062" t="s">
        <v>8356</v>
      </c>
      <c r="S2062" s="13">
        <f t="shared" si="163"/>
        <v>41783.642939814818</v>
      </c>
      <c r="T2062" s="16">
        <f t="shared" si="164"/>
        <v>41843.642939814818</v>
      </c>
      <c r="U2062">
        <f t="shared" si="160"/>
        <v>2014</v>
      </c>
    </row>
    <row r="2063" spans="1:21" ht="58" x14ac:dyDescent="0.35">
      <c r="A2063" s="5">
        <v>2061</v>
      </c>
      <c r="B2063" s="2" t="s">
        <v>2062</v>
      </c>
      <c r="C2063" s="2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108</v>
      </c>
      <c r="P2063">
        <f t="shared" si="162"/>
        <v>154.16999999999999</v>
      </c>
      <c r="Q2063" s="10" t="s">
        <v>8326</v>
      </c>
      <c r="R2063" t="s">
        <v>8356</v>
      </c>
      <c r="S2063" s="13">
        <f t="shared" si="163"/>
        <v>42705.764513888891</v>
      </c>
      <c r="T2063" s="16">
        <f t="shared" si="164"/>
        <v>42735.764513888891</v>
      </c>
      <c r="U2063">
        <f t="shared" si="160"/>
        <v>2016</v>
      </c>
    </row>
    <row r="2064" spans="1:21" ht="58" x14ac:dyDescent="0.35">
      <c r="A2064" s="5">
        <v>2062</v>
      </c>
      <c r="B2064" s="2" t="s">
        <v>2063</v>
      </c>
      <c r="C2064" s="2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115</v>
      </c>
      <c r="P2064">
        <f t="shared" si="162"/>
        <v>566.39</v>
      </c>
      <c r="Q2064" s="10" t="s">
        <v>8326</v>
      </c>
      <c r="R2064" t="s">
        <v>8356</v>
      </c>
      <c r="S2064" s="13">
        <f t="shared" si="163"/>
        <v>42423.3830787037</v>
      </c>
      <c r="T2064" s="16">
        <f t="shared" si="164"/>
        <v>42453.341412037036</v>
      </c>
      <c r="U2064">
        <f t="shared" si="160"/>
        <v>2016</v>
      </c>
    </row>
    <row r="2065" spans="1:21" ht="43.5" x14ac:dyDescent="0.35">
      <c r="A2065" s="5">
        <v>2063</v>
      </c>
      <c r="B2065" s="2" t="s">
        <v>2064</v>
      </c>
      <c r="C2065" s="2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148</v>
      </c>
      <c r="P2065">
        <f t="shared" si="162"/>
        <v>120.86</v>
      </c>
      <c r="Q2065" s="10" t="s">
        <v>8326</v>
      </c>
      <c r="R2065" t="s">
        <v>8356</v>
      </c>
      <c r="S2065" s="13">
        <f t="shared" si="163"/>
        <v>42472.73265046296</v>
      </c>
      <c r="T2065" s="16">
        <f t="shared" si="164"/>
        <v>42505.73265046296</v>
      </c>
      <c r="U2065">
        <f t="shared" si="160"/>
        <v>2016</v>
      </c>
    </row>
    <row r="2066" spans="1:21" ht="43.5" x14ac:dyDescent="0.35">
      <c r="A2066" s="5">
        <v>2064</v>
      </c>
      <c r="B2066" s="2" t="s">
        <v>2065</v>
      </c>
      <c r="C2066" s="2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191</v>
      </c>
      <c r="P2066">
        <f t="shared" si="162"/>
        <v>86.16</v>
      </c>
      <c r="Q2066" s="10" t="s">
        <v>8326</v>
      </c>
      <c r="R2066" t="s">
        <v>8356</v>
      </c>
      <c r="S2066" s="13">
        <f t="shared" si="163"/>
        <v>41389.364849537036</v>
      </c>
      <c r="T2066" s="16">
        <f t="shared" si="164"/>
        <v>41425.5</v>
      </c>
      <c r="U2066">
        <f t="shared" si="160"/>
        <v>2013</v>
      </c>
    </row>
    <row r="2067" spans="1:21" ht="58" x14ac:dyDescent="0.35">
      <c r="A2067" s="5">
        <v>2065</v>
      </c>
      <c r="B2067" s="2" t="s">
        <v>2066</v>
      </c>
      <c r="C2067" s="2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199</v>
      </c>
      <c r="P2067">
        <f t="shared" si="162"/>
        <v>51.21</v>
      </c>
      <c r="Q2067" s="10" t="s">
        <v>8326</v>
      </c>
      <c r="R2067" t="s">
        <v>8356</v>
      </c>
      <c r="S2067" s="13">
        <f t="shared" si="163"/>
        <v>41603.333668981482</v>
      </c>
      <c r="T2067" s="16">
        <f t="shared" si="164"/>
        <v>41633.333668981482</v>
      </c>
      <c r="U2067">
        <f t="shared" si="160"/>
        <v>2013</v>
      </c>
    </row>
    <row r="2068" spans="1:21" ht="58" x14ac:dyDescent="0.35">
      <c r="A2068" s="5">
        <v>2066</v>
      </c>
      <c r="B2068" s="2" t="s">
        <v>2067</v>
      </c>
      <c r="C2068" s="2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219</v>
      </c>
      <c r="P2068">
        <f t="shared" si="162"/>
        <v>67.260000000000005</v>
      </c>
      <c r="Q2068" s="10" t="s">
        <v>8326</v>
      </c>
      <c r="R2068" t="s">
        <v>8356</v>
      </c>
      <c r="S2068" s="13">
        <f t="shared" si="163"/>
        <v>41844.771793981483</v>
      </c>
      <c r="T2068" s="16">
        <f t="shared" si="164"/>
        <v>41874.771793981483</v>
      </c>
      <c r="U2068">
        <f t="shared" si="160"/>
        <v>2014</v>
      </c>
    </row>
    <row r="2069" spans="1:21" ht="43.5" x14ac:dyDescent="0.35">
      <c r="A2069" s="5">
        <v>2067</v>
      </c>
      <c r="B2069" s="2" t="s">
        <v>2068</v>
      </c>
      <c r="C2069" s="2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127</v>
      </c>
      <c r="P2069">
        <f t="shared" si="162"/>
        <v>62.8</v>
      </c>
      <c r="Q2069" s="10" t="s">
        <v>8326</v>
      </c>
      <c r="R2069" t="s">
        <v>8356</v>
      </c>
      <c r="S2069" s="13">
        <f t="shared" si="163"/>
        <v>42115.853888888887</v>
      </c>
      <c r="T2069" s="16">
        <f t="shared" si="164"/>
        <v>42148.853888888887</v>
      </c>
      <c r="U2069">
        <f t="shared" si="160"/>
        <v>2015</v>
      </c>
    </row>
    <row r="2070" spans="1:21" ht="58" x14ac:dyDescent="0.35">
      <c r="A2070" s="5">
        <v>2068</v>
      </c>
      <c r="B2070" s="2" t="s">
        <v>2069</v>
      </c>
      <c r="C2070" s="2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105</v>
      </c>
      <c r="P2070">
        <f t="shared" si="162"/>
        <v>346.13</v>
      </c>
      <c r="Q2070" s="10" t="s">
        <v>8326</v>
      </c>
      <c r="R2070" t="s">
        <v>8356</v>
      </c>
      <c r="S2070" s="13">
        <f t="shared" si="163"/>
        <v>42633.841608796298</v>
      </c>
      <c r="T2070" s="16">
        <f t="shared" si="164"/>
        <v>42663.841608796298</v>
      </c>
      <c r="U2070">
        <f t="shared" si="160"/>
        <v>2016</v>
      </c>
    </row>
    <row r="2071" spans="1:21" ht="58" x14ac:dyDescent="0.35">
      <c r="A2071" s="5">
        <v>2069</v>
      </c>
      <c r="B2071" s="2" t="s">
        <v>2070</v>
      </c>
      <c r="C2071" s="2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128</v>
      </c>
      <c r="P2071">
        <f t="shared" si="162"/>
        <v>244.12</v>
      </c>
      <c r="Q2071" s="10" t="s">
        <v>8326</v>
      </c>
      <c r="R2071" t="s">
        <v>8356</v>
      </c>
      <c r="S2071" s="13">
        <f t="shared" si="163"/>
        <v>42340.972118055557</v>
      </c>
      <c r="T2071" s="16">
        <f t="shared" si="164"/>
        <v>42371.972118055557</v>
      </c>
      <c r="U2071">
        <f t="shared" si="160"/>
        <v>2015</v>
      </c>
    </row>
    <row r="2072" spans="1:21" ht="58" x14ac:dyDescent="0.35">
      <c r="A2072" s="5">
        <v>2070</v>
      </c>
      <c r="B2072" s="2" t="s">
        <v>2071</v>
      </c>
      <c r="C2072" s="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317</v>
      </c>
      <c r="P2072">
        <f t="shared" si="162"/>
        <v>259.25</v>
      </c>
      <c r="Q2072" s="10" t="s">
        <v>8326</v>
      </c>
      <c r="R2072" t="s">
        <v>8356</v>
      </c>
      <c r="S2072" s="13">
        <f t="shared" si="163"/>
        <v>42519.6565162037</v>
      </c>
      <c r="T2072" s="16">
        <f t="shared" si="164"/>
        <v>42549.6565162037</v>
      </c>
      <c r="U2072">
        <f t="shared" si="160"/>
        <v>2016</v>
      </c>
    </row>
    <row r="2073" spans="1:21" ht="58" x14ac:dyDescent="0.35">
      <c r="A2073" s="5">
        <v>2071</v>
      </c>
      <c r="B2073" s="2" t="s">
        <v>2072</v>
      </c>
      <c r="C2073" s="2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281</v>
      </c>
      <c r="P2073">
        <f t="shared" si="162"/>
        <v>201.96</v>
      </c>
      <c r="Q2073" s="10" t="s">
        <v>8326</v>
      </c>
      <c r="R2073" t="s">
        <v>8356</v>
      </c>
      <c r="S2073" s="13">
        <f t="shared" si="163"/>
        <v>42600.278749999998</v>
      </c>
      <c r="T2073" s="16">
        <f t="shared" si="164"/>
        <v>42645.278749999998</v>
      </c>
      <c r="U2073">
        <f t="shared" si="160"/>
        <v>2016</v>
      </c>
    </row>
    <row r="2074" spans="1:21" ht="58" x14ac:dyDescent="0.35">
      <c r="A2074" s="5">
        <v>2072</v>
      </c>
      <c r="B2074" s="2" t="s">
        <v>2073</v>
      </c>
      <c r="C2074" s="2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111</v>
      </c>
      <c r="P2074">
        <f t="shared" si="162"/>
        <v>226.21</v>
      </c>
      <c r="Q2074" s="10" t="s">
        <v>8326</v>
      </c>
      <c r="R2074" t="s">
        <v>8356</v>
      </c>
      <c r="S2074" s="13">
        <f t="shared" si="163"/>
        <v>42467.581388888888</v>
      </c>
      <c r="T2074" s="16">
        <f t="shared" si="164"/>
        <v>42497.581388888888</v>
      </c>
      <c r="U2074">
        <f t="shared" si="160"/>
        <v>2016</v>
      </c>
    </row>
    <row r="2075" spans="1:21" ht="58" x14ac:dyDescent="0.35">
      <c r="A2075" s="5">
        <v>2073</v>
      </c>
      <c r="B2075" s="2" t="s">
        <v>2074</v>
      </c>
      <c r="C2075" s="2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153</v>
      </c>
      <c r="P2075">
        <f t="shared" si="162"/>
        <v>324.69</v>
      </c>
      <c r="Q2075" s="10" t="s">
        <v>8326</v>
      </c>
      <c r="R2075" t="s">
        <v>8356</v>
      </c>
      <c r="S2075" s="13">
        <f t="shared" si="163"/>
        <v>42087.668032407411</v>
      </c>
      <c r="T2075" s="16">
        <f t="shared" si="164"/>
        <v>42132.668032407411</v>
      </c>
      <c r="U2075">
        <f t="shared" si="160"/>
        <v>2015</v>
      </c>
    </row>
    <row r="2076" spans="1:21" ht="29" x14ac:dyDescent="0.35">
      <c r="A2076" s="5">
        <v>2074</v>
      </c>
      <c r="B2076" s="2" t="s">
        <v>2075</v>
      </c>
      <c r="C2076" s="2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103</v>
      </c>
      <c r="P2076">
        <f t="shared" si="162"/>
        <v>205</v>
      </c>
      <c r="Q2076" s="10" t="s">
        <v>8326</v>
      </c>
      <c r="R2076" t="s">
        <v>8356</v>
      </c>
      <c r="S2076" s="13">
        <f t="shared" si="163"/>
        <v>42466.826180555552</v>
      </c>
      <c r="T2076" s="16">
        <f t="shared" si="164"/>
        <v>42496.826180555552</v>
      </c>
      <c r="U2076">
        <f t="shared" si="160"/>
        <v>2016</v>
      </c>
    </row>
    <row r="2077" spans="1:21" ht="43.5" x14ac:dyDescent="0.35">
      <c r="A2077" s="5">
        <v>2075</v>
      </c>
      <c r="B2077" s="2" t="s">
        <v>2076</v>
      </c>
      <c r="C2077" s="2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1678</v>
      </c>
      <c r="P2077">
        <f t="shared" si="162"/>
        <v>20.47</v>
      </c>
      <c r="Q2077" s="10" t="s">
        <v>8326</v>
      </c>
      <c r="R2077" t="s">
        <v>8356</v>
      </c>
      <c r="S2077" s="13">
        <f t="shared" si="163"/>
        <v>41450.681574074071</v>
      </c>
      <c r="T2077" s="16">
        <f t="shared" si="164"/>
        <v>41480.681574074071</v>
      </c>
      <c r="U2077">
        <f t="shared" si="160"/>
        <v>2013</v>
      </c>
    </row>
    <row r="2078" spans="1:21" ht="29" x14ac:dyDescent="0.35">
      <c r="A2078" s="5">
        <v>2076</v>
      </c>
      <c r="B2078" s="2" t="s">
        <v>2077</v>
      </c>
      <c r="C2078" s="2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543</v>
      </c>
      <c r="P2078">
        <f t="shared" si="162"/>
        <v>116.35</v>
      </c>
      <c r="Q2078" s="10" t="s">
        <v>8326</v>
      </c>
      <c r="R2078" t="s">
        <v>8356</v>
      </c>
      <c r="S2078" s="13">
        <f t="shared" si="163"/>
        <v>41803.880659722221</v>
      </c>
      <c r="T2078" s="16">
        <f t="shared" si="164"/>
        <v>41843.880659722221</v>
      </c>
      <c r="U2078">
        <f t="shared" si="160"/>
        <v>2014</v>
      </c>
    </row>
    <row r="2079" spans="1:21" ht="43.5" x14ac:dyDescent="0.35">
      <c r="A2079" s="5">
        <v>2077</v>
      </c>
      <c r="B2079" s="2" t="s">
        <v>2078</v>
      </c>
      <c r="C2079" s="2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116</v>
      </c>
      <c r="P2079">
        <f t="shared" si="162"/>
        <v>307.2</v>
      </c>
      <c r="Q2079" s="10" t="s">
        <v>8326</v>
      </c>
      <c r="R2079" t="s">
        <v>8356</v>
      </c>
      <c r="S2079" s="13">
        <f t="shared" si="163"/>
        <v>42103.042546296296</v>
      </c>
      <c r="T2079" s="16">
        <f t="shared" si="164"/>
        <v>42160.875</v>
      </c>
      <c r="U2079">
        <f t="shared" si="160"/>
        <v>2015</v>
      </c>
    </row>
    <row r="2080" spans="1:21" ht="43.5" x14ac:dyDescent="0.35">
      <c r="A2080" s="5">
        <v>2078</v>
      </c>
      <c r="B2080" s="2" t="s">
        <v>2079</v>
      </c>
      <c r="C2080" s="2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131</v>
      </c>
      <c r="P2080">
        <f t="shared" si="162"/>
        <v>546.69000000000005</v>
      </c>
      <c r="Q2080" s="10" t="s">
        <v>8326</v>
      </c>
      <c r="R2080" t="s">
        <v>8356</v>
      </c>
      <c r="S2080" s="13">
        <f t="shared" si="163"/>
        <v>42692.771493055552</v>
      </c>
      <c r="T2080" s="16">
        <f t="shared" si="164"/>
        <v>42722.771493055552</v>
      </c>
      <c r="U2080">
        <f t="shared" si="160"/>
        <v>2016</v>
      </c>
    </row>
    <row r="2081" spans="1:21" ht="58" x14ac:dyDescent="0.35">
      <c r="A2081" s="5">
        <v>2079</v>
      </c>
      <c r="B2081" s="2" t="s">
        <v>2080</v>
      </c>
      <c r="C2081" s="2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288</v>
      </c>
      <c r="P2081">
        <f t="shared" si="162"/>
        <v>47.47</v>
      </c>
      <c r="Q2081" s="10" t="s">
        <v>8326</v>
      </c>
      <c r="R2081" t="s">
        <v>8356</v>
      </c>
      <c r="S2081" s="13">
        <f t="shared" si="163"/>
        <v>42150.71056712963</v>
      </c>
      <c r="T2081" s="16">
        <f t="shared" si="164"/>
        <v>42180.791666666672</v>
      </c>
      <c r="U2081">
        <f t="shared" si="160"/>
        <v>2015</v>
      </c>
    </row>
    <row r="2082" spans="1:21" ht="43.5" x14ac:dyDescent="0.35">
      <c r="A2082" s="5">
        <v>2080</v>
      </c>
      <c r="B2082" s="2" t="s">
        <v>2081</v>
      </c>
      <c r="C2082" s="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508</v>
      </c>
      <c r="P2082">
        <f t="shared" si="162"/>
        <v>101.56</v>
      </c>
      <c r="Q2082" s="10" t="s">
        <v>8326</v>
      </c>
      <c r="R2082" t="s">
        <v>8356</v>
      </c>
      <c r="S2082" s="13">
        <f t="shared" si="163"/>
        <v>42289.957175925927</v>
      </c>
      <c r="T2082" s="16">
        <f t="shared" si="164"/>
        <v>42319.998842592591</v>
      </c>
      <c r="U2082">
        <f t="shared" si="160"/>
        <v>2015</v>
      </c>
    </row>
    <row r="2083" spans="1:21" ht="58" x14ac:dyDescent="0.35">
      <c r="A2083" s="5">
        <v>2081</v>
      </c>
      <c r="B2083" s="2" t="s">
        <v>2082</v>
      </c>
      <c r="C2083" s="2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115</v>
      </c>
      <c r="P2083">
        <f t="shared" si="162"/>
        <v>72.91</v>
      </c>
      <c r="Q2083" s="10" t="s">
        <v>8332</v>
      </c>
      <c r="R2083" t="s">
        <v>8336</v>
      </c>
      <c r="S2083" s="13">
        <f t="shared" si="163"/>
        <v>41004.156886574077</v>
      </c>
      <c r="T2083" s="16">
        <f t="shared" si="164"/>
        <v>41045.207638888889</v>
      </c>
      <c r="U2083">
        <f t="shared" si="160"/>
        <v>2012</v>
      </c>
    </row>
    <row r="2084" spans="1:21" ht="58" x14ac:dyDescent="0.35">
      <c r="A2084" s="5">
        <v>2082</v>
      </c>
      <c r="B2084" s="2" t="s">
        <v>2083</v>
      </c>
      <c r="C2084" s="2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111</v>
      </c>
      <c r="P2084">
        <f t="shared" si="162"/>
        <v>43.71</v>
      </c>
      <c r="Q2084" s="10" t="s">
        <v>8332</v>
      </c>
      <c r="R2084" t="s">
        <v>8336</v>
      </c>
      <c r="S2084" s="13">
        <f t="shared" si="163"/>
        <v>40811.120324074072</v>
      </c>
      <c r="T2084" s="16">
        <f t="shared" si="164"/>
        <v>40871.161990740737</v>
      </c>
      <c r="U2084">
        <f t="shared" si="160"/>
        <v>2011</v>
      </c>
    </row>
    <row r="2085" spans="1:21" ht="58" x14ac:dyDescent="0.35">
      <c r="A2085" s="5">
        <v>2083</v>
      </c>
      <c r="B2085" s="2" t="s">
        <v>2084</v>
      </c>
      <c r="C2085" s="2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113</v>
      </c>
      <c r="P2085">
        <f t="shared" si="162"/>
        <v>34</v>
      </c>
      <c r="Q2085" s="10" t="s">
        <v>8332</v>
      </c>
      <c r="R2085" t="s">
        <v>8336</v>
      </c>
      <c r="S2085" s="13">
        <f t="shared" si="163"/>
        <v>41034.72216435185</v>
      </c>
      <c r="T2085" s="16">
        <f t="shared" si="164"/>
        <v>41064.72216435185</v>
      </c>
      <c r="U2085">
        <f t="shared" si="160"/>
        <v>2012</v>
      </c>
    </row>
    <row r="2086" spans="1:21" ht="43.5" x14ac:dyDescent="0.35">
      <c r="A2086" s="5">
        <v>2084</v>
      </c>
      <c r="B2086" s="2" t="s">
        <v>2085</v>
      </c>
      <c r="C2086" s="2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108</v>
      </c>
      <c r="P2086">
        <f t="shared" si="162"/>
        <v>70.650000000000006</v>
      </c>
      <c r="Q2086" s="10" t="s">
        <v>8332</v>
      </c>
      <c r="R2086" t="s">
        <v>8336</v>
      </c>
      <c r="S2086" s="13">
        <f t="shared" si="163"/>
        <v>41731.833124999997</v>
      </c>
      <c r="T2086" s="16">
        <f t="shared" si="164"/>
        <v>41763.290972222225</v>
      </c>
      <c r="U2086">
        <f t="shared" si="160"/>
        <v>2014</v>
      </c>
    </row>
    <row r="2087" spans="1:21" ht="58" x14ac:dyDescent="0.35">
      <c r="A2087" s="5">
        <v>2085</v>
      </c>
      <c r="B2087" s="2" t="s">
        <v>2086</v>
      </c>
      <c r="C2087" s="2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124</v>
      </c>
      <c r="P2087">
        <f t="shared" si="162"/>
        <v>89.3</v>
      </c>
      <c r="Q2087" s="10" t="s">
        <v>8332</v>
      </c>
      <c r="R2087" t="s">
        <v>8336</v>
      </c>
      <c r="S2087" s="13">
        <f t="shared" si="163"/>
        <v>41075.835497685184</v>
      </c>
      <c r="T2087" s="16">
        <f t="shared" si="164"/>
        <v>41105.835497685184</v>
      </c>
      <c r="U2087">
        <f t="shared" ref="U2087:U2150" si="165">YEAR(S:S)</f>
        <v>2012</v>
      </c>
    </row>
    <row r="2088" spans="1:21" ht="43.5" x14ac:dyDescent="0.35">
      <c r="A2088" s="5">
        <v>2086</v>
      </c>
      <c r="B2088" s="2" t="s">
        <v>2087</v>
      </c>
      <c r="C2088" s="2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101</v>
      </c>
      <c r="P2088">
        <f t="shared" si="162"/>
        <v>115.09</v>
      </c>
      <c r="Q2088" s="10" t="s">
        <v>8332</v>
      </c>
      <c r="R2088" t="s">
        <v>8336</v>
      </c>
      <c r="S2088" s="13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58" x14ac:dyDescent="0.35">
      <c r="A2089" s="5">
        <v>2087</v>
      </c>
      <c r="B2089" s="2" t="s">
        <v>2088</v>
      </c>
      <c r="C2089" s="2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104</v>
      </c>
      <c r="P2089">
        <f t="shared" si="162"/>
        <v>62.12</v>
      </c>
      <c r="Q2089" s="10" t="s">
        <v>8332</v>
      </c>
      <c r="R2089" t="s">
        <v>8336</v>
      </c>
      <c r="S2089" s="13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58" x14ac:dyDescent="0.35">
      <c r="A2090" s="5">
        <v>2088</v>
      </c>
      <c r="B2090" s="2" t="s">
        <v>2089</v>
      </c>
      <c r="C2090" s="2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116</v>
      </c>
      <c r="P2090">
        <f t="shared" si="162"/>
        <v>46.2</v>
      </c>
      <c r="Q2090" s="10" t="s">
        <v>8332</v>
      </c>
      <c r="R2090" t="s">
        <v>8336</v>
      </c>
      <c r="S2090" s="13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29" x14ac:dyDescent="0.35">
      <c r="A2091" s="5">
        <v>2089</v>
      </c>
      <c r="B2091" s="2" t="s">
        <v>2090</v>
      </c>
      <c r="C2091" s="2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120</v>
      </c>
      <c r="P2091">
        <f t="shared" si="162"/>
        <v>48.55</v>
      </c>
      <c r="Q2091" s="10" t="s">
        <v>8332</v>
      </c>
      <c r="R2091" t="s">
        <v>8336</v>
      </c>
      <c r="S2091" s="13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58" x14ac:dyDescent="0.35">
      <c r="A2092" s="5">
        <v>2090</v>
      </c>
      <c r="B2092" s="2" t="s">
        <v>2091</v>
      </c>
      <c r="C2092" s="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115</v>
      </c>
      <c r="P2092">
        <f t="shared" si="162"/>
        <v>57.52</v>
      </c>
      <c r="Q2092" s="10" t="s">
        <v>8332</v>
      </c>
      <c r="R2092" t="s">
        <v>8336</v>
      </c>
      <c r="S2092" s="13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58" x14ac:dyDescent="0.35">
      <c r="A2093" s="5">
        <v>2091</v>
      </c>
      <c r="B2093" s="2" t="s">
        <v>2092</v>
      </c>
      <c r="C2093" s="2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120</v>
      </c>
      <c r="P2093">
        <f t="shared" si="162"/>
        <v>88.15</v>
      </c>
      <c r="Q2093" s="10" t="s">
        <v>8332</v>
      </c>
      <c r="R2093" t="s">
        <v>8336</v>
      </c>
      <c r="S2093" s="13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3.5" x14ac:dyDescent="0.35">
      <c r="A2094" s="5">
        <v>2092</v>
      </c>
      <c r="B2094" s="2" t="s">
        <v>2093</v>
      </c>
      <c r="C2094" s="2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101</v>
      </c>
      <c r="P2094">
        <f t="shared" si="162"/>
        <v>110.49</v>
      </c>
      <c r="Q2094" s="10" t="s">
        <v>8332</v>
      </c>
      <c r="R2094" t="s">
        <v>8336</v>
      </c>
      <c r="S2094" s="13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3.5" x14ac:dyDescent="0.35">
      <c r="A2095" s="5">
        <v>2093</v>
      </c>
      <c r="B2095" s="2" t="s">
        <v>2094</v>
      </c>
      <c r="C2095" s="2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102</v>
      </c>
      <c r="P2095">
        <f t="shared" si="162"/>
        <v>66.83</v>
      </c>
      <c r="Q2095" s="10" t="s">
        <v>8332</v>
      </c>
      <c r="R2095" t="s">
        <v>8336</v>
      </c>
      <c r="S2095" s="13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58" x14ac:dyDescent="0.35">
      <c r="A2096" s="5">
        <v>2094</v>
      </c>
      <c r="B2096" s="2" t="s">
        <v>2095</v>
      </c>
      <c r="C2096" s="2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121</v>
      </c>
      <c r="P2096">
        <f t="shared" si="162"/>
        <v>58.6</v>
      </c>
      <c r="Q2096" s="10" t="s">
        <v>8332</v>
      </c>
      <c r="R2096" t="s">
        <v>8336</v>
      </c>
      <c r="S2096" s="13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3.5" x14ac:dyDescent="0.35">
      <c r="A2097" s="5">
        <v>2095</v>
      </c>
      <c r="B2097" s="2" t="s">
        <v>2096</v>
      </c>
      <c r="C2097" s="2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100</v>
      </c>
      <c r="P2097">
        <f t="shared" si="162"/>
        <v>113.64</v>
      </c>
      <c r="Q2097" s="10" t="s">
        <v>8332</v>
      </c>
      <c r="R2097" t="s">
        <v>8336</v>
      </c>
      <c r="S2097" s="13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3.5" x14ac:dyDescent="0.35">
      <c r="A2098" s="5">
        <v>2096</v>
      </c>
      <c r="B2098" s="2" t="s">
        <v>2097</v>
      </c>
      <c r="C2098" s="2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102</v>
      </c>
      <c r="P2098">
        <f t="shared" si="162"/>
        <v>43.57</v>
      </c>
      <c r="Q2098" s="10" t="s">
        <v>8332</v>
      </c>
      <c r="R2098" t="s">
        <v>8336</v>
      </c>
      <c r="S2098" s="13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58" x14ac:dyDescent="0.35">
      <c r="A2099" s="5">
        <v>2097</v>
      </c>
      <c r="B2099" s="2" t="s">
        <v>2098</v>
      </c>
      <c r="C2099" s="2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100</v>
      </c>
      <c r="P2099">
        <f t="shared" si="162"/>
        <v>78.95</v>
      </c>
      <c r="Q2099" s="10" t="s">
        <v>8332</v>
      </c>
      <c r="R2099" t="s">
        <v>8336</v>
      </c>
      <c r="S2099" s="13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3.5" x14ac:dyDescent="0.35">
      <c r="A2100" s="5">
        <v>2098</v>
      </c>
      <c r="B2100" s="2" t="s">
        <v>2099</v>
      </c>
      <c r="C2100" s="2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100</v>
      </c>
      <c r="P2100">
        <f t="shared" si="162"/>
        <v>188.13</v>
      </c>
      <c r="Q2100" s="10" t="s">
        <v>8332</v>
      </c>
      <c r="R2100" t="s">
        <v>8336</v>
      </c>
      <c r="S2100" s="13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x14ac:dyDescent="0.35">
      <c r="A2101" s="5">
        <v>2099</v>
      </c>
      <c r="B2101" s="2" t="s">
        <v>2100</v>
      </c>
      <c r="C2101" s="2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132</v>
      </c>
      <c r="P2101">
        <f t="shared" si="162"/>
        <v>63.03</v>
      </c>
      <c r="Q2101" s="10" t="s">
        <v>8332</v>
      </c>
      <c r="R2101" t="s">
        <v>8336</v>
      </c>
      <c r="S2101" s="13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58" x14ac:dyDescent="0.35">
      <c r="A2102" s="5">
        <v>2100</v>
      </c>
      <c r="B2102" s="2" t="s">
        <v>2101</v>
      </c>
      <c r="C2102" s="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137</v>
      </c>
      <c r="P2102">
        <f t="shared" si="162"/>
        <v>30.37</v>
      </c>
      <c r="Q2102" s="10" t="s">
        <v>8332</v>
      </c>
      <c r="R2102" t="s">
        <v>8336</v>
      </c>
      <c r="S2102" s="13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58" x14ac:dyDescent="0.35">
      <c r="A2103" s="5">
        <v>2101</v>
      </c>
      <c r="B2103" s="2" t="s">
        <v>2102</v>
      </c>
      <c r="C2103" s="2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113</v>
      </c>
      <c r="P2103">
        <f t="shared" si="162"/>
        <v>51.48</v>
      </c>
      <c r="Q2103" s="10" t="s">
        <v>8332</v>
      </c>
      <c r="R2103" t="s">
        <v>8336</v>
      </c>
      <c r="S2103" s="13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58" x14ac:dyDescent="0.35">
      <c r="A2104" s="5">
        <v>2102</v>
      </c>
      <c r="B2104" s="2" t="s">
        <v>2103</v>
      </c>
      <c r="C2104" s="2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136</v>
      </c>
      <c r="P2104">
        <f t="shared" si="162"/>
        <v>35.79</v>
      </c>
      <c r="Q2104" s="10" t="s">
        <v>8332</v>
      </c>
      <c r="R2104" t="s">
        <v>8336</v>
      </c>
      <c r="S2104" s="13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29" x14ac:dyDescent="0.35">
      <c r="A2105" s="5">
        <v>2103</v>
      </c>
      <c r="B2105" s="2" t="s">
        <v>2104</v>
      </c>
      <c r="C2105" s="2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146</v>
      </c>
      <c r="P2105">
        <f t="shared" si="162"/>
        <v>98.82</v>
      </c>
      <c r="Q2105" s="10" t="s">
        <v>8332</v>
      </c>
      <c r="R2105" t="s">
        <v>8336</v>
      </c>
      <c r="S2105" s="13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3.5" x14ac:dyDescent="0.35">
      <c r="A2106" s="5">
        <v>2104</v>
      </c>
      <c r="B2106" s="2" t="s">
        <v>2105</v>
      </c>
      <c r="C2106" s="2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130</v>
      </c>
      <c r="P2106">
        <f t="shared" si="162"/>
        <v>28</v>
      </c>
      <c r="Q2106" s="10" t="s">
        <v>8332</v>
      </c>
      <c r="R2106" t="s">
        <v>8336</v>
      </c>
      <c r="S2106" s="13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43.5" x14ac:dyDescent="0.35">
      <c r="A2107" s="5">
        <v>2105</v>
      </c>
      <c r="B2107" s="2" t="s">
        <v>2106</v>
      </c>
      <c r="C2107" s="2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254</v>
      </c>
      <c r="P2107">
        <f t="shared" si="162"/>
        <v>51.31</v>
      </c>
      <c r="Q2107" s="10" t="s">
        <v>8332</v>
      </c>
      <c r="R2107" t="s">
        <v>8336</v>
      </c>
      <c r="S2107" s="13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58" x14ac:dyDescent="0.35">
      <c r="A2108" s="5">
        <v>2106</v>
      </c>
      <c r="B2108" s="2" t="s">
        <v>2107</v>
      </c>
      <c r="C2108" s="2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107</v>
      </c>
      <c r="P2108">
        <f t="shared" si="162"/>
        <v>53.52</v>
      </c>
      <c r="Q2108" s="10" t="s">
        <v>8332</v>
      </c>
      <c r="R2108" t="s">
        <v>8336</v>
      </c>
      <c r="S2108" s="13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3.5" x14ac:dyDescent="0.35">
      <c r="A2109" s="5">
        <v>2107</v>
      </c>
      <c r="B2109" s="2" t="s">
        <v>2108</v>
      </c>
      <c r="C2109" s="2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108</v>
      </c>
      <c r="P2109">
        <f t="shared" si="162"/>
        <v>37.15</v>
      </c>
      <c r="Q2109" s="10" t="s">
        <v>8332</v>
      </c>
      <c r="R2109" t="s">
        <v>8336</v>
      </c>
      <c r="S2109" s="13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58" x14ac:dyDescent="0.35">
      <c r="A2110" s="5">
        <v>2108</v>
      </c>
      <c r="B2110" s="2" t="s">
        <v>2109</v>
      </c>
      <c r="C2110" s="2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107</v>
      </c>
      <c r="P2110">
        <f t="shared" si="162"/>
        <v>89.9</v>
      </c>
      <c r="Q2110" s="10" t="s">
        <v>8332</v>
      </c>
      <c r="R2110" t="s">
        <v>8336</v>
      </c>
      <c r="S2110" s="13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43.5" x14ac:dyDescent="0.35">
      <c r="A2111" s="5">
        <v>2109</v>
      </c>
      <c r="B2111" s="2" t="s">
        <v>2110</v>
      </c>
      <c r="C2111" s="2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107</v>
      </c>
      <c r="P2111">
        <f t="shared" si="162"/>
        <v>106.53</v>
      </c>
      <c r="Q2111" s="10" t="s">
        <v>8332</v>
      </c>
      <c r="R2111" t="s">
        <v>8336</v>
      </c>
      <c r="S2111" s="13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29" x14ac:dyDescent="0.35">
      <c r="A2112" s="5">
        <v>2110</v>
      </c>
      <c r="B2112" s="2" t="s">
        <v>2111</v>
      </c>
      <c r="C2112" s="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100</v>
      </c>
      <c r="P2112">
        <f t="shared" si="162"/>
        <v>52.82</v>
      </c>
      <c r="Q2112" s="10" t="s">
        <v>8332</v>
      </c>
      <c r="R2112" t="s">
        <v>8336</v>
      </c>
      <c r="S2112" s="13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58" x14ac:dyDescent="0.35">
      <c r="A2113" s="5">
        <v>2111</v>
      </c>
      <c r="B2113" s="2" t="s">
        <v>2112</v>
      </c>
      <c r="C2113" s="2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107</v>
      </c>
      <c r="P2113">
        <f t="shared" si="162"/>
        <v>54.62</v>
      </c>
      <c r="Q2113" s="10" t="s">
        <v>8332</v>
      </c>
      <c r="R2113" t="s">
        <v>8336</v>
      </c>
      <c r="S2113" s="13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3.5" x14ac:dyDescent="0.35">
      <c r="A2114" s="5">
        <v>2112</v>
      </c>
      <c r="B2114" s="2" t="s">
        <v>2113</v>
      </c>
      <c r="C2114" s="2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100</v>
      </c>
      <c r="P2114">
        <f t="shared" si="162"/>
        <v>27.27</v>
      </c>
      <c r="Q2114" s="10" t="s">
        <v>8332</v>
      </c>
      <c r="R2114" t="s">
        <v>8336</v>
      </c>
      <c r="S2114" s="13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29" x14ac:dyDescent="0.35">
      <c r="A2115" s="5">
        <v>2113</v>
      </c>
      <c r="B2115" s="2" t="s">
        <v>2114</v>
      </c>
      <c r="C2115" s="2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8332</v>
      </c>
      <c r="R2115" t="s">
        <v>8336</v>
      </c>
      <c r="S2115" s="13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si="165"/>
        <v>2014</v>
      </c>
    </row>
    <row r="2116" spans="1:21" ht="58" x14ac:dyDescent="0.35">
      <c r="A2116" s="5">
        <v>2114</v>
      </c>
      <c r="B2116" s="2" t="s">
        <v>2115</v>
      </c>
      <c r="C2116" s="2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105</v>
      </c>
      <c r="P2116">
        <f t="shared" si="167"/>
        <v>35.61</v>
      </c>
      <c r="Q2116" s="10" t="s">
        <v>8332</v>
      </c>
      <c r="R2116" t="s">
        <v>8336</v>
      </c>
      <c r="S2116" s="13">
        <f t="shared" si="168"/>
        <v>40458.815625000003</v>
      </c>
      <c r="T2116" s="16">
        <f t="shared" si="169"/>
        <v>40521.207638888889</v>
      </c>
      <c r="U2116">
        <f t="shared" si="165"/>
        <v>2010</v>
      </c>
    </row>
    <row r="2117" spans="1:21" ht="43.5" x14ac:dyDescent="0.35">
      <c r="A2117" s="5">
        <v>2115</v>
      </c>
      <c r="B2117" s="2" t="s">
        <v>2116</v>
      </c>
      <c r="C2117" s="2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226</v>
      </c>
      <c r="P2117">
        <f t="shared" si="167"/>
        <v>94.03</v>
      </c>
      <c r="Q2117" s="10" t="s">
        <v>8332</v>
      </c>
      <c r="R2117" t="s">
        <v>8336</v>
      </c>
      <c r="S2117" s="13">
        <f t="shared" si="168"/>
        <v>40564.081030092595</v>
      </c>
      <c r="T2117" s="16">
        <f t="shared" si="169"/>
        <v>40594.081030092595</v>
      </c>
      <c r="U2117">
        <f t="shared" si="165"/>
        <v>2011</v>
      </c>
    </row>
    <row r="2118" spans="1:21" ht="43.5" x14ac:dyDescent="0.35">
      <c r="A2118" s="5">
        <v>2116</v>
      </c>
      <c r="B2118" s="2" t="s">
        <v>2117</v>
      </c>
      <c r="C2118" s="2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101</v>
      </c>
      <c r="P2118">
        <f t="shared" si="167"/>
        <v>526.46</v>
      </c>
      <c r="Q2118" s="10" t="s">
        <v>8332</v>
      </c>
      <c r="R2118" t="s">
        <v>8336</v>
      </c>
      <c r="S2118" s="13">
        <f t="shared" si="168"/>
        <v>41136.777812500004</v>
      </c>
      <c r="T2118" s="16">
        <f t="shared" si="169"/>
        <v>41184.777812500004</v>
      </c>
      <c r="U2118">
        <f t="shared" si="165"/>
        <v>2012</v>
      </c>
    </row>
    <row r="2119" spans="1:21" ht="58" x14ac:dyDescent="0.35">
      <c r="A2119" s="5">
        <v>2117</v>
      </c>
      <c r="B2119" s="2" t="s">
        <v>2118</v>
      </c>
      <c r="C2119" s="2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148</v>
      </c>
      <c r="P2119">
        <f t="shared" si="167"/>
        <v>50.66</v>
      </c>
      <c r="Q2119" s="10" t="s">
        <v>8332</v>
      </c>
      <c r="R2119" t="s">
        <v>8336</v>
      </c>
      <c r="S2119" s="13">
        <f t="shared" si="168"/>
        <v>42290.059594907405</v>
      </c>
      <c r="T2119" s="16">
        <f t="shared" si="169"/>
        <v>42304.207638888889</v>
      </c>
      <c r="U2119">
        <f t="shared" si="165"/>
        <v>2015</v>
      </c>
    </row>
    <row r="2120" spans="1:21" ht="29" x14ac:dyDescent="0.35">
      <c r="A2120" s="5">
        <v>2118</v>
      </c>
      <c r="B2120" s="2" t="s">
        <v>2119</v>
      </c>
      <c r="C2120" s="2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135</v>
      </c>
      <c r="P2120">
        <f t="shared" si="167"/>
        <v>79.180000000000007</v>
      </c>
      <c r="Q2120" s="10" t="s">
        <v>8332</v>
      </c>
      <c r="R2120" t="s">
        <v>8336</v>
      </c>
      <c r="S2120" s="13">
        <f t="shared" si="168"/>
        <v>40718.839537037034</v>
      </c>
      <c r="T2120" s="16">
        <f t="shared" si="169"/>
        <v>40748.839537037034</v>
      </c>
      <c r="U2120">
        <f t="shared" si="165"/>
        <v>2011</v>
      </c>
    </row>
    <row r="2121" spans="1:21" ht="43.5" x14ac:dyDescent="0.35">
      <c r="A2121" s="5">
        <v>2119</v>
      </c>
      <c r="B2121" s="2" t="s">
        <v>2120</v>
      </c>
      <c r="C2121" s="2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101</v>
      </c>
      <c r="P2121">
        <f t="shared" si="167"/>
        <v>91.59</v>
      </c>
      <c r="Q2121" s="10" t="s">
        <v>8332</v>
      </c>
      <c r="R2121" t="s">
        <v>8336</v>
      </c>
      <c r="S2121" s="13">
        <f t="shared" si="168"/>
        <v>41107.130150462966</v>
      </c>
      <c r="T2121" s="16">
        <f t="shared" si="169"/>
        <v>41137.130150462966</v>
      </c>
      <c r="U2121">
        <f t="shared" si="165"/>
        <v>2012</v>
      </c>
    </row>
    <row r="2122" spans="1:21" ht="43.5" x14ac:dyDescent="0.35">
      <c r="A2122" s="5">
        <v>2120</v>
      </c>
      <c r="B2122" s="2" t="s">
        <v>2121</v>
      </c>
      <c r="C2122" s="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101</v>
      </c>
      <c r="P2122">
        <f t="shared" si="167"/>
        <v>116.96</v>
      </c>
      <c r="Q2122" s="10" t="s">
        <v>8332</v>
      </c>
      <c r="R2122" t="s">
        <v>8336</v>
      </c>
      <c r="S2122" s="13">
        <f t="shared" si="168"/>
        <v>41591.964537037034</v>
      </c>
      <c r="T2122" s="16">
        <f t="shared" si="169"/>
        <v>41640.964537037034</v>
      </c>
      <c r="U2122">
        <f t="shared" si="165"/>
        <v>2013</v>
      </c>
    </row>
    <row r="2123" spans="1:21" ht="43.5" x14ac:dyDescent="0.35">
      <c r="A2123" s="5">
        <v>2121</v>
      </c>
      <c r="B2123" s="2" t="s">
        <v>2122</v>
      </c>
      <c r="C2123" s="2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1</v>
      </c>
      <c r="P2123">
        <f t="shared" si="167"/>
        <v>28.4</v>
      </c>
      <c r="Q2123" s="10" t="s">
        <v>8340</v>
      </c>
      <c r="R2123" t="s">
        <v>8341</v>
      </c>
      <c r="S2123" s="13">
        <f t="shared" si="168"/>
        <v>42716.7424537037</v>
      </c>
      <c r="T2123" s="16">
        <f t="shared" si="169"/>
        <v>42746.7424537037</v>
      </c>
      <c r="U2123">
        <f t="shared" si="165"/>
        <v>2016</v>
      </c>
    </row>
    <row r="2124" spans="1:21" ht="43.5" x14ac:dyDescent="0.35">
      <c r="A2124" s="5">
        <v>2122</v>
      </c>
      <c r="B2124" s="2" t="s">
        <v>2123</v>
      </c>
      <c r="C2124" s="2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0" t="s">
        <v>8340</v>
      </c>
      <c r="R2124" t="s">
        <v>8341</v>
      </c>
      <c r="S2124" s="13">
        <f t="shared" si="168"/>
        <v>42712.300567129627</v>
      </c>
      <c r="T2124" s="16">
        <f t="shared" si="169"/>
        <v>42742.300567129627</v>
      </c>
      <c r="U2124">
        <f t="shared" si="165"/>
        <v>2016</v>
      </c>
    </row>
    <row r="2125" spans="1:21" ht="58" x14ac:dyDescent="0.35">
      <c r="A2125" s="5">
        <v>2123</v>
      </c>
      <c r="B2125" s="2" t="s">
        <v>2124</v>
      </c>
      <c r="C2125" s="2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10</v>
      </c>
      <c r="P2125">
        <f t="shared" si="167"/>
        <v>10</v>
      </c>
      <c r="Q2125" s="10" t="s">
        <v>8340</v>
      </c>
      <c r="R2125" t="s">
        <v>8341</v>
      </c>
      <c r="S2125" s="13">
        <f t="shared" si="168"/>
        <v>40198.424849537041</v>
      </c>
      <c r="T2125" s="16">
        <f t="shared" si="169"/>
        <v>40252.290972222225</v>
      </c>
      <c r="U2125">
        <f t="shared" si="165"/>
        <v>2010</v>
      </c>
    </row>
    <row r="2126" spans="1:21" ht="58" x14ac:dyDescent="0.35">
      <c r="A2126" s="5">
        <v>2124</v>
      </c>
      <c r="B2126" s="2" t="s">
        <v>2125</v>
      </c>
      <c r="C2126" s="2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10</v>
      </c>
      <c r="P2126">
        <f t="shared" si="167"/>
        <v>23</v>
      </c>
      <c r="Q2126" s="10" t="s">
        <v>8340</v>
      </c>
      <c r="R2126" t="s">
        <v>8341</v>
      </c>
      <c r="S2126" s="13">
        <f t="shared" si="168"/>
        <v>40464.028182870366</v>
      </c>
      <c r="T2126" s="16">
        <f t="shared" si="169"/>
        <v>40512.208333333336</v>
      </c>
      <c r="U2126">
        <f t="shared" si="165"/>
        <v>2010</v>
      </c>
    </row>
    <row r="2127" spans="1:21" ht="43.5" x14ac:dyDescent="0.35">
      <c r="A2127" s="5">
        <v>2125</v>
      </c>
      <c r="B2127" s="2" t="s">
        <v>2126</v>
      </c>
      <c r="C2127" s="2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1</v>
      </c>
      <c r="P2127">
        <f t="shared" si="167"/>
        <v>31.56</v>
      </c>
      <c r="Q2127" s="10" t="s">
        <v>8340</v>
      </c>
      <c r="R2127" t="s">
        <v>8341</v>
      </c>
      <c r="S2127" s="13">
        <f t="shared" si="168"/>
        <v>42191.023530092592</v>
      </c>
      <c r="T2127" s="16">
        <f t="shared" si="169"/>
        <v>42221.023530092592</v>
      </c>
      <c r="U2127">
        <f t="shared" si="165"/>
        <v>2015</v>
      </c>
    </row>
    <row r="2128" spans="1:21" ht="43.5" x14ac:dyDescent="0.35">
      <c r="A2128" s="5">
        <v>2126</v>
      </c>
      <c r="B2128" s="2" t="s">
        <v>2127</v>
      </c>
      <c r="C2128" s="2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0" t="s">
        <v>8340</v>
      </c>
      <c r="R2128" t="s">
        <v>8341</v>
      </c>
      <c r="S2128" s="13">
        <f t="shared" si="168"/>
        <v>41951.973229166666</v>
      </c>
      <c r="T2128" s="16">
        <f t="shared" si="169"/>
        <v>41981.973229166666</v>
      </c>
      <c r="U2128">
        <f t="shared" si="165"/>
        <v>2014</v>
      </c>
    </row>
    <row r="2129" spans="1:21" ht="29" x14ac:dyDescent="0.35">
      <c r="A2129" s="5">
        <v>2127</v>
      </c>
      <c r="B2129" s="2" t="s">
        <v>2128</v>
      </c>
      <c r="C2129" s="2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29</v>
      </c>
      <c r="P2129">
        <f t="shared" si="167"/>
        <v>34.22</v>
      </c>
      <c r="Q2129" s="10" t="s">
        <v>8340</v>
      </c>
      <c r="R2129" t="s">
        <v>8341</v>
      </c>
      <c r="S2129" s="13">
        <f t="shared" si="168"/>
        <v>42045.50535879629</v>
      </c>
      <c r="T2129" s="16">
        <f t="shared" si="169"/>
        <v>42075.463692129633</v>
      </c>
      <c r="U2129">
        <f t="shared" si="165"/>
        <v>2015</v>
      </c>
    </row>
    <row r="2130" spans="1:21" ht="58" x14ac:dyDescent="0.35">
      <c r="A2130" s="5">
        <v>2128</v>
      </c>
      <c r="B2130" s="2" t="s">
        <v>2129</v>
      </c>
      <c r="C2130" s="2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0" t="s">
        <v>8340</v>
      </c>
      <c r="R2130" t="s">
        <v>8341</v>
      </c>
      <c r="S2130" s="13">
        <f t="shared" si="168"/>
        <v>41843.772789351853</v>
      </c>
      <c r="T2130" s="16">
        <f t="shared" si="169"/>
        <v>41903.772789351853</v>
      </c>
      <c r="U2130">
        <f t="shared" si="165"/>
        <v>2014</v>
      </c>
    </row>
    <row r="2131" spans="1:21" ht="43.5" x14ac:dyDescent="0.35">
      <c r="A2131" s="5">
        <v>2129</v>
      </c>
      <c r="B2131" s="2" t="s">
        <v>2130</v>
      </c>
      <c r="C2131" s="2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12</v>
      </c>
      <c r="P2131">
        <f t="shared" si="167"/>
        <v>19.670000000000002</v>
      </c>
      <c r="Q2131" s="10" t="s">
        <v>8340</v>
      </c>
      <c r="R2131" t="s">
        <v>8341</v>
      </c>
      <c r="S2131" s="13">
        <f t="shared" si="168"/>
        <v>42409.024305555555</v>
      </c>
      <c r="T2131" s="16">
        <f t="shared" si="169"/>
        <v>42439.024305555555</v>
      </c>
      <c r="U2131">
        <f t="shared" si="165"/>
        <v>2016</v>
      </c>
    </row>
    <row r="2132" spans="1:21" ht="29" x14ac:dyDescent="0.35">
      <c r="A2132" s="5">
        <v>2130</v>
      </c>
      <c r="B2132" s="2" t="s">
        <v>2131</v>
      </c>
      <c r="C2132" s="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0" t="s">
        <v>8340</v>
      </c>
      <c r="R2132" t="s">
        <v>8341</v>
      </c>
      <c r="S2132" s="13">
        <f t="shared" si="168"/>
        <v>41832.086377314816</v>
      </c>
      <c r="T2132" s="16">
        <f t="shared" si="169"/>
        <v>41867.086377314816</v>
      </c>
      <c r="U2132">
        <f t="shared" si="165"/>
        <v>2014</v>
      </c>
    </row>
    <row r="2133" spans="1:21" ht="43.5" x14ac:dyDescent="0.35">
      <c r="A2133" s="5">
        <v>2131</v>
      </c>
      <c r="B2133" s="2" t="s">
        <v>2132</v>
      </c>
      <c r="C2133" s="2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5</v>
      </c>
      <c r="P2133">
        <f t="shared" si="167"/>
        <v>8.33</v>
      </c>
      <c r="Q2133" s="10" t="s">
        <v>8340</v>
      </c>
      <c r="R2133" t="s">
        <v>8341</v>
      </c>
      <c r="S2133" s="13">
        <f t="shared" si="168"/>
        <v>42167.207071759258</v>
      </c>
      <c r="T2133" s="16">
        <f t="shared" si="169"/>
        <v>42197.207071759258</v>
      </c>
      <c r="U2133">
        <f t="shared" si="165"/>
        <v>2015</v>
      </c>
    </row>
    <row r="2134" spans="1:21" ht="58" x14ac:dyDescent="0.35">
      <c r="A2134" s="5">
        <v>2132</v>
      </c>
      <c r="B2134" s="2" t="s">
        <v>2133</v>
      </c>
      <c r="C2134" s="2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2</v>
      </c>
      <c r="P2134">
        <f t="shared" si="167"/>
        <v>21.34</v>
      </c>
      <c r="Q2134" s="10" t="s">
        <v>8340</v>
      </c>
      <c r="R2134" t="s">
        <v>8341</v>
      </c>
      <c r="S2134" s="13">
        <f t="shared" si="168"/>
        <v>41643.487175925926</v>
      </c>
      <c r="T2134" s="16">
        <f t="shared" si="169"/>
        <v>41673.487175925926</v>
      </c>
      <c r="U2134">
        <f t="shared" si="165"/>
        <v>2014</v>
      </c>
    </row>
    <row r="2135" spans="1:21" ht="58" x14ac:dyDescent="0.35">
      <c r="A2135" s="5">
        <v>2133</v>
      </c>
      <c r="B2135" s="2" t="s">
        <v>2134</v>
      </c>
      <c r="C2135" s="2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2</v>
      </c>
      <c r="P2135">
        <f t="shared" si="167"/>
        <v>5.33</v>
      </c>
      <c r="Q2135" s="10" t="s">
        <v>8340</v>
      </c>
      <c r="R2135" t="s">
        <v>8341</v>
      </c>
      <c r="S2135" s="13">
        <f t="shared" si="168"/>
        <v>40619.097210648149</v>
      </c>
      <c r="T2135" s="16">
        <f t="shared" si="169"/>
        <v>40657.290972222225</v>
      </c>
      <c r="U2135">
        <f t="shared" si="165"/>
        <v>2011</v>
      </c>
    </row>
    <row r="2136" spans="1:21" ht="43.5" x14ac:dyDescent="0.35">
      <c r="A2136" s="5">
        <v>2134</v>
      </c>
      <c r="B2136" s="2" t="s">
        <v>2135</v>
      </c>
      <c r="C2136" s="2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2</v>
      </c>
      <c r="P2136">
        <f t="shared" si="167"/>
        <v>34.67</v>
      </c>
      <c r="Q2136" s="10" t="s">
        <v>8340</v>
      </c>
      <c r="R2136" t="s">
        <v>8341</v>
      </c>
      <c r="S2136" s="13">
        <f t="shared" si="168"/>
        <v>41361.886469907404</v>
      </c>
      <c r="T2136" s="16">
        <f t="shared" si="169"/>
        <v>41391.886469907404</v>
      </c>
      <c r="U2136">
        <f t="shared" si="165"/>
        <v>2013</v>
      </c>
    </row>
    <row r="2137" spans="1:21" ht="43.5" x14ac:dyDescent="0.35">
      <c r="A2137" s="5">
        <v>2135</v>
      </c>
      <c r="B2137" s="2" t="s">
        <v>2136</v>
      </c>
      <c r="C2137" s="2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10</v>
      </c>
      <c r="P2137">
        <f t="shared" si="167"/>
        <v>21.73</v>
      </c>
      <c r="Q2137" s="10" t="s">
        <v>8340</v>
      </c>
      <c r="R2137" t="s">
        <v>8341</v>
      </c>
      <c r="S2137" s="13">
        <f t="shared" si="168"/>
        <v>41156.963344907403</v>
      </c>
      <c r="T2137" s="16">
        <f t="shared" si="169"/>
        <v>41186.963344907403</v>
      </c>
      <c r="U2137">
        <f t="shared" si="165"/>
        <v>2012</v>
      </c>
    </row>
    <row r="2138" spans="1:21" ht="43.5" x14ac:dyDescent="0.35">
      <c r="A2138" s="5">
        <v>2136</v>
      </c>
      <c r="B2138" s="2" t="s">
        <v>2137</v>
      </c>
      <c r="C2138" s="2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0" t="s">
        <v>8340</v>
      </c>
      <c r="R2138" t="s">
        <v>8341</v>
      </c>
      <c r="S2138" s="13">
        <f t="shared" si="168"/>
        <v>41536.509097222224</v>
      </c>
      <c r="T2138" s="16">
        <f t="shared" si="169"/>
        <v>41566.509097222224</v>
      </c>
      <c r="U2138">
        <f t="shared" si="165"/>
        <v>2013</v>
      </c>
    </row>
    <row r="2139" spans="1:21" ht="43.5" x14ac:dyDescent="0.35">
      <c r="A2139" s="5">
        <v>2137</v>
      </c>
      <c r="B2139" s="2" t="s">
        <v>2138</v>
      </c>
      <c r="C2139" s="2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28</v>
      </c>
      <c r="P2139">
        <f t="shared" si="167"/>
        <v>26.6</v>
      </c>
      <c r="Q2139" s="10" t="s">
        <v>8340</v>
      </c>
      <c r="R2139" t="s">
        <v>8341</v>
      </c>
      <c r="S2139" s="13">
        <f t="shared" si="168"/>
        <v>41948.771168981482</v>
      </c>
      <c r="T2139" s="16">
        <f t="shared" si="169"/>
        <v>41978.771168981482</v>
      </c>
      <c r="U2139">
        <f t="shared" si="165"/>
        <v>2014</v>
      </c>
    </row>
    <row r="2140" spans="1:21" ht="43.5" x14ac:dyDescent="0.35">
      <c r="A2140" s="5">
        <v>2138</v>
      </c>
      <c r="B2140" s="2" t="s">
        <v>2139</v>
      </c>
      <c r="C2140" s="2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13</v>
      </c>
      <c r="P2140">
        <f t="shared" si="167"/>
        <v>10.67</v>
      </c>
      <c r="Q2140" s="10" t="s">
        <v>8340</v>
      </c>
      <c r="R2140" t="s">
        <v>8341</v>
      </c>
      <c r="S2140" s="13">
        <f t="shared" si="168"/>
        <v>41557.013182870374</v>
      </c>
      <c r="T2140" s="16">
        <f t="shared" si="169"/>
        <v>41587.054849537039</v>
      </c>
      <c r="U2140">
        <f t="shared" si="165"/>
        <v>2013</v>
      </c>
    </row>
    <row r="2141" spans="1:21" ht="58" x14ac:dyDescent="0.35">
      <c r="A2141" s="5">
        <v>2139</v>
      </c>
      <c r="B2141" s="2" t="s">
        <v>2140</v>
      </c>
      <c r="C2141" s="2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5</v>
      </c>
      <c r="P2141">
        <f t="shared" si="167"/>
        <v>29.04</v>
      </c>
      <c r="Q2141" s="10" t="s">
        <v>8340</v>
      </c>
      <c r="R2141" t="s">
        <v>8341</v>
      </c>
      <c r="S2141" s="13">
        <f t="shared" si="168"/>
        <v>42647.750092592592</v>
      </c>
      <c r="T2141" s="16">
        <f t="shared" si="169"/>
        <v>42677.750092592592</v>
      </c>
      <c r="U2141">
        <f t="shared" si="165"/>
        <v>2016</v>
      </c>
    </row>
    <row r="2142" spans="1:21" ht="58" x14ac:dyDescent="0.35">
      <c r="A2142" s="5">
        <v>2140</v>
      </c>
      <c r="B2142" s="2" t="s">
        <v>2141</v>
      </c>
      <c r="C2142" s="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0" t="s">
        <v>8340</v>
      </c>
      <c r="R2142" t="s">
        <v>8341</v>
      </c>
      <c r="S2142" s="13">
        <f t="shared" si="168"/>
        <v>41255.833611111113</v>
      </c>
      <c r="T2142" s="16">
        <f t="shared" si="169"/>
        <v>41285.833611111113</v>
      </c>
      <c r="U2142">
        <f t="shared" si="165"/>
        <v>2012</v>
      </c>
    </row>
    <row r="2143" spans="1:21" ht="58" x14ac:dyDescent="0.35">
      <c r="A2143" s="5">
        <v>2141</v>
      </c>
      <c r="B2143" s="2" t="s">
        <v>2142</v>
      </c>
      <c r="C2143" s="2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0" t="s">
        <v>8340</v>
      </c>
      <c r="R2143" t="s">
        <v>8341</v>
      </c>
      <c r="S2143" s="13">
        <f t="shared" si="168"/>
        <v>41927.235636574071</v>
      </c>
      <c r="T2143" s="16">
        <f t="shared" si="169"/>
        <v>41957.277303240742</v>
      </c>
      <c r="U2143">
        <f t="shared" si="165"/>
        <v>2014</v>
      </c>
    </row>
    <row r="2144" spans="1:21" ht="58" x14ac:dyDescent="0.35">
      <c r="A2144" s="5">
        <v>2142</v>
      </c>
      <c r="B2144" s="2" t="s">
        <v>2143</v>
      </c>
      <c r="C2144" s="2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6</v>
      </c>
      <c r="P2144">
        <f t="shared" si="167"/>
        <v>50.08</v>
      </c>
      <c r="Q2144" s="10" t="s">
        <v>8340</v>
      </c>
      <c r="R2144" t="s">
        <v>8341</v>
      </c>
      <c r="S2144" s="13">
        <f t="shared" si="168"/>
        <v>42340.701504629629</v>
      </c>
      <c r="T2144" s="16">
        <f t="shared" si="169"/>
        <v>42368.701504629629</v>
      </c>
      <c r="U2144">
        <f t="shared" si="165"/>
        <v>2015</v>
      </c>
    </row>
    <row r="2145" spans="1:21" ht="58" x14ac:dyDescent="0.35">
      <c r="A2145" s="5">
        <v>2143</v>
      </c>
      <c r="B2145" s="2" t="s">
        <v>2144</v>
      </c>
      <c r="C2145" s="2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11</v>
      </c>
      <c r="P2145">
        <f t="shared" si="167"/>
        <v>45</v>
      </c>
      <c r="Q2145" s="10" t="s">
        <v>8340</v>
      </c>
      <c r="R2145" t="s">
        <v>8341</v>
      </c>
      <c r="S2145" s="13">
        <f t="shared" si="168"/>
        <v>40332.886712962965</v>
      </c>
      <c r="T2145" s="16">
        <f t="shared" si="169"/>
        <v>40380.791666666664</v>
      </c>
      <c r="U2145">
        <f t="shared" si="165"/>
        <v>2010</v>
      </c>
    </row>
    <row r="2146" spans="1:21" ht="43.5" x14ac:dyDescent="0.35">
      <c r="A2146" s="5">
        <v>2144</v>
      </c>
      <c r="B2146" s="2" t="s">
        <v>2145</v>
      </c>
      <c r="C2146" s="2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2</v>
      </c>
      <c r="P2146">
        <f t="shared" si="167"/>
        <v>25.29</v>
      </c>
      <c r="Q2146" s="10" t="s">
        <v>8340</v>
      </c>
      <c r="R2146" t="s">
        <v>8341</v>
      </c>
      <c r="S2146" s="13">
        <f t="shared" si="168"/>
        <v>41499.546759259261</v>
      </c>
      <c r="T2146" s="16">
        <f t="shared" si="169"/>
        <v>41531.546759259261</v>
      </c>
      <c r="U2146">
        <f t="shared" si="165"/>
        <v>2013</v>
      </c>
    </row>
    <row r="2147" spans="1:21" ht="43.5" x14ac:dyDescent="0.35">
      <c r="A2147" s="5">
        <v>2145</v>
      </c>
      <c r="B2147" s="2" t="s">
        <v>2146</v>
      </c>
      <c r="C2147" s="2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30</v>
      </c>
      <c r="P2147">
        <f t="shared" si="167"/>
        <v>51.29</v>
      </c>
      <c r="Q2147" s="10" t="s">
        <v>8340</v>
      </c>
      <c r="R2147" t="s">
        <v>8341</v>
      </c>
      <c r="S2147" s="13">
        <f t="shared" si="168"/>
        <v>41575.237430555557</v>
      </c>
      <c r="T2147" s="16">
        <f t="shared" si="169"/>
        <v>41605.279097222221</v>
      </c>
      <c r="U2147">
        <f t="shared" si="165"/>
        <v>2013</v>
      </c>
    </row>
    <row r="2148" spans="1:21" ht="58" x14ac:dyDescent="0.35">
      <c r="A2148" s="5">
        <v>2146</v>
      </c>
      <c r="B2148" s="2" t="s">
        <v>2147</v>
      </c>
      <c r="C2148" s="2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0" t="s">
        <v>8340</v>
      </c>
      <c r="R2148" t="s">
        <v>8341</v>
      </c>
      <c r="S2148" s="13">
        <f t="shared" si="168"/>
        <v>42397.679513888885</v>
      </c>
      <c r="T2148" s="16">
        <f t="shared" si="169"/>
        <v>42411.679513888885</v>
      </c>
      <c r="U2148">
        <f t="shared" si="165"/>
        <v>2016</v>
      </c>
    </row>
    <row r="2149" spans="1:21" x14ac:dyDescent="0.35">
      <c r="A2149" s="5">
        <v>2147</v>
      </c>
      <c r="B2149" s="2" t="s">
        <v>2148</v>
      </c>
      <c r="C2149" s="2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1</v>
      </c>
      <c r="P2149">
        <f t="shared" si="167"/>
        <v>49.38</v>
      </c>
      <c r="Q2149" s="10" t="s">
        <v>8340</v>
      </c>
      <c r="R2149" t="s">
        <v>8341</v>
      </c>
      <c r="S2149" s="13">
        <f t="shared" si="168"/>
        <v>41927.295694444445</v>
      </c>
      <c r="T2149" s="16">
        <f t="shared" si="169"/>
        <v>41959.337361111116</v>
      </c>
      <c r="U2149">
        <f t="shared" si="165"/>
        <v>2014</v>
      </c>
    </row>
    <row r="2150" spans="1:21" ht="43.5" x14ac:dyDescent="0.35">
      <c r="A2150" s="5">
        <v>2148</v>
      </c>
      <c r="B2150" s="2" t="s">
        <v>2149</v>
      </c>
      <c r="C2150" s="2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2</v>
      </c>
      <c r="P2150">
        <f t="shared" si="167"/>
        <v>1</v>
      </c>
      <c r="Q2150" s="10" t="s">
        <v>8340</v>
      </c>
      <c r="R2150" t="s">
        <v>8341</v>
      </c>
      <c r="S2150" s="13">
        <f t="shared" si="168"/>
        <v>42066.733587962968</v>
      </c>
      <c r="T2150" s="16">
        <f t="shared" si="169"/>
        <v>42096.691921296297</v>
      </c>
      <c r="U2150">
        <f t="shared" si="165"/>
        <v>2015</v>
      </c>
    </row>
    <row r="2151" spans="1:21" ht="58" x14ac:dyDescent="0.35">
      <c r="A2151" s="5">
        <v>2149</v>
      </c>
      <c r="B2151" s="2" t="s">
        <v>2150</v>
      </c>
      <c r="C2151" s="2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0" t="s">
        <v>8340</v>
      </c>
      <c r="R2151" t="s">
        <v>8341</v>
      </c>
      <c r="S2151" s="13">
        <f t="shared" si="168"/>
        <v>40355.024953703702</v>
      </c>
      <c r="T2151" s="16">
        <f t="shared" si="169"/>
        <v>40390</v>
      </c>
      <c r="U2151">
        <f t="shared" ref="U2151:U2214" si="170">YEAR(S:S)</f>
        <v>2010</v>
      </c>
    </row>
    <row r="2152" spans="1:21" x14ac:dyDescent="0.35">
      <c r="A2152" s="5">
        <v>2150</v>
      </c>
      <c r="B2152" s="2" t="s">
        <v>2151</v>
      </c>
      <c r="C2152" s="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1</v>
      </c>
      <c r="P2152">
        <f t="shared" si="167"/>
        <v>101.25</v>
      </c>
      <c r="Q2152" s="10" t="s">
        <v>8340</v>
      </c>
      <c r="R2152" t="s">
        <v>8341</v>
      </c>
      <c r="S2152" s="13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58" x14ac:dyDescent="0.35">
      <c r="A2153" s="5">
        <v>2151</v>
      </c>
      <c r="B2153" s="2" t="s">
        <v>2152</v>
      </c>
      <c r="C2153" s="2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0" t="s">
        <v>8340</v>
      </c>
      <c r="R2153" t="s">
        <v>8341</v>
      </c>
      <c r="S2153" s="13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58" x14ac:dyDescent="0.35">
      <c r="A2154" s="5">
        <v>2152</v>
      </c>
      <c r="B2154" s="2" t="s">
        <v>2153</v>
      </c>
      <c r="C2154" s="2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0" t="s">
        <v>8340</v>
      </c>
      <c r="R2154" t="s">
        <v>8341</v>
      </c>
      <c r="S2154" s="13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58" x14ac:dyDescent="0.35">
      <c r="A2155" s="5">
        <v>2153</v>
      </c>
      <c r="B2155" s="2" t="s">
        <v>2154</v>
      </c>
      <c r="C2155" s="2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0" t="s">
        <v>8340</v>
      </c>
      <c r="R2155" t="s">
        <v>8341</v>
      </c>
      <c r="S2155" s="13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29" x14ac:dyDescent="0.35">
      <c r="A2156" s="5">
        <v>2154</v>
      </c>
      <c r="B2156" s="2" t="s">
        <v>2155</v>
      </c>
      <c r="C2156" s="2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1</v>
      </c>
      <c r="P2156">
        <f t="shared" si="167"/>
        <v>1</v>
      </c>
      <c r="Q2156" s="10" t="s">
        <v>8340</v>
      </c>
      <c r="R2156" t="s">
        <v>8341</v>
      </c>
      <c r="S2156" s="13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3.5" x14ac:dyDescent="0.35">
      <c r="A2157" s="5">
        <v>2155</v>
      </c>
      <c r="B2157" s="2" t="s">
        <v>2156</v>
      </c>
      <c r="C2157" s="2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2</v>
      </c>
      <c r="P2157">
        <f t="shared" si="167"/>
        <v>23</v>
      </c>
      <c r="Q2157" s="10" t="s">
        <v>8340</v>
      </c>
      <c r="R2157" t="s">
        <v>8341</v>
      </c>
      <c r="S2157" s="13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43.5" x14ac:dyDescent="0.35">
      <c r="A2158" s="5">
        <v>2156</v>
      </c>
      <c r="B2158" s="2" t="s">
        <v>2157</v>
      </c>
      <c r="C2158" s="2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3</v>
      </c>
      <c r="P2158">
        <f t="shared" si="167"/>
        <v>17.989999999999998</v>
      </c>
      <c r="Q2158" s="10" t="s">
        <v>8340</v>
      </c>
      <c r="R2158" t="s">
        <v>8341</v>
      </c>
      <c r="S2158" s="13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29" x14ac:dyDescent="0.35">
      <c r="A2159" s="5">
        <v>2157</v>
      </c>
      <c r="B2159" s="2" t="s">
        <v>2158</v>
      </c>
      <c r="C2159" s="2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28</v>
      </c>
      <c r="P2159">
        <f t="shared" si="167"/>
        <v>370.95</v>
      </c>
      <c r="Q2159" s="10" t="s">
        <v>8340</v>
      </c>
      <c r="R2159" t="s">
        <v>8341</v>
      </c>
      <c r="S2159" s="13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3.5" x14ac:dyDescent="0.35">
      <c r="A2160" s="5">
        <v>2158</v>
      </c>
      <c r="B2160" s="2" t="s">
        <v>2159</v>
      </c>
      <c r="C2160" s="2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</v>
      </c>
      <c r="P2160">
        <f t="shared" si="167"/>
        <v>63.57</v>
      </c>
      <c r="Q2160" s="10" t="s">
        <v>8340</v>
      </c>
      <c r="R2160" t="s">
        <v>8341</v>
      </c>
      <c r="S2160" s="13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72.5" x14ac:dyDescent="0.35">
      <c r="A2161" s="5">
        <v>2159</v>
      </c>
      <c r="B2161" s="2" t="s">
        <v>2160</v>
      </c>
      <c r="C2161" s="2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1</v>
      </c>
      <c r="P2161">
        <f t="shared" si="167"/>
        <v>13</v>
      </c>
      <c r="Q2161" s="10" t="s">
        <v>8340</v>
      </c>
      <c r="R2161" t="s">
        <v>8341</v>
      </c>
      <c r="S2161" s="13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3.5" x14ac:dyDescent="0.35">
      <c r="A2162" s="5">
        <v>2160</v>
      </c>
      <c r="B2162" s="2" t="s">
        <v>2161</v>
      </c>
      <c r="C2162" s="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1</v>
      </c>
      <c r="P2162">
        <f t="shared" si="167"/>
        <v>5.31</v>
      </c>
      <c r="Q2162" s="10" t="s">
        <v>8340</v>
      </c>
      <c r="R2162" t="s">
        <v>8341</v>
      </c>
      <c r="S2162" s="13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29" x14ac:dyDescent="0.35">
      <c r="A2163" s="5">
        <v>2161</v>
      </c>
      <c r="B2163" s="2" t="s">
        <v>2162</v>
      </c>
      <c r="C2163" s="2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116</v>
      </c>
      <c r="P2163">
        <f t="shared" si="167"/>
        <v>35.619999999999997</v>
      </c>
      <c r="Q2163" s="10" t="s">
        <v>8332</v>
      </c>
      <c r="R2163" t="s">
        <v>8333</v>
      </c>
      <c r="S2163" s="13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58" x14ac:dyDescent="0.35">
      <c r="A2164" s="5">
        <v>2162</v>
      </c>
      <c r="B2164" s="2" t="s">
        <v>2163</v>
      </c>
      <c r="C2164" s="2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112</v>
      </c>
      <c r="P2164">
        <f t="shared" si="167"/>
        <v>87.1</v>
      </c>
      <c r="Q2164" s="10" t="s">
        <v>8332</v>
      </c>
      <c r="R2164" t="s">
        <v>8333</v>
      </c>
      <c r="S2164" s="13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3.5" x14ac:dyDescent="0.35">
      <c r="A2165" s="5">
        <v>2163</v>
      </c>
      <c r="B2165" s="2" t="s">
        <v>2164</v>
      </c>
      <c r="C2165" s="2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132</v>
      </c>
      <c r="P2165">
        <f t="shared" si="167"/>
        <v>75.11</v>
      </c>
      <c r="Q2165" s="10" t="s">
        <v>8332</v>
      </c>
      <c r="R2165" t="s">
        <v>8333</v>
      </c>
      <c r="S2165" s="13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29" x14ac:dyDescent="0.35">
      <c r="A2166" s="5">
        <v>2164</v>
      </c>
      <c r="B2166" s="2" t="s">
        <v>2165</v>
      </c>
      <c r="C2166" s="2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103</v>
      </c>
      <c r="P2166">
        <f t="shared" si="167"/>
        <v>68.010000000000005</v>
      </c>
      <c r="Q2166" s="10" t="s">
        <v>8332</v>
      </c>
      <c r="R2166" t="s">
        <v>8333</v>
      </c>
      <c r="S2166" s="13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58" x14ac:dyDescent="0.35">
      <c r="A2167" s="5">
        <v>2165</v>
      </c>
      <c r="B2167" s="2" t="s">
        <v>2166</v>
      </c>
      <c r="C2167" s="2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139</v>
      </c>
      <c r="P2167">
        <f t="shared" si="167"/>
        <v>29.62</v>
      </c>
      <c r="Q2167" s="10" t="s">
        <v>8332</v>
      </c>
      <c r="R2167" t="s">
        <v>8333</v>
      </c>
      <c r="S2167" s="13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58" x14ac:dyDescent="0.35">
      <c r="A2168" s="5">
        <v>2166</v>
      </c>
      <c r="B2168" s="2" t="s">
        <v>2167</v>
      </c>
      <c r="C2168" s="2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147</v>
      </c>
      <c r="P2168">
        <f t="shared" si="167"/>
        <v>91.63</v>
      </c>
      <c r="Q2168" s="10" t="s">
        <v>8332</v>
      </c>
      <c r="R2168" t="s">
        <v>8333</v>
      </c>
      <c r="S2168" s="13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29" x14ac:dyDescent="0.35">
      <c r="A2169" s="5">
        <v>2167</v>
      </c>
      <c r="B2169" s="2" t="s">
        <v>2168</v>
      </c>
      <c r="C2169" s="2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120</v>
      </c>
      <c r="P2169">
        <f t="shared" si="167"/>
        <v>22.5</v>
      </c>
      <c r="Q2169" s="10" t="s">
        <v>8332</v>
      </c>
      <c r="R2169" t="s">
        <v>8333</v>
      </c>
      <c r="S2169" s="13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43.5" x14ac:dyDescent="0.35">
      <c r="A2170" s="5">
        <v>2168</v>
      </c>
      <c r="B2170" s="2" t="s">
        <v>2169</v>
      </c>
      <c r="C2170" s="2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122</v>
      </c>
      <c r="P2170">
        <f t="shared" si="167"/>
        <v>64.37</v>
      </c>
      <c r="Q2170" s="10" t="s">
        <v>8332</v>
      </c>
      <c r="R2170" t="s">
        <v>8333</v>
      </c>
      <c r="S2170" s="13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58" x14ac:dyDescent="0.35">
      <c r="A2171" s="5">
        <v>2169</v>
      </c>
      <c r="B2171" s="2" t="s">
        <v>2170</v>
      </c>
      <c r="C2171" s="2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100</v>
      </c>
      <c r="P2171">
        <f t="shared" si="167"/>
        <v>21.86</v>
      </c>
      <c r="Q2171" s="10" t="s">
        <v>8332</v>
      </c>
      <c r="R2171" t="s">
        <v>8333</v>
      </c>
      <c r="S2171" s="13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3.5" x14ac:dyDescent="0.35">
      <c r="A2172" s="5">
        <v>2170</v>
      </c>
      <c r="B2172" s="2" t="s">
        <v>2171</v>
      </c>
      <c r="C2172" s="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181</v>
      </c>
      <c r="P2172">
        <f t="shared" si="167"/>
        <v>33.32</v>
      </c>
      <c r="Q2172" s="10" t="s">
        <v>8332</v>
      </c>
      <c r="R2172" t="s">
        <v>8333</v>
      </c>
      <c r="S2172" s="13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3.5" x14ac:dyDescent="0.35">
      <c r="A2173" s="5">
        <v>2171</v>
      </c>
      <c r="B2173" s="2" t="s">
        <v>2172</v>
      </c>
      <c r="C2173" s="2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106</v>
      </c>
      <c r="P2173">
        <f t="shared" si="167"/>
        <v>90.28</v>
      </c>
      <c r="Q2173" s="10" t="s">
        <v>8332</v>
      </c>
      <c r="R2173" t="s">
        <v>8333</v>
      </c>
      <c r="S2173" s="13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3.5" x14ac:dyDescent="0.35">
      <c r="A2174" s="5">
        <v>2172</v>
      </c>
      <c r="B2174" s="2" t="s">
        <v>2173</v>
      </c>
      <c r="C2174" s="2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100</v>
      </c>
      <c r="P2174">
        <f t="shared" si="167"/>
        <v>76.92</v>
      </c>
      <c r="Q2174" s="10" t="s">
        <v>8332</v>
      </c>
      <c r="R2174" t="s">
        <v>8333</v>
      </c>
      <c r="S2174" s="13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58" x14ac:dyDescent="0.35">
      <c r="A2175" s="5">
        <v>2173</v>
      </c>
      <c r="B2175" s="2" t="s">
        <v>2174</v>
      </c>
      <c r="C2175" s="2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127</v>
      </c>
      <c r="P2175">
        <f t="shared" si="167"/>
        <v>59.23</v>
      </c>
      <c r="Q2175" s="10" t="s">
        <v>8332</v>
      </c>
      <c r="R2175" t="s">
        <v>8333</v>
      </c>
      <c r="S2175" s="13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58" x14ac:dyDescent="0.35">
      <c r="A2176" s="5">
        <v>2174</v>
      </c>
      <c r="B2176" s="2" t="s">
        <v>2175</v>
      </c>
      <c r="C2176" s="2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103</v>
      </c>
      <c r="P2176">
        <f t="shared" si="167"/>
        <v>65.38</v>
      </c>
      <c r="Q2176" s="10" t="s">
        <v>8332</v>
      </c>
      <c r="R2176" t="s">
        <v>8333</v>
      </c>
      <c r="S2176" s="13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3.5" x14ac:dyDescent="0.35">
      <c r="A2177" s="5">
        <v>2175</v>
      </c>
      <c r="B2177" s="2" t="s">
        <v>2176</v>
      </c>
      <c r="C2177" s="2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250</v>
      </c>
      <c r="P2177">
        <f t="shared" si="167"/>
        <v>67.31</v>
      </c>
      <c r="Q2177" s="10" t="s">
        <v>8332</v>
      </c>
      <c r="R2177" t="s">
        <v>8333</v>
      </c>
      <c r="S2177" s="13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3.5" x14ac:dyDescent="0.35">
      <c r="A2178" s="5">
        <v>2176</v>
      </c>
      <c r="B2178" s="2" t="s">
        <v>2177</v>
      </c>
      <c r="C2178" s="2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126</v>
      </c>
      <c r="P2178">
        <f t="shared" si="167"/>
        <v>88.75</v>
      </c>
      <c r="Q2178" s="10" t="s">
        <v>8332</v>
      </c>
      <c r="R2178" t="s">
        <v>8333</v>
      </c>
      <c r="S2178" s="13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72.5" x14ac:dyDescent="0.35">
      <c r="A2179" s="5">
        <v>2177</v>
      </c>
      <c r="B2179" s="2" t="s">
        <v>2178</v>
      </c>
      <c r="C2179" s="2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8332</v>
      </c>
      <c r="R2179" t="s">
        <v>8333</v>
      </c>
      <c r="S2179" s="13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si="170"/>
        <v>2016</v>
      </c>
    </row>
    <row r="2180" spans="1:21" ht="43.5" x14ac:dyDescent="0.35">
      <c r="A2180" s="5">
        <v>2178</v>
      </c>
      <c r="B2180" s="2" t="s">
        <v>2179</v>
      </c>
      <c r="C2180" s="2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139</v>
      </c>
      <c r="P2180">
        <f t="shared" si="172"/>
        <v>40.35</v>
      </c>
      <c r="Q2180" s="10" t="s">
        <v>8332</v>
      </c>
      <c r="R2180" t="s">
        <v>8333</v>
      </c>
      <c r="S2180" s="13">
        <f t="shared" si="173"/>
        <v>42723.63653935185</v>
      </c>
      <c r="T2180" s="16">
        <f t="shared" si="174"/>
        <v>42753.63653935185</v>
      </c>
      <c r="U2180">
        <f t="shared" si="170"/>
        <v>2016</v>
      </c>
    </row>
    <row r="2181" spans="1:21" ht="43.5" x14ac:dyDescent="0.35">
      <c r="A2181" s="5">
        <v>2179</v>
      </c>
      <c r="B2181" s="2" t="s">
        <v>2180</v>
      </c>
      <c r="C2181" s="2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161</v>
      </c>
      <c r="P2181">
        <f t="shared" si="172"/>
        <v>76.86</v>
      </c>
      <c r="Q2181" s="10" t="s">
        <v>8332</v>
      </c>
      <c r="R2181" t="s">
        <v>8333</v>
      </c>
      <c r="S2181" s="13">
        <f t="shared" si="173"/>
        <v>42075.171203703707</v>
      </c>
      <c r="T2181" s="16">
        <f t="shared" si="174"/>
        <v>42105.171203703707</v>
      </c>
      <c r="U2181">
        <f t="shared" si="170"/>
        <v>2015</v>
      </c>
    </row>
    <row r="2182" spans="1:21" ht="43.5" x14ac:dyDescent="0.35">
      <c r="A2182" s="5">
        <v>2180</v>
      </c>
      <c r="B2182" s="2" t="s">
        <v>2181</v>
      </c>
      <c r="C2182" s="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107</v>
      </c>
      <c r="P2182">
        <f t="shared" si="172"/>
        <v>68.709999999999994</v>
      </c>
      <c r="Q2182" s="10" t="s">
        <v>8332</v>
      </c>
      <c r="R2182" t="s">
        <v>8333</v>
      </c>
      <c r="S2182" s="13">
        <f t="shared" si="173"/>
        <v>42279.669768518521</v>
      </c>
      <c r="T2182" s="16">
        <f t="shared" si="174"/>
        <v>42321.711435185185</v>
      </c>
      <c r="U2182">
        <f t="shared" si="170"/>
        <v>2015</v>
      </c>
    </row>
    <row r="2183" spans="1:21" ht="58" x14ac:dyDescent="0.35">
      <c r="A2183" s="5">
        <v>2181</v>
      </c>
      <c r="B2183" s="2" t="s">
        <v>2182</v>
      </c>
      <c r="C2183" s="2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153</v>
      </c>
      <c r="P2183">
        <f t="shared" si="172"/>
        <v>57.77</v>
      </c>
      <c r="Q2183" s="10" t="s">
        <v>8340</v>
      </c>
      <c r="R2183" t="s">
        <v>8358</v>
      </c>
      <c r="S2183" s="13">
        <f t="shared" si="173"/>
        <v>42773.005243055552</v>
      </c>
      <c r="T2183" s="16">
        <f t="shared" si="174"/>
        <v>42787.005243055552</v>
      </c>
      <c r="U2183">
        <f t="shared" si="170"/>
        <v>2017</v>
      </c>
    </row>
    <row r="2184" spans="1:21" ht="43.5" x14ac:dyDescent="0.35">
      <c r="A2184" s="5">
        <v>2182</v>
      </c>
      <c r="B2184" s="2" t="s">
        <v>2183</v>
      </c>
      <c r="C2184" s="2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524</v>
      </c>
      <c r="P2184">
        <f t="shared" si="172"/>
        <v>44.17</v>
      </c>
      <c r="Q2184" s="10" t="s">
        <v>8340</v>
      </c>
      <c r="R2184" t="s">
        <v>8358</v>
      </c>
      <c r="S2184" s="13">
        <f t="shared" si="173"/>
        <v>41879.900752314818</v>
      </c>
      <c r="T2184" s="16">
        <f t="shared" si="174"/>
        <v>41914.900752314818</v>
      </c>
      <c r="U2184">
        <f t="shared" si="170"/>
        <v>2014</v>
      </c>
    </row>
    <row r="2185" spans="1:21" ht="58" x14ac:dyDescent="0.35">
      <c r="A2185" s="5">
        <v>2183</v>
      </c>
      <c r="B2185" s="2" t="s">
        <v>2184</v>
      </c>
      <c r="C2185" s="2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489</v>
      </c>
      <c r="P2185">
        <f t="shared" si="172"/>
        <v>31.57</v>
      </c>
      <c r="Q2185" s="10" t="s">
        <v>8340</v>
      </c>
      <c r="R2185" t="s">
        <v>8358</v>
      </c>
      <c r="S2185" s="13">
        <f t="shared" si="173"/>
        <v>42745.365474537044</v>
      </c>
      <c r="T2185" s="16">
        <f t="shared" si="174"/>
        <v>42775.208333333328</v>
      </c>
      <c r="U2185">
        <f t="shared" si="170"/>
        <v>2017</v>
      </c>
    </row>
    <row r="2186" spans="1:21" ht="58" x14ac:dyDescent="0.35">
      <c r="A2186" s="5">
        <v>2184</v>
      </c>
      <c r="B2186" s="2" t="s">
        <v>2185</v>
      </c>
      <c r="C2186" s="2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285</v>
      </c>
      <c r="P2186">
        <f t="shared" si="172"/>
        <v>107.05</v>
      </c>
      <c r="Q2186" s="10" t="s">
        <v>8340</v>
      </c>
      <c r="R2186" t="s">
        <v>8358</v>
      </c>
      <c r="S2186" s="13">
        <f t="shared" si="173"/>
        <v>42380.690289351856</v>
      </c>
      <c r="T2186" s="16">
        <f t="shared" si="174"/>
        <v>42394.666666666672</v>
      </c>
      <c r="U2186">
        <f t="shared" si="170"/>
        <v>2016</v>
      </c>
    </row>
    <row r="2187" spans="1:21" ht="58" x14ac:dyDescent="0.35">
      <c r="A2187" s="5">
        <v>2185</v>
      </c>
      <c r="B2187" s="2" t="s">
        <v>2186</v>
      </c>
      <c r="C2187" s="2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1857</v>
      </c>
      <c r="P2187">
        <f t="shared" si="172"/>
        <v>149.03</v>
      </c>
      <c r="Q2187" s="10" t="s">
        <v>8340</v>
      </c>
      <c r="R2187" t="s">
        <v>8358</v>
      </c>
      <c r="S2187" s="13">
        <f t="shared" si="173"/>
        <v>41319.349988425929</v>
      </c>
      <c r="T2187" s="16">
        <f t="shared" si="174"/>
        <v>41359.349988425929</v>
      </c>
      <c r="U2187">
        <f t="shared" si="170"/>
        <v>2013</v>
      </c>
    </row>
    <row r="2188" spans="1:21" ht="43.5" x14ac:dyDescent="0.35">
      <c r="A2188" s="5">
        <v>2186</v>
      </c>
      <c r="B2188" s="2" t="s">
        <v>2187</v>
      </c>
      <c r="C2188" s="2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110</v>
      </c>
      <c r="P2188">
        <f t="shared" si="172"/>
        <v>55.96</v>
      </c>
      <c r="Q2188" s="10" t="s">
        <v>8340</v>
      </c>
      <c r="R2188" t="s">
        <v>8358</v>
      </c>
      <c r="S2188" s="13">
        <f t="shared" si="173"/>
        <v>42583.615081018521</v>
      </c>
      <c r="T2188" s="16">
        <f t="shared" si="174"/>
        <v>42620.083333333328</v>
      </c>
      <c r="U2188">
        <f t="shared" si="170"/>
        <v>2016</v>
      </c>
    </row>
    <row r="2189" spans="1:21" ht="58" x14ac:dyDescent="0.35">
      <c r="A2189" s="5">
        <v>2187</v>
      </c>
      <c r="B2189" s="2" t="s">
        <v>2188</v>
      </c>
      <c r="C2189" s="2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1015</v>
      </c>
      <c r="P2189">
        <f t="shared" si="172"/>
        <v>56.97</v>
      </c>
      <c r="Q2189" s="10" t="s">
        <v>8340</v>
      </c>
      <c r="R2189" t="s">
        <v>8358</v>
      </c>
      <c r="S2189" s="13">
        <f t="shared" si="173"/>
        <v>42068.209097222221</v>
      </c>
      <c r="T2189" s="16">
        <f t="shared" si="174"/>
        <v>42097.165972222225</v>
      </c>
      <c r="U2189">
        <f t="shared" si="170"/>
        <v>2015</v>
      </c>
    </row>
    <row r="2190" spans="1:21" ht="43.5" x14ac:dyDescent="0.35">
      <c r="A2190" s="5">
        <v>2188</v>
      </c>
      <c r="B2190" s="2" t="s">
        <v>2189</v>
      </c>
      <c r="C2190" s="2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412</v>
      </c>
      <c r="P2190">
        <f t="shared" si="172"/>
        <v>44.06</v>
      </c>
      <c r="Q2190" s="10" t="s">
        <v>8340</v>
      </c>
      <c r="R2190" t="s">
        <v>8358</v>
      </c>
      <c r="S2190" s="13">
        <f t="shared" si="173"/>
        <v>42633.586122685185</v>
      </c>
      <c r="T2190" s="16">
        <f t="shared" si="174"/>
        <v>42668.708333333328</v>
      </c>
      <c r="U2190">
        <f t="shared" si="170"/>
        <v>2016</v>
      </c>
    </row>
    <row r="2191" spans="1:21" ht="58" x14ac:dyDescent="0.35">
      <c r="A2191" s="5">
        <v>2189</v>
      </c>
      <c r="B2191" s="2" t="s">
        <v>2190</v>
      </c>
      <c r="C2191" s="2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503</v>
      </c>
      <c r="P2191">
        <f t="shared" si="172"/>
        <v>68.63</v>
      </c>
      <c r="Q2191" s="10" t="s">
        <v>8340</v>
      </c>
      <c r="R2191" t="s">
        <v>8358</v>
      </c>
      <c r="S2191" s="13">
        <f t="shared" si="173"/>
        <v>42467.788194444445</v>
      </c>
      <c r="T2191" s="16">
        <f t="shared" si="174"/>
        <v>42481.916666666672</v>
      </c>
      <c r="U2191">
        <f t="shared" si="170"/>
        <v>2016</v>
      </c>
    </row>
    <row r="2192" spans="1:21" ht="43.5" x14ac:dyDescent="0.35">
      <c r="A2192" s="5">
        <v>2190</v>
      </c>
      <c r="B2192" s="2" t="s">
        <v>2191</v>
      </c>
      <c r="C2192" s="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185</v>
      </c>
      <c r="P2192">
        <f t="shared" si="172"/>
        <v>65.319999999999993</v>
      </c>
      <c r="Q2192" s="10" t="s">
        <v>8340</v>
      </c>
      <c r="R2192" t="s">
        <v>8358</v>
      </c>
      <c r="S2192" s="13">
        <f t="shared" si="173"/>
        <v>42417.625046296293</v>
      </c>
      <c r="T2192" s="16">
        <f t="shared" si="174"/>
        <v>42452.290972222225</v>
      </c>
      <c r="U2192">
        <f t="shared" si="170"/>
        <v>2016</v>
      </c>
    </row>
    <row r="2193" spans="1:21" ht="58" x14ac:dyDescent="0.35">
      <c r="A2193" s="5">
        <v>2191</v>
      </c>
      <c r="B2193" s="2" t="s">
        <v>2192</v>
      </c>
      <c r="C2193" s="2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120</v>
      </c>
      <c r="P2193">
        <f t="shared" si="172"/>
        <v>35.92</v>
      </c>
      <c r="Q2193" s="10" t="s">
        <v>8340</v>
      </c>
      <c r="R2193" t="s">
        <v>8358</v>
      </c>
      <c r="S2193" s="13">
        <f t="shared" si="173"/>
        <v>42768.833645833336</v>
      </c>
      <c r="T2193" s="16">
        <f t="shared" si="174"/>
        <v>42780.833645833336</v>
      </c>
      <c r="U2193">
        <f t="shared" si="170"/>
        <v>2017</v>
      </c>
    </row>
    <row r="2194" spans="1:21" ht="58" x14ac:dyDescent="0.35">
      <c r="A2194" s="5">
        <v>2192</v>
      </c>
      <c r="B2194" s="2" t="s">
        <v>2193</v>
      </c>
      <c r="C2194" s="2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1081</v>
      </c>
      <c r="P2194">
        <f t="shared" si="172"/>
        <v>40.07</v>
      </c>
      <c r="Q2194" s="10" t="s">
        <v>8340</v>
      </c>
      <c r="R2194" t="s">
        <v>8358</v>
      </c>
      <c r="S2194" s="13">
        <f t="shared" si="173"/>
        <v>42691.8512037037</v>
      </c>
      <c r="T2194" s="16">
        <f t="shared" si="174"/>
        <v>42719.958333333328</v>
      </c>
      <c r="U2194">
        <f t="shared" si="170"/>
        <v>2016</v>
      </c>
    </row>
    <row r="2195" spans="1:21" ht="58" x14ac:dyDescent="0.35">
      <c r="A2195" s="5">
        <v>2193</v>
      </c>
      <c r="B2195" s="2" t="s">
        <v>2194</v>
      </c>
      <c r="C2195" s="2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452</v>
      </c>
      <c r="P2195">
        <f t="shared" si="172"/>
        <v>75.650000000000006</v>
      </c>
      <c r="Q2195" s="10" t="s">
        <v>8340</v>
      </c>
      <c r="R2195" t="s">
        <v>8358</v>
      </c>
      <c r="S2195" s="13">
        <f t="shared" si="173"/>
        <v>42664.405925925923</v>
      </c>
      <c r="T2195" s="16">
        <f t="shared" si="174"/>
        <v>42695.207638888889</v>
      </c>
      <c r="U2195">
        <f t="shared" si="170"/>
        <v>2016</v>
      </c>
    </row>
    <row r="2196" spans="1:21" ht="58" x14ac:dyDescent="0.35">
      <c r="A2196" s="5">
        <v>2194</v>
      </c>
      <c r="B2196" s="2" t="s">
        <v>2195</v>
      </c>
      <c r="C2196" s="2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537</v>
      </c>
      <c r="P2196">
        <f t="shared" si="172"/>
        <v>61.2</v>
      </c>
      <c r="Q2196" s="10" t="s">
        <v>8340</v>
      </c>
      <c r="R2196" t="s">
        <v>8358</v>
      </c>
      <c r="S2196" s="13">
        <f t="shared" si="173"/>
        <v>42425.757986111115</v>
      </c>
      <c r="T2196" s="16">
        <f t="shared" si="174"/>
        <v>42455.716319444444</v>
      </c>
      <c r="U2196">
        <f t="shared" si="170"/>
        <v>2016</v>
      </c>
    </row>
    <row r="2197" spans="1:21" ht="29" x14ac:dyDescent="0.35">
      <c r="A2197" s="5">
        <v>2195</v>
      </c>
      <c r="B2197" s="2" t="s">
        <v>2196</v>
      </c>
      <c r="C2197" s="2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120</v>
      </c>
      <c r="P2197">
        <f t="shared" si="172"/>
        <v>48.13</v>
      </c>
      <c r="Q2197" s="10" t="s">
        <v>8340</v>
      </c>
      <c r="R2197" t="s">
        <v>8358</v>
      </c>
      <c r="S2197" s="13">
        <f t="shared" si="173"/>
        <v>42197.771990740745</v>
      </c>
      <c r="T2197" s="16">
        <f t="shared" si="174"/>
        <v>42227.771990740745</v>
      </c>
      <c r="U2197">
        <f t="shared" si="170"/>
        <v>2015</v>
      </c>
    </row>
    <row r="2198" spans="1:21" ht="29" x14ac:dyDescent="0.35">
      <c r="A2198" s="5">
        <v>2196</v>
      </c>
      <c r="B2198" s="2" t="s">
        <v>2197</v>
      </c>
      <c r="C2198" s="2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114</v>
      </c>
      <c r="P2198">
        <f t="shared" si="172"/>
        <v>68.11</v>
      </c>
      <c r="Q2198" s="10" t="s">
        <v>8340</v>
      </c>
      <c r="R2198" t="s">
        <v>8358</v>
      </c>
      <c r="S2198" s="13">
        <f t="shared" si="173"/>
        <v>42675.487291666665</v>
      </c>
      <c r="T2198" s="16">
        <f t="shared" si="174"/>
        <v>42706.291666666672</v>
      </c>
      <c r="U2198">
        <f t="shared" si="170"/>
        <v>2016</v>
      </c>
    </row>
    <row r="2199" spans="1:21" ht="43.5" x14ac:dyDescent="0.35">
      <c r="A2199" s="5">
        <v>2197</v>
      </c>
      <c r="B2199" s="2" t="s">
        <v>2198</v>
      </c>
      <c r="C2199" s="2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951</v>
      </c>
      <c r="P2199">
        <f t="shared" si="172"/>
        <v>65.89</v>
      </c>
      <c r="Q2199" s="10" t="s">
        <v>8340</v>
      </c>
      <c r="R2199" t="s">
        <v>8358</v>
      </c>
      <c r="S2199" s="13">
        <f t="shared" si="173"/>
        <v>42033.584016203706</v>
      </c>
      <c r="T2199" s="16">
        <f t="shared" si="174"/>
        <v>42063.584016203706</v>
      </c>
      <c r="U2199">
        <f t="shared" si="170"/>
        <v>2015</v>
      </c>
    </row>
    <row r="2200" spans="1:21" ht="58" x14ac:dyDescent="0.35">
      <c r="A2200" s="5">
        <v>2198</v>
      </c>
      <c r="B2200" s="2" t="s">
        <v>2199</v>
      </c>
      <c r="C2200" s="2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133</v>
      </c>
      <c r="P2200">
        <f t="shared" si="172"/>
        <v>81.650000000000006</v>
      </c>
      <c r="Q2200" s="10" t="s">
        <v>8340</v>
      </c>
      <c r="R2200" t="s">
        <v>8358</v>
      </c>
      <c r="S2200" s="13">
        <f t="shared" si="173"/>
        <v>42292.513888888891</v>
      </c>
      <c r="T2200" s="16">
        <f t="shared" si="174"/>
        <v>42322.555555555555</v>
      </c>
      <c r="U2200">
        <f t="shared" si="170"/>
        <v>2015</v>
      </c>
    </row>
    <row r="2201" spans="1:21" ht="29" x14ac:dyDescent="0.35">
      <c r="A2201" s="5">
        <v>2199</v>
      </c>
      <c r="B2201" s="2" t="s">
        <v>2200</v>
      </c>
      <c r="C2201" s="2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147</v>
      </c>
      <c r="P2201">
        <f t="shared" si="172"/>
        <v>52.7</v>
      </c>
      <c r="Q2201" s="10" t="s">
        <v>8340</v>
      </c>
      <c r="R2201" t="s">
        <v>8358</v>
      </c>
      <c r="S2201" s="13">
        <f t="shared" si="173"/>
        <v>42262.416643518518</v>
      </c>
      <c r="T2201" s="16">
        <f t="shared" si="174"/>
        <v>42292.416643518518</v>
      </c>
      <c r="U2201">
        <f t="shared" si="170"/>
        <v>2015</v>
      </c>
    </row>
    <row r="2202" spans="1:21" ht="58" x14ac:dyDescent="0.35">
      <c r="A2202" s="5">
        <v>2200</v>
      </c>
      <c r="B2202" s="2" t="s">
        <v>2201</v>
      </c>
      <c r="C2202" s="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542</v>
      </c>
      <c r="P2202">
        <f t="shared" si="172"/>
        <v>41.23</v>
      </c>
      <c r="Q2202" s="10" t="s">
        <v>8340</v>
      </c>
      <c r="R2202" t="s">
        <v>8358</v>
      </c>
      <c r="S2202" s="13">
        <f t="shared" si="173"/>
        <v>42163.625787037032</v>
      </c>
      <c r="T2202" s="16">
        <f t="shared" si="174"/>
        <v>42191.125</v>
      </c>
      <c r="U2202">
        <f t="shared" si="170"/>
        <v>2015</v>
      </c>
    </row>
    <row r="2203" spans="1:21" ht="58" x14ac:dyDescent="0.35">
      <c r="A2203" s="5">
        <v>2201</v>
      </c>
      <c r="B2203" s="2" t="s">
        <v>2202</v>
      </c>
      <c r="C2203" s="2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383</v>
      </c>
      <c r="P2203">
        <f t="shared" si="172"/>
        <v>15.04</v>
      </c>
      <c r="Q2203" s="10" t="s">
        <v>8332</v>
      </c>
      <c r="R2203" t="s">
        <v>8337</v>
      </c>
      <c r="S2203" s="13">
        <f t="shared" si="173"/>
        <v>41276.846817129634</v>
      </c>
      <c r="T2203" s="16">
        <f t="shared" si="174"/>
        <v>41290.846817129634</v>
      </c>
      <c r="U2203">
        <f t="shared" si="170"/>
        <v>2013</v>
      </c>
    </row>
    <row r="2204" spans="1:21" ht="43.5" x14ac:dyDescent="0.35">
      <c r="A2204" s="5">
        <v>2202</v>
      </c>
      <c r="B2204" s="2" t="s">
        <v>2203</v>
      </c>
      <c r="C2204" s="2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704</v>
      </c>
      <c r="P2204">
        <f t="shared" si="172"/>
        <v>39.07</v>
      </c>
      <c r="Q2204" s="10" t="s">
        <v>8332</v>
      </c>
      <c r="R2204" t="s">
        <v>8337</v>
      </c>
      <c r="S2204" s="13">
        <f t="shared" si="173"/>
        <v>41184.849166666667</v>
      </c>
      <c r="T2204" s="16">
        <f t="shared" si="174"/>
        <v>41214.849166666667</v>
      </c>
      <c r="U2204">
        <f t="shared" si="170"/>
        <v>2012</v>
      </c>
    </row>
    <row r="2205" spans="1:21" ht="58" x14ac:dyDescent="0.35">
      <c r="A2205" s="5">
        <v>2203</v>
      </c>
      <c r="B2205" s="2" t="s">
        <v>2204</v>
      </c>
      <c r="C2205" s="2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110</v>
      </c>
      <c r="P2205">
        <f t="shared" si="172"/>
        <v>43.82</v>
      </c>
      <c r="Q2205" s="10" t="s">
        <v>8332</v>
      </c>
      <c r="R2205" t="s">
        <v>8337</v>
      </c>
      <c r="S2205" s="13">
        <f t="shared" si="173"/>
        <v>42241.85974537037</v>
      </c>
      <c r="T2205" s="16">
        <f t="shared" si="174"/>
        <v>42271.85974537037</v>
      </c>
      <c r="U2205">
        <f t="shared" si="170"/>
        <v>2015</v>
      </c>
    </row>
    <row r="2206" spans="1:21" ht="43.5" x14ac:dyDescent="0.35">
      <c r="A2206" s="5">
        <v>2204</v>
      </c>
      <c r="B2206" s="2" t="s">
        <v>2205</v>
      </c>
      <c r="C2206" s="2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133</v>
      </c>
      <c r="P2206">
        <f t="shared" si="172"/>
        <v>27.3</v>
      </c>
      <c r="Q2206" s="10" t="s">
        <v>8332</v>
      </c>
      <c r="R2206" t="s">
        <v>8337</v>
      </c>
      <c r="S2206" s="13">
        <f t="shared" si="173"/>
        <v>41312.311562499999</v>
      </c>
      <c r="T2206" s="16">
        <f t="shared" si="174"/>
        <v>41342.311562499999</v>
      </c>
      <c r="U2206">
        <f t="shared" si="170"/>
        <v>2013</v>
      </c>
    </row>
    <row r="2207" spans="1:21" ht="43.5" x14ac:dyDescent="0.35">
      <c r="A2207" s="5">
        <v>2205</v>
      </c>
      <c r="B2207" s="2" t="s">
        <v>2206</v>
      </c>
      <c r="C2207" s="2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152</v>
      </c>
      <c r="P2207">
        <f t="shared" si="172"/>
        <v>42.22</v>
      </c>
      <c r="Q2207" s="10" t="s">
        <v>8332</v>
      </c>
      <c r="R2207" t="s">
        <v>8337</v>
      </c>
      <c r="S2207" s="13">
        <f t="shared" si="173"/>
        <v>41031.82163194444</v>
      </c>
      <c r="T2207" s="16">
        <f t="shared" si="174"/>
        <v>41061.82163194444</v>
      </c>
      <c r="U2207">
        <f t="shared" si="170"/>
        <v>2012</v>
      </c>
    </row>
    <row r="2208" spans="1:21" ht="58" x14ac:dyDescent="0.35">
      <c r="A2208" s="5">
        <v>2206</v>
      </c>
      <c r="B2208" s="2" t="s">
        <v>2207</v>
      </c>
      <c r="C2208" s="2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103</v>
      </c>
      <c r="P2208">
        <f t="shared" si="172"/>
        <v>33.24</v>
      </c>
      <c r="Q2208" s="10" t="s">
        <v>8332</v>
      </c>
      <c r="R2208" t="s">
        <v>8337</v>
      </c>
      <c r="S2208" s="13">
        <f t="shared" si="173"/>
        <v>40997.257222222222</v>
      </c>
      <c r="T2208" s="16">
        <f t="shared" si="174"/>
        <v>41015.257222222222</v>
      </c>
      <c r="U2208">
        <f t="shared" si="170"/>
        <v>2012</v>
      </c>
    </row>
    <row r="2209" spans="1:21" ht="43.5" x14ac:dyDescent="0.35">
      <c r="A2209" s="5">
        <v>2207</v>
      </c>
      <c r="B2209" s="2" t="s">
        <v>2208</v>
      </c>
      <c r="C2209" s="2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100</v>
      </c>
      <c r="P2209">
        <f t="shared" si="172"/>
        <v>285.70999999999998</v>
      </c>
      <c r="Q2209" s="10" t="s">
        <v>8332</v>
      </c>
      <c r="R2209" t="s">
        <v>8337</v>
      </c>
      <c r="S2209" s="13">
        <f t="shared" si="173"/>
        <v>41564.194131944445</v>
      </c>
      <c r="T2209" s="16">
        <f t="shared" si="174"/>
        <v>41594.235798611109</v>
      </c>
      <c r="U2209">
        <f t="shared" si="170"/>
        <v>2013</v>
      </c>
    </row>
    <row r="2210" spans="1:21" ht="58" x14ac:dyDescent="0.35">
      <c r="A2210" s="5">
        <v>2208</v>
      </c>
      <c r="B2210" s="2" t="s">
        <v>2209</v>
      </c>
      <c r="C2210" s="2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102</v>
      </c>
      <c r="P2210">
        <f t="shared" si="172"/>
        <v>42.33</v>
      </c>
      <c r="Q2210" s="10" t="s">
        <v>8332</v>
      </c>
      <c r="R2210" t="s">
        <v>8337</v>
      </c>
      <c r="S2210" s="13">
        <f t="shared" si="173"/>
        <v>40946.882245370369</v>
      </c>
      <c r="T2210" s="16">
        <f t="shared" si="174"/>
        <v>41006.166666666664</v>
      </c>
      <c r="U2210">
        <f t="shared" si="170"/>
        <v>2012</v>
      </c>
    </row>
    <row r="2211" spans="1:21" ht="43.5" x14ac:dyDescent="0.35">
      <c r="A2211" s="5">
        <v>2209</v>
      </c>
      <c r="B2211" s="2" t="s">
        <v>2210</v>
      </c>
      <c r="C2211" s="2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151</v>
      </c>
      <c r="P2211">
        <f t="shared" si="172"/>
        <v>50.27</v>
      </c>
      <c r="Q2211" s="10" t="s">
        <v>8332</v>
      </c>
      <c r="R2211" t="s">
        <v>8337</v>
      </c>
      <c r="S2211" s="13">
        <f t="shared" si="173"/>
        <v>41732.479675925926</v>
      </c>
      <c r="T2211" s="16">
        <f t="shared" si="174"/>
        <v>41743.958333333336</v>
      </c>
      <c r="U2211">
        <f t="shared" si="170"/>
        <v>2014</v>
      </c>
    </row>
    <row r="2212" spans="1:21" ht="58" x14ac:dyDescent="0.35">
      <c r="A2212" s="5">
        <v>2210</v>
      </c>
      <c r="B2212" s="2" t="s">
        <v>2211</v>
      </c>
      <c r="C2212" s="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111</v>
      </c>
      <c r="P2212">
        <f t="shared" si="172"/>
        <v>61.9</v>
      </c>
      <c r="Q2212" s="10" t="s">
        <v>8332</v>
      </c>
      <c r="R2212" t="s">
        <v>8337</v>
      </c>
      <c r="S2212" s="13">
        <f t="shared" si="173"/>
        <v>40956.066087962965</v>
      </c>
      <c r="T2212" s="16">
        <f t="shared" si="174"/>
        <v>41013.73333333333</v>
      </c>
      <c r="U2212">
        <f t="shared" si="170"/>
        <v>2012</v>
      </c>
    </row>
    <row r="2213" spans="1:21" ht="58" x14ac:dyDescent="0.35">
      <c r="A2213" s="5">
        <v>2211</v>
      </c>
      <c r="B2213" s="2" t="s">
        <v>2212</v>
      </c>
      <c r="C2213" s="2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196</v>
      </c>
      <c r="P2213">
        <f t="shared" si="172"/>
        <v>40.75</v>
      </c>
      <c r="Q2213" s="10" t="s">
        <v>8332</v>
      </c>
      <c r="R2213" t="s">
        <v>8337</v>
      </c>
      <c r="S2213" s="13">
        <f t="shared" si="173"/>
        <v>41716.785011574073</v>
      </c>
      <c r="T2213" s="16">
        <f t="shared" si="174"/>
        <v>41739.290972222225</v>
      </c>
      <c r="U2213">
        <f t="shared" si="170"/>
        <v>2014</v>
      </c>
    </row>
    <row r="2214" spans="1:21" ht="58" x14ac:dyDescent="0.35">
      <c r="A2214" s="5">
        <v>2212</v>
      </c>
      <c r="B2214" s="2" t="s">
        <v>2213</v>
      </c>
      <c r="C2214" s="2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114</v>
      </c>
      <c r="P2214">
        <f t="shared" si="172"/>
        <v>55.8</v>
      </c>
      <c r="Q2214" s="10" t="s">
        <v>8332</v>
      </c>
      <c r="R2214" t="s">
        <v>8337</v>
      </c>
      <c r="S2214" s="13">
        <f t="shared" si="173"/>
        <v>41548.747418981482</v>
      </c>
      <c r="T2214" s="16">
        <f t="shared" si="174"/>
        <v>41582.041666666664</v>
      </c>
      <c r="U2214">
        <f t="shared" si="170"/>
        <v>2013</v>
      </c>
    </row>
    <row r="2215" spans="1:21" ht="72.5" x14ac:dyDescent="0.35">
      <c r="A2215" s="5">
        <v>2213</v>
      </c>
      <c r="B2215" s="2" t="s">
        <v>2214</v>
      </c>
      <c r="C2215" s="2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200</v>
      </c>
      <c r="P2215">
        <f t="shared" si="172"/>
        <v>10</v>
      </c>
      <c r="Q2215" s="10" t="s">
        <v>8332</v>
      </c>
      <c r="R2215" t="s">
        <v>8337</v>
      </c>
      <c r="S2215" s="13">
        <f t="shared" si="173"/>
        <v>42109.826145833329</v>
      </c>
      <c r="T2215" s="16">
        <f t="shared" si="174"/>
        <v>42139.826145833329</v>
      </c>
      <c r="U2215">
        <f t="shared" ref="U2215:U2278" si="175">YEAR(S:S)</f>
        <v>2015</v>
      </c>
    </row>
    <row r="2216" spans="1:21" ht="43.5" x14ac:dyDescent="0.35">
      <c r="A2216" s="5">
        <v>2214</v>
      </c>
      <c r="B2216" s="2" t="s">
        <v>2215</v>
      </c>
      <c r="C2216" s="2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293</v>
      </c>
      <c r="P2216">
        <f t="shared" si="172"/>
        <v>73.13</v>
      </c>
      <c r="Q2216" s="10" t="s">
        <v>8332</v>
      </c>
      <c r="R2216" t="s">
        <v>8337</v>
      </c>
      <c r="S2216" s="13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29" x14ac:dyDescent="0.35">
      <c r="A2217" s="5">
        <v>2215</v>
      </c>
      <c r="B2217" s="2" t="s">
        <v>2216</v>
      </c>
      <c r="C2217" s="2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156</v>
      </c>
      <c r="P2217">
        <f t="shared" si="172"/>
        <v>26.06</v>
      </c>
      <c r="Q2217" s="10" t="s">
        <v>8332</v>
      </c>
      <c r="R2217" t="s">
        <v>8337</v>
      </c>
      <c r="S2217" s="13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58" x14ac:dyDescent="0.35">
      <c r="A2218" s="5">
        <v>2216</v>
      </c>
      <c r="B2218" s="2" t="s">
        <v>2217</v>
      </c>
      <c r="C2218" s="2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106</v>
      </c>
      <c r="P2218">
        <f t="shared" si="172"/>
        <v>22.64</v>
      </c>
      <c r="Q2218" s="10" t="s">
        <v>8332</v>
      </c>
      <c r="R2218" t="s">
        <v>8337</v>
      </c>
      <c r="S2218" s="13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3.5" x14ac:dyDescent="0.35">
      <c r="A2219" s="5">
        <v>2217</v>
      </c>
      <c r="B2219" s="2" t="s">
        <v>2218</v>
      </c>
      <c r="C2219" s="2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101</v>
      </c>
      <c r="P2219">
        <f t="shared" si="172"/>
        <v>47.22</v>
      </c>
      <c r="Q2219" s="10" t="s">
        <v>8332</v>
      </c>
      <c r="R2219" t="s">
        <v>8337</v>
      </c>
      <c r="S2219" s="13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3.5" x14ac:dyDescent="0.35">
      <c r="A2220" s="5">
        <v>2218</v>
      </c>
      <c r="B2220" s="2" t="s">
        <v>2219</v>
      </c>
      <c r="C2220" s="2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123</v>
      </c>
      <c r="P2220">
        <f t="shared" si="172"/>
        <v>32.32</v>
      </c>
      <c r="Q2220" s="10" t="s">
        <v>8332</v>
      </c>
      <c r="R2220" t="s">
        <v>8337</v>
      </c>
      <c r="S2220" s="13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3.5" x14ac:dyDescent="0.35">
      <c r="A2221" s="5">
        <v>2219</v>
      </c>
      <c r="B2221" s="2" t="s">
        <v>2220</v>
      </c>
      <c r="C2221" s="2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102</v>
      </c>
      <c r="P2221">
        <f t="shared" si="172"/>
        <v>53.42</v>
      </c>
      <c r="Q2221" s="10" t="s">
        <v>8332</v>
      </c>
      <c r="R2221" t="s">
        <v>8337</v>
      </c>
      <c r="S2221" s="13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3.5" x14ac:dyDescent="0.35">
      <c r="A2222" s="5">
        <v>2220</v>
      </c>
      <c r="B2222" s="2" t="s">
        <v>2221</v>
      </c>
      <c r="C2222" s="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101</v>
      </c>
      <c r="P2222">
        <f t="shared" si="172"/>
        <v>51.3</v>
      </c>
      <c r="Q2222" s="10" t="s">
        <v>8332</v>
      </c>
      <c r="R2222" t="s">
        <v>8337</v>
      </c>
      <c r="S2222" s="13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3.5" x14ac:dyDescent="0.35">
      <c r="A2223" s="5">
        <v>2221</v>
      </c>
      <c r="B2223" s="2" t="s">
        <v>2222</v>
      </c>
      <c r="C2223" s="2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108</v>
      </c>
      <c r="P2223">
        <f t="shared" si="172"/>
        <v>37.200000000000003</v>
      </c>
      <c r="Q2223" s="10" t="s">
        <v>8340</v>
      </c>
      <c r="R2223" t="s">
        <v>8358</v>
      </c>
      <c r="S2223" s="13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58" x14ac:dyDescent="0.35">
      <c r="A2224" s="5">
        <v>2222</v>
      </c>
      <c r="B2224" s="2" t="s">
        <v>2223</v>
      </c>
      <c r="C2224" s="2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163</v>
      </c>
      <c r="P2224">
        <f t="shared" si="172"/>
        <v>27.1</v>
      </c>
      <c r="Q2224" s="10" t="s">
        <v>8340</v>
      </c>
      <c r="R2224" t="s">
        <v>8358</v>
      </c>
      <c r="S2224" s="13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58" x14ac:dyDescent="0.35">
      <c r="A2225" s="5">
        <v>2223</v>
      </c>
      <c r="B2225" s="2" t="s">
        <v>2224</v>
      </c>
      <c r="C2225" s="2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106</v>
      </c>
      <c r="P2225">
        <f t="shared" si="172"/>
        <v>206.31</v>
      </c>
      <c r="Q2225" s="10" t="s">
        <v>8340</v>
      </c>
      <c r="R2225" t="s">
        <v>8358</v>
      </c>
      <c r="S2225" s="13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58" x14ac:dyDescent="0.35">
      <c r="A2226" s="5">
        <v>2224</v>
      </c>
      <c r="B2226" s="2" t="s">
        <v>2225</v>
      </c>
      <c r="C2226" s="2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243</v>
      </c>
      <c r="P2226">
        <f t="shared" si="172"/>
        <v>82.15</v>
      </c>
      <c r="Q2226" s="10" t="s">
        <v>8340</v>
      </c>
      <c r="R2226" t="s">
        <v>8358</v>
      </c>
      <c r="S2226" s="13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58" x14ac:dyDescent="0.35">
      <c r="A2227" s="5">
        <v>2225</v>
      </c>
      <c r="B2227" s="2" t="s">
        <v>2226</v>
      </c>
      <c r="C2227" s="2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945</v>
      </c>
      <c r="P2227">
        <f t="shared" si="172"/>
        <v>164.8</v>
      </c>
      <c r="Q2227" s="10" t="s">
        <v>8340</v>
      </c>
      <c r="R2227" t="s">
        <v>8358</v>
      </c>
      <c r="S2227" s="13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58" x14ac:dyDescent="0.35">
      <c r="A2228" s="5">
        <v>2226</v>
      </c>
      <c r="B2228" s="2" t="s">
        <v>2227</v>
      </c>
      <c r="C2228" s="2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108</v>
      </c>
      <c r="P2228">
        <f t="shared" si="172"/>
        <v>60.82</v>
      </c>
      <c r="Q2228" s="10" t="s">
        <v>8340</v>
      </c>
      <c r="R2228" t="s">
        <v>8358</v>
      </c>
      <c r="S2228" s="13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3.5" x14ac:dyDescent="0.35">
      <c r="A2229" s="5">
        <v>2227</v>
      </c>
      <c r="B2229" s="2" t="s">
        <v>2228</v>
      </c>
      <c r="C2229" s="2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157</v>
      </c>
      <c r="P2229">
        <f t="shared" si="172"/>
        <v>67.97</v>
      </c>
      <c r="Q2229" s="10" t="s">
        <v>8340</v>
      </c>
      <c r="R2229" t="s">
        <v>8358</v>
      </c>
      <c r="S2229" s="13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58" x14ac:dyDescent="0.35">
      <c r="A2230" s="5">
        <v>2228</v>
      </c>
      <c r="B2230" s="2" t="s">
        <v>2229</v>
      </c>
      <c r="C2230" s="2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1174</v>
      </c>
      <c r="P2230">
        <f t="shared" si="172"/>
        <v>81.56</v>
      </c>
      <c r="Q2230" s="10" t="s">
        <v>8340</v>
      </c>
      <c r="R2230" t="s">
        <v>8358</v>
      </c>
      <c r="S2230" s="13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58" x14ac:dyDescent="0.35">
      <c r="A2231" s="5">
        <v>2229</v>
      </c>
      <c r="B2231" s="2" t="s">
        <v>2230</v>
      </c>
      <c r="C2231" s="2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171</v>
      </c>
      <c r="P2231">
        <f t="shared" si="172"/>
        <v>25.43</v>
      </c>
      <c r="Q2231" s="10" t="s">
        <v>8340</v>
      </c>
      <c r="R2231" t="s">
        <v>8358</v>
      </c>
      <c r="S2231" s="13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58" x14ac:dyDescent="0.35">
      <c r="A2232" s="5">
        <v>2230</v>
      </c>
      <c r="B2232" s="2" t="s">
        <v>2231</v>
      </c>
      <c r="C2232" s="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126</v>
      </c>
      <c r="P2232">
        <f t="shared" si="172"/>
        <v>21.5</v>
      </c>
      <c r="Q2232" s="10" t="s">
        <v>8340</v>
      </c>
      <c r="R2232" t="s">
        <v>8358</v>
      </c>
      <c r="S2232" s="13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58" x14ac:dyDescent="0.35">
      <c r="A2233" s="5">
        <v>2231</v>
      </c>
      <c r="B2233" s="2" t="s">
        <v>2232</v>
      </c>
      <c r="C2233" s="2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1212</v>
      </c>
      <c r="P2233">
        <f t="shared" si="172"/>
        <v>27.23</v>
      </c>
      <c r="Q2233" s="10" t="s">
        <v>8340</v>
      </c>
      <c r="R2233" t="s">
        <v>8358</v>
      </c>
      <c r="S2233" s="13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3.5" x14ac:dyDescent="0.35">
      <c r="A2234" s="5">
        <v>2232</v>
      </c>
      <c r="B2234" s="2" t="s">
        <v>2233</v>
      </c>
      <c r="C2234" s="2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496</v>
      </c>
      <c r="P2234">
        <f t="shared" si="172"/>
        <v>25.09</v>
      </c>
      <c r="Q2234" s="10" t="s">
        <v>8340</v>
      </c>
      <c r="R2234" t="s">
        <v>8358</v>
      </c>
      <c r="S2234" s="13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3.5" x14ac:dyDescent="0.35">
      <c r="A2235" s="5">
        <v>2233</v>
      </c>
      <c r="B2235" s="2" t="s">
        <v>2234</v>
      </c>
      <c r="C2235" s="2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332</v>
      </c>
      <c r="P2235">
        <f t="shared" si="172"/>
        <v>21.23</v>
      </c>
      <c r="Q2235" s="10" t="s">
        <v>8340</v>
      </c>
      <c r="R2235" t="s">
        <v>8358</v>
      </c>
      <c r="S2235" s="13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3.5" x14ac:dyDescent="0.35">
      <c r="A2236" s="5">
        <v>2234</v>
      </c>
      <c r="B2236" s="2" t="s">
        <v>2235</v>
      </c>
      <c r="C2236" s="2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1165</v>
      </c>
      <c r="P2236">
        <f t="shared" si="172"/>
        <v>41.61</v>
      </c>
      <c r="Q2236" s="10" t="s">
        <v>8340</v>
      </c>
      <c r="R2236" t="s">
        <v>8358</v>
      </c>
      <c r="S2236" s="13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43.5" x14ac:dyDescent="0.35">
      <c r="A2237" s="5">
        <v>2235</v>
      </c>
      <c r="B2237" s="2" t="s">
        <v>2236</v>
      </c>
      <c r="C2237" s="2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153</v>
      </c>
      <c r="P2237">
        <f t="shared" si="172"/>
        <v>135.59</v>
      </c>
      <c r="Q2237" s="10" t="s">
        <v>8340</v>
      </c>
      <c r="R2237" t="s">
        <v>8358</v>
      </c>
      <c r="S2237" s="13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43.5" x14ac:dyDescent="0.35">
      <c r="A2238" s="5">
        <v>2236</v>
      </c>
      <c r="B2238" s="2" t="s">
        <v>2237</v>
      </c>
      <c r="C2238" s="2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537</v>
      </c>
      <c r="P2238">
        <f t="shared" si="172"/>
        <v>22.12</v>
      </c>
      <c r="Q2238" s="10" t="s">
        <v>8340</v>
      </c>
      <c r="R2238" t="s">
        <v>8358</v>
      </c>
      <c r="S2238" s="13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58" x14ac:dyDescent="0.35">
      <c r="A2239" s="5">
        <v>2237</v>
      </c>
      <c r="B2239" s="2" t="s">
        <v>2238</v>
      </c>
      <c r="C2239" s="2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353</v>
      </c>
      <c r="P2239">
        <f t="shared" si="172"/>
        <v>64.63</v>
      </c>
      <c r="Q2239" s="10" t="s">
        <v>8340</v>
      </c>
      <c r="R2239" t="s">
        <v>8358</v>
      </c>
      <c r="S2239" s="13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29" x14ac:dyDescent="0.35">
      <c r="A2240" s="5">
        <v>2238</v>
      </c>
      <c r="B2240" s="2" t="s">
        <v>2239</v>
      </c>
      <c r="C2240" s="2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137</v>
      </c>
      <c r="P2240">
        <f t="shared" si="172"/>
        <v>69.569999999999993</v>
      </c>
      <c r="Q2240" s="10" t="s">
        <v>8340</v>
      </c>
      <c r="R2240" t="s">
        <v>8358</v>
      </c>
      <c r="S2240" s="13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29" x14ac:dyDescent="0.35">
      <c r="A2241" s="5">
        <v>2239</v>
      </c>
      <c r="B2241" s="2" t="s">
        <v>2240</v>
      </c>
      <c r="C2241" s="2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128</v>
      </c>
      <c r="P2241">
        <f t="shared" si="172"/>
        <v>75.13</v>
      </c>
      <c r="Q2241" s="10" t="s">
        <v>8340</v>
      </c>
      <c r="R2241" t="s">
        <v>8358</v>
      </c>
      <c r="S2241" s="13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3.5" x14ac:dyDescent="0.35">
      <c r="A2242" s="5">
        <v>2240</v>
      </c>
      <c r="B2242" s="2" t="s">
        <v>2241</v>
      </c>
      <c r="C2242" s="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271</v>
      </c>
      <c r="P2242">
        <f t="shared" si="172"/>
        <v>140.97999999999999</v>
      </c>
      <c r="Q2242" s="10" t="s">
        <v>8340</v>
      </c>
      <c r="R2242" t="s">
        <v>8358</v>
      </c>
      <c r="S2242" s="13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58" x14ac:dyDescent="0.35">
      <c r="A2243" s="5">
        <v>2241</v>
      </c>
      <c r="B2243" s="2" t="s">
        <v>2242</v>
      </c>
      <c r="C2243" s="2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8340</v>
      </c>
      <c r="R2243" t="s">
        <v>8358</v>
      </c>
      <c r="S2243" s="13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si="175"/>
        <v>2017</v>
      </c>
    </row>
    <row r="2244" spans="1:21" ht="29" x14ac:dyDescent="0.35">
      <c r="A2244" s="5">
        <v>2242</v>
      </c>
      <c r="B2244" s="2" t="s">
        <v>2243</v>
      </c>
      <c r="C2244" s="2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1360</v>
      </c>
      <c r="P2244">
        <f t="shared" si="177"/>
        <v>53.87</v>
      </c>
      <c r="Q2244" s="10" t="s">
        <v>8340</v>
      </c>
      <c r="R2244" t="s">
        <v>8358</v>
      </c>
      <c r="S2244" s="13">
        <f t="shared" si="178"/>
        <v>41569.575613425928</v>
      </c>
      <c r="T2244" s="16">
        <f t="shared" si="179"/>
        <v>41605.126388888886</v>
      </c>
      <c r="U2244">
        <f t="shared" si="175"/>
        <v>2013</v>
      </c>
    </row>
    <row r="2245" spans="1:21" ht="58" x14ac:dyDescent="0.35">
      <c r="A2245" s="5">
        <v>2243</v>
      </c>
      <c r="B2245" s="2" t="s">
        <v>2244</v>
      </c>
      <c r="C2245" s="2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930250</v>
      </c>
      <c r="P2245">
        <f t="shared" si="177"/>
        <v>4.57</v>
      </c>
      <c r="Q2245" s="10" t="s">
        <v>8340</v>
      </c>
      <c r="R2245" t="s">
        <v>8358</v>
      </c>
      <c r="S2245" s="13">
        <f t="shared" si="178"/>
        <v>42800.751041666663</v>
      </c>
      <c r="T2245" s="16">
        <f t="shared" si="179"/>
        <v>42807.125</v>
      </c>
      <c r="U2245">
        <f t="shared" si="175"/>
        <v>2017</v>
      </c>
    </row>
    <row r="2246" spans="1:21" ht="43.5" x14ac:dyDescent="0.35">
      <c r="A2246" s="5">
        <v>2244</v>
      </c>
      <c r="B2246" s="2" t="s">
        <v>2245</v>
      </c>
      <c r="C2246" s="2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377</v>
      </c>
      <c r="P2246">
        <f t="shared" si="177"/>
        <v>65</v>
      </c>
      <c r="Q2246" s="10" t="s">
        <v>8340</v>
      </c>
      <c r="R2246" t="s">
        <v>8358</v>
      </c>
      <c r="S2246" s="13">
        <f t="shared" si="178"/>
        <v>42647.818819444445</v>
      </c>
      <c r="T2246" s="16">
        <f t="shared" si="179"/>
        <v>42659.854166666672</v>
      </c>
      <c r="U2246">
        <f t="shared" si="175"/>
        <v>2016</v>
      </c>
    </row>
    <row r="2247" spans="1:21" ht="43.5" x14ac:dyDescent="0.35">
      <c r="A2247" s="5">
        <v>2245</v>
      </c>
      <c r="B2247" s="2" t="s">
        <v>2246</v>
      </c>
      <c r="C2247" s="2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2647</v>
      </c>
      <c r="P2247">
        <f t="shared" si="177"/>
        <v>53.48</v>
      </c>
      <c r="Q2247" s="10" t="s">
        <v>8340</v>
      </c>
      <c r="R2247" t="s">
        <v>8358</v>
      </c>
      <c r="S2247" s="13">
        <f t="shared" si="178"/>
        <v>41660.708530092597</v>
      </c>
      <c r="T2247" s="16">
        <f t="shared" si="179"/>
        <v>41691.75</v>
      </c>
      <c r="U2247">
        <f t="shared" si="175"/>
        <v>2014</v>
      </c>
    </row>
    <row r="2248" spans="1:21" ht="58" x14ac:dyDescent="0.35">
      <c r="A2248" s="5">
        <v>2246</v>
      </c>
      <c r="B2248" s="2" t="s">
        <v>2247</v>
      </c>
      <c r="C2248" s="2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100</v>
      </c>
      <c r="P2248">
        <f t="shared" si="177"/>
        <v>43.91</v>
      </c>
      <c r="Q2248" s="10" t="s">
        <v>8340</v>
      </c>
      <c r="R2248" t="s">
        <v>8358</v>
      </c>
      <c r="S2248" s="13">
        <f t="shared" si="178"/>
        <v>42221.79178240741</v>
      </c>
      <c r="T2248" s="16">
        <f t="shared" si="179"/>
        <v>42251.79178240741</v>
      </c>
      <c r="U2248">
        <f t="shared" si="175"/>
        <v>2015</v>
      </c>
    </row>
    <row r="2249" spans="1:21" ht="43.5" x14ac:dyDescent="0.35">
      <c r="A2249" s="5">
        <v>2247</v>
      </c>
      <c r="B2249" s="2" t="s">
        <v>2248</v>
      </c>
      <c r="C2249" s="2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104</v>
      </c>
      <c r="P2249">
        <f t="shared" si="177"/>
        <v>50.85</v>
      </c>
      <c r="Q2249" s="10" t="s">
        <v>8340</v>
      </c>
      <c r="R2249" t="s">
        <v>8358</v>
      </c>
      <c r="S2249" s="13">
        <f t="shared" si="178"/>
        <v>42200.666261574079</v>
      </c>
      <c r="T2249" s="16">
        <f t="shared" si="179"/>
        <v>42214.666261574079</v>
      </c>
      <c r="U2249">
        <f t="shared" si="175"/>
        <v>2015</v>
      </c>
    </row>
    <row r="2250" spans="1:21" ht="58" x14ac:dyDescent="0.35">
      <c r="A2250" s="5">
        <v>2248</v>
      </c>
      <c r="B2250" s="2" t="s">
        <v>2249</v>
      </c>
      <c r="C2250" s="2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107</v>
      </c>
      <c r="P2250">
        <f t="shared" si="177"/>
        <v>58.63</v>
      </c>
      <c r="Q2250" s="10" t="s">
        <v>8340</v>
      </c>
      <c r="R2250" t="s">
        <v>8358</v>
      </c>
      <c r="S2250" s="13">
        <f t="shared" si="178"/>
        <v>42688.875902777778</v>
      </c>
      <c r="T2250" s="16">
        <f t="shared" si="179"/>
        <v>42718.875902777778</v>
      </c>
      <c r="U2250">
        <f t="shared" si="175"/>
        <v>2016</v>
      </c>
    </row>
    <row r="2251" spans="1:21" ht="43.5" x14ac:dyDescent="0.35">
      <c r="A2251" s="5">
        <v>2249</v>
      </c>
      <c r="B2251" s="2" t="s">
        <v>2250</v>
      </c>
      <c r="C2251" s="2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169</v>
      </c>
      <c r="P2251">
        <f t="shared" si="177"/>
        <v>32.82</v>
      </c>
      <c r="Q2251" s="10" t="s">
        <v>8340</v>
      </c>
      <c r="R2251" t="s">
        <v>8358</v>
      </c>
      <c r="S2251" s="13">
        <f t="shared" si="178"/>
        <v>41336.703298611108</v>
      </c>
      <c r="T2251" s="16">
        <f t="shared" si="179"/>
        <v>41366.661631944444</v>
      </c>
      <c r="U2251">
        <f t="shared" si="175"/>
        <v>2013</v>
      </c>
    </row>
    <row r="2252" spans="1:21" ht="43.5" x14ac:dyDescent="0.35">
      <c r="A2252" s="5">
        <v>2250</v>
      </c>
      <c r="B2252" s="2" t="s">
        <v>2251</v>
      </c>
      <c r="C2252" s="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975</v>
      </c>
      <c r="P2252">
        <f t="shared" si="177"/>
        <v>426.93</v>
      </c>
      <c r="Q2252" s="10" t="s">
        <v>8340</v>
      </c>
      <c r="R2252" t="s">
        <v>8358</v>
      </c>
      <c r="S2252" s="13">
        <f t="shared" si="178"/>
        <v>42677.005474537036</v>
      </c>
      <c r="T2252" s="16">
        <f t="shared" si="179"/>
        <v>42707.0471412037</v>
      </c>
      <c r="U2252">
        <f t="shared" si="175"/>
        <v>2016</v>
      </c>
    </row>
    <row r="2253" spans="1:21" ht="43.5" x14ac:dyDescent="0.35">
      <c r="A2253" s="5">
        <v>2251</v>
      </c>
      <c r="B2253" s="2" t="s">
        <v>2252</v>
      </c>
      <c r="C2253" s="2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134</v>
      </c>
      <c r="P2253">
        <f t="shared" si="177"/>
        <v>23.81</v>
      </c>
      <c r="Q2253" s="10" t="s">
        <v>8340</v>
      </c>
      <c r="R2253" t="s">
        <v>8358</v>
      </c>
      <c r="S2253" s="13">
        <f t="shared" si="178"/>
        <v>41846.34579861111</v>
      </c>
      <c r="T2253" s="16">
        <f t="shared" si="179"/>
        <v>41867.34579861111</v>
      </c>
      <c r="U2253">
        <f t="shared" si="175"/>
        <v>2014</v>
      </c>
    </row>
    <row r="2254" spans="1:21" ht="58" x14ac:dyDescent="0.35">
      <c r="A2254" s="5">
        <v>2252</v>
      </c>
      <c r="B2254" s="2" t="s">
        <v>2253</v>
      </c>
      <c r="C2254" s="2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272</v>
      </c>
      <c r="P2254">
        <f t="shared" si="177"/>
        <v>98.41</v>
      </c>
      <c r="Q2254" s="10" t="s">
        <v>8340</v>
      </c>
      <c r="R2254" t="s">
        <v>8358</v>
      </c>
      <c r="S2254" s="13">
        <f t="shared" si="178"/>
        <v>42573.327986111108</v>
      </c>
      <c r="T2254" s="16">
        <f t="shared" si="179"/>
        <v>42588.327986111108</v>
      </c>
      <c r="U2254">
        <f t="shared" si="175"/>
        <v>2016</v>
      </c>
    </row>
    <row r="2255" spans="1:21" ht="58" x14ac:dyDescent="0.35">
      <c r="A2255" s="5">
        <v>2253</v>
      </c>
      <c r="B2255" s="2" t="s">
        <v>2254</v>
      </c>
      <c r="C2255" s="2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113</v>
      </c>
      <c r="P2255">
        <f t="shared" si="177"/>
        <v>107.32</v>
      </c>
      <c r="Q2255" s="10" t="s">
        <v>8340</v>
      </c>
      <c r="R2255" t="s">
        <v>8358</v>
      </c>
      <c r="S2255" s="13">
        <f t="shared" si="178"/>
        <v>42296.631331018521</v>
      </c>
      <c r="T2255" s="16">
        <f t="shared" si="179"/>
        <v>42326.672997685186</v>
      </c>
      <c r="U2255">
        <f t="shared" si="175"/>
        <v>2015</v>
      </c>
    </row>
    <row r="2256" spans="1:21" ht="43.5" x14ac:dyDescent="0.35">
      <c r="A2256" s="5">
        <v>2254</v>
      </c>
      <c r="B2256" s="2" t="s">
        <v>2255</v>
      </c>
      <c r="C2256" s="2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460</v>
      </c>
      <c r="P2256">
        <f t="shared" si="177"/>
        <v>11.67</v>
      </c>
      <c r="Q2256" s="10" t="s">
        <v>8340</v>
      </c>
      <c r="R2256" t="s">
        <v>8358</v>
      </c>
      <c r="S2256" s="13">
        <f t="shared" si="178"/>
        <v>42752.647777777776</v>
      </c>
      <c r="T2256" s="16">
        <f t="shared" si="179"/>
        <v>42759.647777777776</v>
      </c>
      <c r="U2256">
        <f t="shared" si="175"/>
        <v>2017</v>
      </c>
    </row>
    <row r="2257" spans="1:21" ht="29" x14ac:dyDescent="0.35">
      <c r="A2257" s="5">
        <v>2255</v>
      </c>
      <c r="B2257" s="2" t="s">
        <v>2256</v>
      </c>
      <c r="C2257" s="2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287</v>
      </c>
      <c r="P2257">
        <f t="shared" si="177"/>
        <v>41.78</v>
      </c>
      <c r="Q2257" s="10" t="s">
        <v>8340</v>
      </c>
      <c r="R2257" t="s">
        <v>8358</v>
      </c>
      <c r="S2257" s="13">
        <f t="shared" si="178"/>
        <v>42467.951979166668</v>
      </c>
      <c r="T2257" s="16">
        <f t="shared" si="179"/>
        <v>42497.951979166668</v>
      </c>
      <c r="U2257">
        <f t="shared" si="175"/>
        <v>2016</v>
      </c>
    </row>
    <row r="2258" spans="1:21" ht="43.5" x14ac:dyDescent="0.35">
      <c r="A2258" s="5">
        <v>2256</v>
      </c>
      <c r="B2258" s="2" t="s">
        <v>2257</v>
      </c>
      <c r="C2258" s="2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223</v>
      </c>
      <c r="P2258">
        <f t="shared" si="177"/>
        <v>21.38</v>
      </c>
      <c r="Q2258" s="10" t="s">
        <v>8340</v>
      </c>
      <c r="R2258" t="s">
        <v>8358</v>
      </c>
      <c r="S2258" s="13">
        <f t="shared" si="178"/>
        <v>42682.451921296291</v>
      </c>
      <c r="T2258" s="16">
        <f t="shared" si="179"/>
        <v>42696.451921296291</v>
      </c>
      <c r="U2258">
        <f t="shared" si="175"/>
        <v>2016</v>
      </c>
    </row>
    <row r="2259" spans="1:21" ht="58" x14ac:dyDescent="0.35">
      <c r="A2259" s="5">
        <v>2257</v>
      </c>
      <c r="B2259" s="2" t="s">
        <v>2258</v>
      </c>
      <c r="C2259" s="2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636</v>
      </c>
      <c r="P2259">
        <f t="shared" si="177"/>
        <v>94.1</v>
      </c>
      <c r="Q2259" s="10" t="s">
        <v>8340</v>
      </c>
      <c r="R2259" t="s">
        <v>8358</v>
      </c>
      <c r="S2259" s="13">
        <f t="shared" si="178"/>
        <v>42505.936678240745</v>
      </c>
      <c r="T2259" s="16">
        <f t="shared" si="179"/>
        <v>42540.958333333328</v>
      </c>
      <c r="U2259">
        <f t="shared" si="175"/>
        <v>2016</v>
      </c>
    </row>
    <row r="2260" spans="1:21" ht="29" x14ac:dyDescent="0.35">
      <c r="A2260" s="5">
        <v>2258</v>
      </c>
      <c r="B2260" s="2" t="s">
        <v>2259</v>
      </c>
      <c r="C2260" s="2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147</v>
      </c>
      <c r="P2260">
        <f t="shared" si="177"/>
        <v>15.72</v>
      </c>
      <c r="Q2260" s="10" t="s">
        <v>8340</v>
      </c>
      <c r="R2260" t="s">
        <v>8358</v>
      </c>
      <c r="S2260" s="13">
        <f t="shared" si="178"/>
        <v>42136.75100694444</v>
      </c>
      <c r="T2260" s="16">
        <f t="shared" si="179"/>
        <v>42166.75100694444</v>
      </c>
      <c r="U2260">
        <f t="shared" si="175"/>
        <v>2015</v>
      </c>
    </row>
    <row r="2261" spans="1:21" ht="43.5" x14ac:dyDescent="0.35">
      <c r="A2261" s="5">
        <v>2259</v>
      </c>
      <c r="B2261" s="2" t="s">
        <v>2260</v>
      </c>
      <c r="C2261" s="2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1867</v>
      </c>
      <c r="P2261">
        <f t="shared" si="177"/>
        <v>90.64</v>
      </c>
      <c r="Q2261" s="10" t="s">
        <v>8340</v>
      </c>
      <c r="R2261" t="s">
        <v>8358</v>
      </c>
      <c r="S2261" s="13">
        <f t="shared" si="178"/>
        <v>42702.804814814815</v>
      </c>
      <c r="T2261" s="16">
        <f t="shared" si="179"/>
        <v>42712.804814814815</v>
      </c>
      <c r="U2261">
        <f t="shared" si="175"/>
        <v>2016</v>
      </c>
    </row>
    <row r="2262" spans="1:21" ht="43.5" x14ac:dyDescent="0.35">
      <c r="A2262" s="5">
        <v>2260</v>
      </c>
      <c r="B2262" s="2" t="s">
        <v>2261</v>
      </c>
      <c r="C2262" s="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327</v>
      </c>
      <c r="P2262">
        <f t="shared" si="177"/>
        <v>97.3</v>
      </c>
      <c r="Q2262" s="10" t="s">
        <v>8340</v>
      </c>
      <c r="R2262" t="s">
        <v>8358</v>
      </c>
      <c r="S2262" s="13">
        <f t="shared" si="178"/>
        <v>41695.016782407409</v>
      </c>
      <c r="T2262" s="16">
        <f t="shared" si="179"/>
        <v>41724.975115740745</v>
      </c>
      <c r="U2262">
        <f t="shared" si="175"/>
        <v>2014</v>
      </c>
    </row>
    <row r="2263" spans="1:21" ht="58" x14ac:dyDescent="0.35">
      <c r="A2263" s="5">
        <v>2261</v>
      </c>
      <c r="B2263" s="2" t="s">
        <v>2262</v>
      </c>
      <c r="C2263" s="2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780</v>
      </c>
      <c r="P2263">
        <f t="shared" si="177"/>
        <v>37.119999999999997</v>
      </c>
      <c r="Q2263" s="10" t="s">
        <v>8340</v>
      </c>
      <c r="R2263" t="s">
        <v>8358</v>
      </c>
      <c r="S2263" s="13">
        <f t="shared" si="178"/>
        <v>42759.724768518514</v>
      </c>
      <c r="T2263" s="16">
        <f t="shared" si="179"/>
        <v>42780.724768518514</v>
      </c>
      <c r="U2263">
        <f t="shared" si="175"/>
        <v>2017</v>
      </c>
    </row>
    <row r="2264" spans="1:21" ht="43.5" x14ac:dyDescent="0.35">
      <c r="A2264" s="5">
        <v>2262</v>
      </c>
      <c r="B2264" s="2" t="s">
        <v>2263</v>
      </c>
      <c r="C2264" s="2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154</v>
      </c>
      <c r="P2264">
        <f t="shared" si="177"/>
        <v>28.1</v>
      </c>
      <c r="Q2264" s="10" t="s">
        <v>8340</v>
      </c>
      <c r="R2264" t="s">
        <v>8358</v>
      </c>
      <c r="S2264" s="13">
        <f t="shared" si="178"/>
        <v>41926.585162037038</v>
      </c>
      <c r="T2264" s="16">
        <f t="shared" si="179"/>
        <v>41961</v>
      </c>
      <c r="U2264">
        <f t="shared" si="175"/>
        <v>2014</v>
      </c>
    </row>
    <row r="2265" spans="1:21" ht="43.5" x14ac:dyDescent="0.35">
      <c r="A2265" s="5">
        <v>2263</v>
      </c>
      <c r="B2265" s="2" t="s">
        <v>2264</v>
      </c>
      <c r="C2265" s="2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116</v>
      </c>
      <c r="P2265">
        <f t="shared" si="177"/>
        <v>144.43</v>
      </c>
      <c r="Q2265" s="10" t="s">
        <v>8340</v>
      </c>
      <c r="R2265" t="s">
        <v>8358</v>
      </c>
      <c r="S2265" s="13">
        <f t="shared" si="178"/>
        <v>42014.832326388889</v>
      </c>
      <c r="T2265" s="16">
        <f t="shared" si="179"/>
        <v>42035.832326388889</v>
      </c>
      <c r="U2265">
        <f t="shared" si="175"/>
        <v>2015</v>
      </c>
    </row>
    <row r="2266" spans="1:21" ht="58" x14ac:dyDescent="0.35">
      <c r="A2266" s="5">
        <v>2264</v>
      </c>
      <c r="B2266" s="2" t="s">
        <v>2265</v>
      </c>
      <c r="C2266" s="2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180</v>
      </c>
      <c r="P2266">
        <f t="shared" si="177"/>
        <v>24.27</v>
      </c>
      <c r="Q2266" s="10" t="s">
        <v>8340</v>
      </c>
      <c r="R2266" t="s">
        <v>8358</v>
      </c>
      <c r="S2266" s="13">
        <f t="shared" si="178"/>
        <v>42496.582337962958</v>
      </c>
      <c r="T2266" s="16">
        <f t="shared" si="179"/>
        <v>42513.125</v>
      </c>
      <c r="U2266">
        <f t="shared" si="175"/>
        <v>2016</v>
      </c>
    </row>
    <row r="2267" spans="1:21" ht="58" x14ac:dyDescent="0.35">
      <c r="A2267" s="5">
        <v>2265</v>
      </c>
      <c r="B2267" s="2" t="s">
        <v>2266</v>
      </c>
      <c r="C2267" s="2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299</v>
      </c>
      <c r="P2267">
        <f t="shared" si="177"/>
        <v>35.119999999999997</v>
      </c>
      <c r="Q2267" s="10" t="s">
        <v>8340</v>
      </c>
      <c r="R2267" t="s">
        <v>8358</v>
      </c>
      <c r="S2267" s="13">
        <f t="shared" si="178"/>
        <v>42689.853090277778</v>
      </c>
      <c r="T2267" s="16">
        <f t="shared" si="179"/>
        <v>42696.853090277778</v>
      </c>
      <c r="U2267">
        <f t="shared" si="175"/>
        <v>2016</v>
      </c>
    </row>
    <row r="2268" spans="1:21" ht="43.5" x14ac:dyDescent="0.35">
      <c r="A2268" s="5">
        <v>2266</v>
      </c>
      <c r="B2268" s="2" t="s">
        <v>2267</v>
      </c>
      <c r="C2268" s="2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320</v>
      </c>
      <c r="P2268">
        <f t="shared" si="177"/>
        <v>24.76</v>
      </c>
      <c r="Q2268" s="10" t="s">
        <v>8340</v>
      </c>
      <c r="R2268" t="s">
        <v>8358</v>
      </c>
      <c r="S2268" s="13">
        <f t="shared" si="178"/>
        <v>42469.874907407408</v>
      </c>
      <c r="T2268" s="16">
        <f t="shared" si="179"/>
        <v>42487.083333333328</v>
      </c>
      <c r="U2268">
        <f t="shared" si="175"/>
        <v>2016</v>
      </c>
    </row>
    <row r="2269" spans="1:21" ht="58" x14ac:dyDescent="0.35">
      <c r="A2269" s="5">
        <v>2267</v>
      </c>
      <c r="B2269" s="2" t="s">
        <v>2268</v>
      </c>
      <c r="C2269" s="2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381</v>
      </c>
      <c r="P2269">
        <f t="shared" si="177"/>
        <v>188.38</v>
      </c>
      <c r="Q2269" s="10" t="s">
        <v>8340</v>
      </c>
      <c r="R2269" t="s">
        <v>8358</v>
      </c>
      <c r="S2269" s="13">
        <f t="shared" si="178"/>
        <v>41968.829826388886</v>
      </c>
      <c r="T2269" s="16">
        <f t="shared" si="179"/>
        <v>41994.041666666672</v>
      </c>
      <c r="U2269">
        <f t="shared" si="175"/>
        <v>2014</v>
      </c>
    </row>
    <row r="2270" spans="1:21" ht="58" x14ac:dyDescent="0.35">
      <c r="A2270" s="5">
        <v>2268</v>
      </c>
      <c r="B2270" s="2" t="s">
        <v>2269</v>
      </c>
      <c r="C2270" s="2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103</v>
      </c>
      <c r="P2270">
        <f t="shared" si="177"/>
        <v>148.08000000000001</v>
      </c>
      <c r="Q2270" s="10" t="s">
        <v>8340</v>
      </c>
      <c r="R2270" t="s">
        <v>8358</v>
      </c>
      <c r="S2270" s="13">
        <f t="shared" si="178"/>
        <v>42776.082349537035</v>
      </c>
      <c r="T2270" s="16">
        <f t="shared" si="179"/>
        <v>42806.082349537035</v>
      </c>
      <c r="U2270">
        <f t="shared" si="175"/>
        <v>2017</v>
      </c>
    </row>
    <row r="2271" spans="1:21" ht="43.5" x14ac:dyDescent="0.35">
      <c r="A2271" s="5">
        <v>2269</v>
      </c>
      <c r="B2271" s="2" t="s">
        <v>2270</v>
      </c>
      <c r="C2271" s="2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1802</v>
      </c>
      <c r="P2271">
        <f t="shared" si="177"/>
        <v>49.93</v>
      </c>
      <c r="Q2271" s="10" t="s">
        <v>8340</v>
      </c>
      <c r="R2271" t="s">
        <v>8358</v>
      </c>
      <c r="S2271" s="13">
        <f t="shared" si="178"/>
        <v>42776.704432870371</v>
      </c>
      <c r="T2271" s="16">
        <f t="shared" si="179"/>
        <v>42801.208333333328</v>
      </c>
      <c r="U2271">
        <f t="shared" si="175"/>
        <v>2017</v>
      </c>
    </row>
    <row r="2272" spans="1:21" ht="43.5" x14ac:dyDescent="0.35">
      <c r="A2272" s="5">
        <v>2270</v>
      </c>
      <c r="B2272" s="2" t="s">
        <v>2271</v>
      </c>
      <c r="C2272" s="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720</v>
      </c>
      <c r="P2272">
        <f t="shared" si="177"/>
        <v>107.82</v>
      </c>
      <c r="Q2272" s="10" t="s">
        <v>8340</v>
      </c>
      <c r="R2272" t="s">
        <v>8358</v>
      </c>
      <c r="S2272" s="13">
        <f t="shared" si="178"/>
        <v>42725.869363425925</v>
      </c>
      <c r="T2272" s="16">
        <f t="shared" si="179"/>
        <v>42745.915972222225</v>
      </c>
      <c r="U2272">
        <f t="shared" si="175"/>
        <v>2016</v>
      </c>
    </row>
    <row r="2273" spans="1:21" ht="58" x14ac:dyDescent="0.35">
      <c r="A2273" s="5">
        <v>2271</v>
      </c>
      <c r="B2273" s="2" t="s">
        <v>2272</v>
      </c>
      <c r="C2273" s="2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283</v>
      </c>
      <c r="P2273">
        <f t="shared" si="177"/>
        <v>42.63</v>
      </c>
      <c r="Q2273" s="10" t="s">
        <v>8340</v>
      </c>
      <c r="R2273" t="s">
        <v>8358</v>
      </c>
      <c r="S2273" s="13">
        <f t="shared" si="178"/>
        <v>42684.000046296293</v>
      </c>
      <c r="T2273" s="16">
        <f t="shared" si="179"/>
        <v>42714.000046296293</v>
      </c>
      <c r="U2273">
        <f t="shared" si="175"/>
        <v>2016</v>
      </c>
    </row>
    <row r="2274" spans="1:21" ht="43.5" x14ac:dyDescent="0.35">
      <c r="A2274" s="5">
        <v>2272</v>
      </c>
      <c r="B2274" s="2" t="s">
        <v>2273</v>
      </c>
      <c r="C2274" s="2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1357</v>
      </c>
      <c r="P2274">
        <f t="shared" si="177"/>
        <v>14.37</v>
      </c>
      <c r="Q2274" s="10" t="s">
        <v>8340</v>
      </c>
      <c r="R2274" t="s">
        <v>8358</v>
      </c>
      <c r="S2274" s="13">
        <f t="shared" si="178"/>
        <v>42315.699490740735</v>
      </c>
      <c r="T2274" s="16">
        <f t="shared" si="179"/>
        <v>42345.699490740735</v>
      </c>
      <c r="U2274">
        <f t="shared" si="175"/>
        <v>2015</v>
      </c>
    </row>
    <row r="2275" spans="1:21" ht="58" x14ac:dyDescent="0.35">
      <c r="A2275" s="5">
        <v>2273</v>
      </c>
      <c r="B2275" s="2" t="s">
        <v>2274</v>
      </c>
      <c r="C2275" s="2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220</v>
      </c>
      <c r="P2275">
        <f t="shared" si="177"/>
        <v>37.479999999999997</v>
      </c>
      <c r="Q2275" s="10" t="s">
        <v>8340</v>
      </c>
      <c r="R2275" t="s">
        <v>8358</v>
      </c>
      <c r="S2275" s="13">
        <f t="shared" si="178"/>
        <v>42781.549097222218</v>
      </c>
      <c r="T2275" s="16">
        <f t="shared" si="179"/>
        <v>42806.507430555561</v>
      </c>
      <c r="U2275">
        <f t="shared" si="175"/>
        <v>2017</v>
      </c>
    </row>
    <row r="2276" spans="1:21" ht="58" x14ac:dyDescent="0.35">
      <c r="A2276" s="5">
        <v>2274</v>
      </c>
      <c r="B2276" s="2" t="s">
        <v>2275</v>
      </c>
      <c r="C2276" s="2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120</v>
      </c>
      <c r="P2276">
        <f t="shared" si="177"/>
        <v>30.2</v>
      </c>
      <c r="Q2276" s="10" t="s">
        <v>8340</v>
      </c>
      <c r="R2276" t="s">
        <v>8358</v>
      </c>
      <c r="S2276" s="13">
        <f t="shared" si="178"/>
        <v>41663.500659722224</v>
      </c>
      <c r="T2276" s="16">
        <f t="shared" si="179"/>
        <v>41693.500659722224</v>
      </c>
      <c r="U2276">
        <f t="shared" si="175"/>
        <v>2014</v>
      </c>
    </row>
    <row r="2277" spans="1:21" ht="43.5" x14ac:dyDescent="0.35">
      <c r="A2277" s="5">
        <v>2275</v>
      </c>
      <c r="B2277" s="2" t="s">
        <v>2276</v>
      </c>
      <c r="C2277" s="2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408</v>
      </c>
      <c r="P2277">
        <f t="shared" si="177"/>
        <v>33.549999999999997</v>
      </c>
      <c r="Q2277" s="10" t="s">
        <v>8340</v>
      </c>
      <c r="R2277" t="s">
        <v>8358</v>
      </c>
      <c r="S2277" s="13">
        <f t="shared" si="178"/>
        <v>41965.616655092599</v>
      </c>
      <c r="T2277" s="16">
        <f t="shared" si="179"/>
        <v>41995.616655092599</v>
      </c>
      <c r="U2277">
        <f t="shared" si="175"/>
        <v>2014</v>
      </c>
    </row>
    <row r="2278" spans="1:21" ht="58" x14ac:dyDescent="0.35">
      <c r="A2278" s="5">
        <v>2276</v>
      </c>
      <c r="B2278" s="2" t="s">
        <v>2277</v>
      </c>
      <c r="C2278" s="2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106</v>
      </c>
      <c r="P2278">
        <f t="shared" si="177"/>
        <v>64.75</v>
      </c>
      <c r="Q2278" s="10" t="s">
        <v>8340</v>
      </c>
      <c r="R2278" t="s">
        <v>8358</v>
      </c>
      <c r="S2278" s="13">
        <f t="shared" si="178"/>
        <v>41614.651493055557</v>
      </c>
      <c r="T2278" s="16">
        <f t="shared" si="179"/>
        <v>41644.651493055557</v>
      </c>
      <c r="U2278">
        <f t="shared" si="175"/>
        <v>2013</v>
      </c>
    </row>
    <row r="2279" spans="1:21" ht="43.5" x14ac:dyDescent="0.35">
      <c r="A2279" s="5">
        <v>2277</v>
      </c>
      <c r="B2279" s="2" t="s">
        <v>2278</v>
      </c>
      <c r="C2279" s="2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141</v>
      </c>
      <c r="P2279">
        <f t="shared" si="177"/>
        <v>57.93</v>
      </c>
      <c r="Q2279" s="10" t="s">
        <v>8340</v>
      </c>
      <c r="R2279" t="s">
        <v>8358</v>
      </c>
      <c r="S2279" s="13">
        <f t="shared" si="178"/>
        <v>40936.678506944445</v>
      </c>
      <c r="T2279" s="16">
        <f t="shared" si="179"/>
        <v>40966.678506944445</v>
      </c>
      <c r="U2279">
        <f t="shared" ref="U2279:U2322" si="180">YEAR(S:S)</f>
        <v>2012</v>
      </c>
    </row>
    <row r="2280" spans="1:21" ht="43.5" x14ac:dyDescent="0.35">
      <c r="A2280" s="5">
        <v>2278</v>
      </c>
      <c r="B2280" s="2" t="s">
        <v>2279</v>
      </c>
      <c r="C2280" s="2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271</v>
      </c>
      <c r="P2280">
        <f t="shared" si="177"/>
        <v>53.08</v>
      </c>
      <c r="Q2280" s="10" t="s">
        <v>8340</v>
      </c>
      <c r="R2280" t="s">
        <v>8358</v>
      </c>
      <c r="S2280" s="13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58" x14ac:dyDescent="0.35">
      <c r="A2281" s="5">
        <v>2279</v>
      </c>
      <c r="B2281" s="2" t="s">
        <v>2280</v>
      </c>
      <c r="C2281" s="2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154</v>
      </c>
      <c r="P2281">
        <f t="shared" si="177"/>
        <v>48.06</v>
      </c>
      <c r="Q2281" s="10" t="s">
        <v>8340</v>
      </c>
      <c r="R2281" t="s">
        <v>8358</v>
      </c>
      <c r="S2281" s="13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58" x14ac:dyDescent="0.35">
      <c r="A2282" s="5">
        <v>2280</v>
      </c>
      <c r="B2282" s="2" t="s">
        <v>2281</v>
      </c>
      <c r="C2282" s="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404</v>
      </c>
      <c r="P2282">
        <f t="shared" si="177"/>
        <v>82.4</v>
      </c>
      <c r="Q2282" s="10" t="s">
        <v>8340</v>
      </c>
      <c r="R2282" t="s">
        <v>8358</v>
      </c>
      <c r="S2282" s="13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58" x14ac:dyDescent="0.35">
      <c r="A2283" s="5">
        <v>2281</v>
      </c>
      <c r="B2283" s="2" t="s">
        <v>2282</v>
      </c>
      <c r="C2283" s="2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185</v>
      </c>
      <c r="P2283">
        <f t="shared" si="177"/>
        <v>50.45</v>
      </c>
      <c r="Q2283" s="10" t="s">
        <v>8332</v>
      </c>
      <c r="R2283" t="s">
        <v>8333</v>
      </c>
      <c r="S2283" s="13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43.5" x14ac:dyDescent="0.35">
      <c r="A2284" s="5">
        <v>2282</v>
      </c>
      <c r="B2284" s="2" t="s">
        <v>2283</v>
      </c>
      <c r="C2284" s="2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185</v>
      </c>
      <c r="P2284">
        <f t="shared" si="177"/>
        <v>115.83</v>
      </c>
      <c r="Q2284" s="10" t="s">
        <v>8332</v>
      </c>
      <c r="R2284" t="s">
        <v>8333</v>
      </c>
      <c r="S2284" s="13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58" x14ac:dyDescent="0.35">
      <c r="A2285" s="5">
        <v>2283</v>
      </c>
      <c r="B2285" s="2" t="s">
        <v>2284</v>
      </c>
      <c r="C2285" s="2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101</v>
      </c>
      <c r="P2285">
        <f t="shared" si="177"/>
        <v>63.03</v>
      </c>
      <c r="Q2285" s="10" t="s">
        <v>8332</v>
      </c>
      <c r="R2285" t="s">
        <v>8333</v>
      </c>
      <c r="S2285" s="13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29" x14ac:dyDescent="0.35">
      <c r="A2286" s="5">
        <v>2284</v>
      </c>
      <c r="B2286" s="2" t="s">
        <v>2285</v>
      </c>
      <c r="C2286" s="2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106</v>
      </c>
      <c r="P2286">
        <f t="shared" si="177"/>
        <v>108.02</v>
      </c>
      <c r="Q2286" s="10" t="s">
        <v>8332</v>
      </c>
      <c r="R2286" t="s">
        <v>8333</v>
      </c>
      <c r="S2286" s="13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58" x14ac:dyDescent="0.35">
      <c r="A2287" s="5">
        <v>2285</v>
      </c>
      <c r="B2287" s="2" t="s">
        <v>2286</v>
      </c>
      <c r="C2287" s="2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121</v>
      </c>
      <c r="P2287">
        <f t="shared" si="177"/>
        <v>46.09</v>
      </c>
      <c r="Q2287" s="10" t="s">
        <v>8332</v>
      </c>
      <c r="R2287" t="s">
        <v>8333</v>
      </c>
      <c r="S2287" s="13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3.5" x14ac:dyDescent="0.35">
      <c r="A2288" s="5">
        <v>2286</v>
      </c>
      <c r="B2288" s="2" t="s">
        <v>2287</v>
      </c>
      <c r="C2288" s="2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100</v>
      </c>
      <c r="P2288">
        <f t="shared" si="177"/>
        <v>107.21</v>
      </c>
      <c r="Q2288" s="10" t="s">
        <v>8332</v>
      </c>
      <c r="R2288" t="s">
        <v>8333</v>
      </c>
      <c r="S2288" s="13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3.5" x14ac:dyDescent="0.35">
      <c r="A2289" s="5">
        <v>2287</v>
      </c>
      <c r="B2289" s="2" t="s">
        <v>2288</v>
      </c>
      <c r="C2289" s="2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120</v>
      </c>
      <c r="P2289">
        <f t="shared" si="177"/>
        <v>50.93</v>
      </c>
      <c r="Q2289" s="10" t="s">
        <v>8332</v>
      </c>
      <c r="R2289" t="s">
        <v>8333</v>
      </c>
      <c r="S2289" s="13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3.5" x14ac:dyDescent="0.35">
      <c r="A2290" s="5">
        <v>2288</v>
      </c>
      <c r="B2290" s="2" t="s">
        <v>2289</v>
      </c>
      <c r="C2290" s="2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100</v>
      </c>
      <c r="P2290">
        <f t="shared" si="177"/>
        <v>40.04</v>
      </c>
      <c r="Q2290" s="10" t="s">
        <v>8332</v>
      </c>
      <c r="R2290" t="s">
        <v>8333</v>
      </c>
      <c r="S2290" s="13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58" x14ac:dyDescent="0.35">
      <c r="A2291" s="5">
        <v>2289</v>
      </c>
      <c r="B2291" s="2" t="s">
        <v>2290</v>
      </c>
      <c r="C2291" s="2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107</v>
      </c>
      <c r="P2291">
        <f t="shared" si="177"/>
        <v>64.44</v>
      </c>
      <c r="Q2291" s="10" t="s">
        <v>8332</v>
      </c>
      <c r="R2291" t="s">
        <v>8333</v>
      </c>
      <c r="S2291" s="13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3.5" x14ac:dyDescent="0.35">
      <c r="A2292" s="5">
        <v>2290</v>
      </c>
      <c r="B2292" s="2" t="s">
        <v>2291</v>
      </c>
      <c r="C2292" s="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104</v>
      </c>
      <c r="P2292">
        <f t="shared" si="177"/>
        <v>53.83</v>
      </c>
      <c r="Q2292" s="10" t="s">
        <v>8332</v>
      </c>
      <c r="R2292" t="s">
        <v>8333</v>
      </c>
      <c r="S2292" s="13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58" x14ac:dyDescent="0.35">
      <c r="A2293" s="5">
        <v>2291</v>
      </c>
      <c r="B2293" s="2" t="s">
        <v>2292</v>
      </c>
      <c r="C2293" s="2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173</v>
      </c>
      <c r="P2293">
        <f t="shared" si="177"/>
        <v>100.47</v>
      </c>
      <c r="Q2293" s="10" t="s">
        <v>8332</v>
      </c>
      <c r="R2293" t="s">
        <v>8333</v>
      </c>
      <c r="S2293" s="13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3.5" x14ac:dyDescent="0.35">
      <c r="A2294" s="5">
        <v>2292</v>
      </c>
      <c r="B2294" s="2" t="s">
        <v>2293</v>
      </c>
      <c r="C2294" s="2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107</v>
      </c>
      <c r="P2294">
        <f t="shared" si="177"/>
        <v>46.63</v>
      </c>
      <c r="Q2294" s="10" t="s">
        <v>8332</v>
      </c>
      <c r="R2294" t="s">
        <v>8333</v>
      </c>
      <c r="S2294" s="13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29" x14ac:dyDescent="0.35">
      <c r="A2295" s="5">
        <v>2293</v>
      </c>
      <c r="B2295" s="2" t="s">
        <v>2294</v>
      </c>
      <c r="C2295" s="2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108</v>
      </c>
      <c r="P2295">
        <f t="shared" si="177"/>
        <v>34.07</v>
      </c>
      <c r="Q2295" s="10" t="s">
        <v>8332</v>
      </c>
      <c r="R2295" t="s">
        <v>8333</v>
      </c>
      <c r="S2295" s="13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58" x14ac:dyDescent="0.35">
      <c r="A2296" s="5">
        <v>2294</v>
      </c>
      <c r="B2296" s="2" t="s">
        <v>2295</v>
      </c>
      <c r="C2296" s="2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146</v>
      </c>
      <c r="P2296">
        <f t="shared" si="177"/>
        <v>65.209999999999994</v>
      </c>
      <c r="Q2296" s="10" t="s">
        <v>8332</v>
      </c>
      <c r="R2296" t="s">
        <v>8333</v>
      </c>
      <c r="S2296" s="13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58" x14ac:dyDescent="0.35">
      <c r="A2297" s="5">
        <v>2295</v>
      </c>
      <c r="B2297" s="2" t="s">
        <v>2296</v>
      </c>
      <c r="C2297" s="2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125</v>
      </c>
      <c r="P2297">
        <f t="shared" si="177"/>
        <v>44.21</v>
      </c>
      <c r="Q2297" s="10" t="s">
        <v>8332</v>
      </c>
      <c r="R2297" t="s">
        <v>8333</v>
      </c>
      <c r="S2297" s="13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3.5" x14ac:dyDescent="0.35">
      <c r="A2298" s="5">
        <v>2296</v>
      </c>
      <c r="B2298" s="2" t="s">
        <v>2297</v>
      </c>
      <c r="C2298" s="2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149</v>
      </c>
      <c r="P2298">
        <f t="shared" si="177"/>
        <v>71.97</v>
      </c>
      <c r="Q2298" s="10" t="s">
        <v>8332</v>
      </c>
      <c r="R2298" t="s">
        <v>8333</v>
      </c>
      <c r="S2298" s="13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29" x14ac:dyDescent="0.35">
      <c r="A2299" s="5">
        <v>2297</v>
      </c>
      <c r="B2299" s="2" t="s">
        <v>2298</v>
      </c>
      <c r="C2299" s="2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101</v>
      </c>
      <c r="P2299">
        <f t="shared" si="177"/>
        <v>52.95</v>
      </c>
      <c r="Q2299" s="10" t="s">
        <v>8332</v>
      </c>
      <c r="R2299" t="s">
        <v>8333</v>
      </c>
      <c r="S2299" s="13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3.5" x14ac:dyDescent="0.35">
      <c r="A2300" s="5">
        <v>2298</v>
      </c>
      <c r="B2300" s="2" t="s">
        <v>2299</v>
      </c>
      <c r="C2300" s="2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105</v>
      </c>
      <c r="P2300">
        <f t="shared" si="177"/>
        <v>109.45</v>
      </c>
      <c r="Q2300" s="10" t="s">
        <v>8332</v>
      </c>
      <c r="R2300" t="s">
        <v>8333</v>
      </c>
      <c r="S2300" s="13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3.5" x14ac:dyDescent="0.35">
      <c r="A2301" s="5">
        <v>2299</v>
      </c>
      <c r="B2301" s="2" t="s">
        <v>2300</v>
      </c>
      <c r="C2301" s="2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350</v>
      </c>
      <c r="P2301">
        <f t="shared" si="177"/>
        <v>75.040000000000006</v>
      </c>
      <c r="Q2301" s="10" t="s">
        <v>8332</v>
      </c>
      <c r="R2301" t="s">
        <v>8333</v>
      </c>
      <c r="S2301" s="13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3.5" x14ac:dyDescent="0.35">
      <c r="A2302" s="5">
        <v>2300</v>
      </c>
      <c r="B2302" s="2" t="s">
        <v>2301</v>
      </c>
      <c r="C2302" s="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101</v>
      </c>
      <c r="P2302">
        <f t="shared" si="177"/>
        <v>115.71</v>
      </c>
      <c r="Q2302" s="10" t="s">
        <v>8332</v>
      </c>
      <c r="R2302" t="s">
        <v>8333</v>
      </c>
      <c r="S2302" s="13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29" x14ac:dyDescent="0.35">
      <c r="A2303" s="5">
        <v>2301</v>
      </c>
      <c r="B2303" s="2" t="s">
        <v>2302</v>
      </c>
      <c r="C2303" s="2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134</v>
      </c>
      <c r="P2303">
        <f t="shared" si="177"/>
        <v>31.66</v>
      </c>
      <c r="Q2303" s="10" t="s">
        <v>8332</v>
      </c>
      <c r="R2303" t="s">
        <v>8336</v>
      </c>
      <c r="S2303" s="13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3.5" x14ac:dyDescent="0.35">
      <c r="A2304" s="5">
        <v>2302</v>
      </c>
      <c r="B2304" s="2" t="s">
        <v>2303</v>
      </c>
      <c r="C2304" s="2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171</v>
      </c>
      <c r="P2304">
        <f t="shared" si="177"/>
        <v>46.18</v>
      </c>
      <c r="Q2304" s="10" t="s">
        <v>8332</v>
      </c>
      <c r="R2304" t="s">
        <v>8336</v>
      </c>
      <c r="S2304" s="13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58" x14ac:dyDescent="0.35">
      <c r="A2305" s="5">
        <v>2303</v>
      </c>
      <c r="B2305" s="2" t="s">
        <v>2304</v>
      </c>
      <c r="C2305" s="2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109</v>
      </c>
      <c r="P2305">
        <f t="shared" si="177"/>
        <v>68.48</v>
      </c>
      <c r="Q2305" s="10" t="s">
        <v>8332</v>
      </c>
      <c r="R2305" t="s">
        <v>8336</v>
      </c>
      <c r="S2305" s="13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3.5" x14ac:dyDescent="0.35">
      <c r="A2306" s="5">
        <v>2304</v>
      </c>
      <c r="B2306" s="2" t="s">
        <v>2305</v>
      </c>
      <c r="C2306" s="2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101</v>
      </c>
      <c r="P2306">
        <f t="shared" si="177"/>
        <v>53.47</v>
      </c>
      <c r="Q2306" s="10" t="s">
        <v>8332</v>
      </c>
      <c r="R2306" t="s">
        <v>8336</v>
      </c>
      <c r="S2306" s="13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58" x14ac:dyDescent="0.35">
      <c r="A2307" s="5">
        <v>2305</v>
      </c>
      <c r="B2307" s="2" t="s">
        <v>2306</v>
      </c>
      <c r="C2307" s="2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8332</v>
      </c>
      <c r="R2307" t="s">
        <v>8336</v>
      </c>
      <c r="S2307" s="13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si="180"/>
        <v>2014</v>
      </c>
    </row>
    <row r="2308" spans="1:21" ht="43.5" x14ac:dyDescent="0.35">
      <c r="A2308" s="5">
        <v>2306</v>
      </c>
      <c r="B2308" s="2" t="s">
        <v>2307</v>
      </c>
      <c r="C2308" s="2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107</v>
      </c>
      <c r="P2308">
        <f t="shared" si="182"/>
        <v>51.19</v>
      </c>
      <c r="Q2308" s="10" t="s">
        <v>8332</v>
      </c>
      <c r="R2308" t="s">
        <v>8336</v>
      </c>
      <c r="S2308" s="13">
        <f t="shared" si="183"/>
        <v>40948.16815972222</v>
      </c>
      <c r="T2308" s="16">
        <f t="shared" si="184"/>
        <v>40978.16815972222</v>
      </c>
      <c r="U2308">
        <f t="shared" si="180"/>
        <v>2012</v>
      </c>
    </row>
    <row r="2309" spans="1:21" ht="43.5" x14ac:dyDescent="0.35">
      <c r="A2309" s="5">
        <v>2307</v>
      </c>
      <c r="B2309" s="2" t="s">
        <v>2308</v>
      </c>
      <c r="C2309" s="2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107</v>
      </c>
      <c r="P2309">
        <f t="shared" si="182"/>
        <v>27.94</v>
      </c>
      <c r="Q2309" s="10" t="s">
        <v>8332</v>
      </c>
      <c r="R2309" t="s">
        <v>8336</v>
      </c>
      <c r="S2309" s="13">
        <f t="shared" si="183"/>
        <v>41004.802465277775</v>
      </c>
      <c r="T2309" s="16">
        <f t="shared" si="184"/>
        <v>41034.802407407406</v>
      </c>
      <c r="U2309">
        <f t="shared" si="180"/>
        <v>2012</v>
      </c>
    </row>
    <row r="2310" spans="1:21" ht="58" x14ac:dyDescent="0.35">
      <c r="A2310" s="5">
        <v>2308</v>
      </c>
      <c r="B2310" s="2" t="s">
        <v>2309</v>
      </c>
      <c r="C2310" s="2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101</v>
      </c>
      <c r="P2310">
        <f t="shared" si="182"/>
        <v>82.5</v>
      </c>
      <c r="Q2310" s="10" t="s">
        <v>8332</v>
      </c>
      <c r="R2310" t="s">
        <v>8336</v>
      </c>
      <c r="S2310" s="13">
        <f t="shared" si="183"/>
        <v>41851.962916666671</v>
      </c>
      <c r="T2310" s="16">
        <f t="shared" si="184"/>
        <v>41880.041666666664</v>
      </c>
      <c r="U2310">
        <f t="shared" si="180"/>
        <v>2014</v>
      </c>
    </row>
    <row r="2311" spans="1:21" ht="43.5" x14ac:dyDescent="0.35">
      <c r="A2311" s="5">
        <v>2309</v>
      </c>
      <c r="B2311" s="2" t="s">
        <v>2310</v>
      </c>
      <c r="C2311" s="2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107</v>
      </c>
      <c r="P2311">
        <f t="shared" si="182"/>
        <v>59.82</v>
      </c>
      <c r="Q2311" s="10" t="s">
        <v>8332</v>
      </c>
      <c r="R2311" t="s">
        <v>8336</v>
      </c>
      <c r="S2311" s="13">
        <f t="shared" si="183"/>
        <v>41307.987696759257</v>
      </c>
      <c r="T2311" s="16">
        <f t="shared" si="184"/>
        <v>41342.987696759257</v>
      </c>
      <c r="U2311">
        <f t="shared" si="180"/>
        <v>2013</v>
      </c>
    </row>
    <row r="2312" spans="1:21" ht="58" x14ac:dyDescent="0.35">
      <c r="A2312" s="5">
        <v>2310</v>
      </c>
      <c r="B2312" s="2" t="s">
        <v>2311</v>
      </c>
      <c r="C2312" s="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429</v>
      </c>
      <c r="P2312">
        <f t="shared" si="182"/>
        <v>64.819999999999993</v>
      </c>
      <c r="Q2312" s="10" t="s">
        <v>8332</v>
      </c>
      <c r="R2312" t="s">
        <v>8336</v>
      </c>
      <c r="S2312" s="13">
        <f t="shared" si="183"/>
        <v>41324.79415509259</v>
      </c>
      <c r="T2312" s="16">
        <f t="shared" si="184"/>
        <v>41354.752488425926</v>
      </c>
      <c r="U2312">
        <f t="shared" si="180"/>
        <v>2013</v>
      </c>
    </row>
    <row r="2313" spans="1:21" ht="43.5" x14ac:dyDescent="0.35">
      <c r="A2313" s="5">
        <v>2311</v>
      </c>
      <c r="B2313" s="2" t="s">
        <v>2312</v>
      </c>
      <c r="C2313" s="2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104</v>
      </c>
      <c r="P2313">
        <f t="shared" si="182"/>
        <v>90.1</v>
      </c>
      <c r="Q2313" s="10" t="s">
        <v>8332</v>
      </c>
      <c r="R2313" t="s">
        <v>8336</v>
      </c>
      <c r="S2313" s="13">
        <f t="shared" si="183"/>
        <v>41736.004502314812</v>
      </c>
      <c r="T2313" s="16">
        <f t="shared" si="184"/>
        <v>41766.004502314812</v>
      </c>
      <c r="U2313">
        <f t="shared" si="180"/>
        <v>2014</v>
      </c>
    </row>
    <row r="2314" spans="1:21" ht="43.5" x14ac:dyDescent="0.35">
      <c r="A2314" s="5">
        <v>2312</v>
      </c>
      <c r="B2314" s="2" t="s">
        <v>2313</v>
      </c>
      <c r="C2314" s="2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108</v>
      </c>
      <c r="P2314">
        <f t="shared" si="182"/>
        <v>40.96</v>
      </c>
      <c r="Q2314" s="10" t="s">
        <v>8332</v>
      </c>
      <c r="R2314" t="s">
        <v>8336</v>
      </c>
      <c r="S2314" s="13">
        <f t="shared" si="183"/>
        <v>41716.632847222223</v>
      </c>
      <c r="T2314" s="16">
        <f t="shared" si="184"/>
        <v>41747.958333333336</v>
      </c>
      <c r="U2314">
        <f t="shared" si="180"/>
        <v>2014</v>
      </c>
    </row>
    <row r="2315" spans="1:21" ht="29" x14ac:dyDescent="0.35">
      <c r="A2315" s="5">
        <v>2313</v>
      </c>
      <c r="B2315" s="2" t="s">
        <v>2314</v>
      </c>
      <c r="C2315" s="2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176</v>
      </c>
      <c r="P2315">
        <f t="shared" si="182"/>
        <v>56</v>
      </c>
      <c r="Q2315" s="10" t="s">
        <v>8332</v>
      </c>
      <c r="R2315" t="s">
        <v>8336</v>
      </c>
      <c r="S2315" s="13">
        <f t="shared" si="183"/>
        <v>41002.958634259259</v>
      </c>
      <c r="T2315" s="16">
        <f t="shared" si="184"/>
        <v>41032.958634259259</v>
      </c>
      <c r="U2315">
        <f t="shared" si="180"/>
        <v>2012</v>
      </c>
    </row>
    <row r="2316" spans="1:21" ht="58" x14ac:dyDescent="0.35">
      <c r="A2316" s="5">
        <v>2314</v>
      </c>
      <c r="B2316" s="2" t="s">
        <v>2315</v>
      </c>
      <c r="C2316" s="2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157</v>
      </c>
      <c r="P2316">
        <f t="shared" si="182"/>
        <v>37.67</v>
      </c>
      <c r="Q2316" s="10" t="s">
        <v>8332</v>
      </c>
      <c r="R2316" t="s">
        <v>8336</v>
      </c>
      <c r="S2316" s="13">
        <f t="shared" si="183"/>
        <v>41037.551585648151</v>
      </c>
      <c r="T2316" s="16">
        <f t="shared" si="184"/>
        <v>41067.551585648151</v>
      </c>
      <c r="U2316">
        <f t="shared" si="180"/>
        <v>2012</v>
      </c>
    </row>
    <row r="2317" spans="1:21" ht="43.5" x14ac:dyDescent="0.35">
      <c r="A2317" s="5">
        <v>2315</v>
      </c>
      <c r="B2317" s="2" t="s">
        <v>2316</v>
      </c>
      <c r="C2317" s="2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103</v>
      </c>
      <c r="P2317">
        <f t="shared" si="182"/>
        <v>40.08</v>
      </c>
      <c r="Q2317" s="10" t="s">
        <v>8332</v>
      </c>
      <c r="R2317" t="s">
        <v>8336</v>
      </c>
      <c r="S2317" s="13">
        <f t="shared" si="183"/>
        <v>41004.72619212963</v>
      </c>
      <c r="T2317" s="16">
        <f t="shared" si="184"/>
        <v>41034.72619212963</v>
      </c>
      <c r="U2317">
        <f t="shared" si="180"/>
        <v>2012</v>
      </c>
    </row>
    <row r="2318" spans="1:21" ht="58" x14ac:dyDescent="0.35">
      <c r="A2318" s="5">
        <v>2316</v>
      </c>
      <c r="B2318" s="2" t="s">
        <v>2317</v>
      </c>
      <c r="C2318" s="2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104</v>
      </c>
      <c r="P2318">
        <f t="shared" si="182"/>
        <v>78.03</v>
      </c>
      <c r="Q2318" s="10" t="s">
        <v>8332</v>
      </c>
      <c r="R2318" t="s">
        <v>8336</v>
      </c>
      <c r="S2318" s="13">
        <f t="shared" si="183"/>
        <v>40079.725115740745</v>
      </c>
      <c r="T2318" s="16">
        <f t="shared" si="184"/>
        <v>40156.76666666667</v>
      </c>
      <c r="U2318">
        <f t="shared" si="180"/>
        <v>2009</v>
      </c>
    </row>
    <row r="2319" spans="1:21" ht="43.5" x14ac:dyDescent="0.35">
      <c r="A2319" s="5">
        <v>2317</v>
      </c>
      <c r="B2319" s="2" t="s">
        <v>2318</v>
      </c>
      <c r="C2319" s="2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104</v>
      </c>
      <c r="P2319">
        <f t="shared" si="182"/>
        <v>18.91</v>
      </c>
      <c r="Q2319" s="10" t="s">
        <v>8332</v>
      </c>
      <c r="R2319" t="s">
        <v>8336</v>
      </c>
      <c r="S2319" s="13">
        <f t="shared" si="183"/>
        <v>40192.542233796295</v>
      </c>
      <c r="T2319" s="16">
        <f t="shared" si="184"/>
        <v>40224.208333333336</v>
      </c>
      <c r="U2319">
        <f t="shared" si="180"/>
        <v>2010</v>
      </c>
    </row>
    <row r="2320" spans="1:21" ht="58" x14ac:dyDescent="0.35">
      <c r="A2320" s="5">
        <v>2318</v>
      </c>
      <c r="B2320" s="2" t="s">
        <v>2319</v>
      </c>
      <c r="C2320" s="2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121</v>
      </c>
      <c r="P2320">
        <f t="shared" si="182"/>
        <v>37.130000000000003</v>
      </c>
      <c r="Q2320" s="10" t="s">
        <v>8332</v>
      </c>
      <c r="R2320" t="s">
        <v>8336</v>
      </c>
      <c r="S2320" s="13">
        <f t="shared" si="183"/>
        <v>40050.643680555557</v>
      </c>
      <c r="T2320" s="16">
        <f t="shared" si="184"/>
        <v>40082.165972222225</v>
      </c>
      <c r="U2320">
        <f t="shared" si="180"/>
        <v>2009</v>
      </c>
    </row>
    <row r="2321" spans="1:21" ht="43.5" x14ac:dyDescent="0.35">
      <c r="A2321" s="5">
        <v>2319</v>
      </c>
      <c r="B2321" s="2" t="s">
        <v>2320</v>
      </c>
      <c r="C2321" s="2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108</v>
      </c>
      <c r="P2321">
        <f t="shared" si="182"/>
        <v>41.96</v>
      </c>
      <c r="Q2321" s="10" t="s">
        <v>8332</v>
      </c>
      <c r="R2321" t="s">
        <v>8336</v>
      </c>
      <c r="S2321" s="13">
        <f t="shared" si="183"/>
        <v>41593.082002314812</v>
      </c>
      <c r="T2321" s="16">
        <f t="shared" si="184"/>
        <v>41623.082002314812</v>
      </c>
      <c r="U2321">
        <f t="shared" si="180"/>
        <v>2013</v>
      </c>
    </row>
    <row r="2322" spans="1:21" ht="58" x14ac:dyDescent="0.35">
      <c r="A2322" s="5">
        <v>2320</v>
      </c>
      <c r="B2322" s="2" t="s">
        <v>2321</v>
      </c>
      <c r="C2322" s="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109</v>
      </c>
      <c r="P2322">
        <f t="shared" si="182"/>
        <v>61.04</v>
      </c>
      <c r="Q2322" s="10" t="s">
        <v>8332</v>
      </c>
      <c r="R2322" t="s">
        <v>8336</v>
      </c>
      <c r="S2322" s="13">
        <f t="shared" si="183"/>
        <v>41696.817129629628</v>
      </c>
      <c r="T2322" s="16">
        <f t="shared" si="184"/>
        <v>41731.775462962964</v>
      </c>
      <c r="U2322">
        <f t="shared" si="180"/>
        <v>2014</v>
      </c>
    </row>
    <row r="2323" spans="1:21" ht="43.5" x14ac:dyDescent="0.35">
      <c r="A2323" s="5">
        <v>2321</v>
      </c>
      <c r="B2323" s="2" t="s">
        <v>2322</v>
      </c>
      <c r="C2323" s="2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39</v>
      </c>
      <c r="P2323">
        <f t="shared" si="182"/>
        <v>64.53</v>
      </c>
      <c r="Q2323" s="10" t="s">
        <v>8343</v>
      </c>
      <c r="R2323" t="s">
        <v>8359</v>
      </c>
      <c r="S2323" s="13">
        <f t="shared" si="183"/>
        <v>42799.260428240741</v>
      </c>
      <c r="T2323" s="16">
        <f t="shared" si="184"/>
        <v>42829.21876157407</v>
      </c>
    </row>
    <row r="2324" spans="1:21" ht="43.5" x14ac:dyDescent="0.35">
      <c r="A2324" s="5">
        <v>2322</v>
      </c>
      <c r="B2324" s="2" t="s">
        <v>2323</v>
      </c>
      <c r="C2324" s="2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3</v>
      </c>
      <c r="P2324">
        <f t="shared" si="182"/>
        <v>21.25</v>
      </c>
      <c r="Q2324" s="10" t="s">
        <v>8343</v>
      </c>
      <c r="R2324" t="s">
        <v>8359</v>
      </c>
      <c r="S2324" s="13">
        <f t="shared" si="183"/>
        <v>42804.895474537043</v>
      </c>
      <c r="T2324" s="16">
        <f t="shared" si="184"/>
        <v>42834.853807870371</v>
      </c>
    </row>
    <row r="2325" spans="1:21" ht="43.5" x14ac:dyDescent="0.35">
      <c r="A2325" s="5">
        <v>2323</v>
      </c>
      <c r="B2325" s="2" t="s">
        <v>2324</v>
      </c>
      <c r="C2325" s="2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48</v>
      </c>
      <c r="P2325">
        <f t="shared" si="182"/>
        <v>30</v>
      </c>
      <c r="Q2325" s="10" t="s">
        <v>8343</v>
      </c>
      <c r="R2325" t="s">
        <v>8359</v>
      </c>
      <c r="S2325" s="13">
        <f t="shared" si="183"/>
        <v>42807.755173611105</v>
      </c>
      <c r="T2325" s="16">
        <f t="shared" si="184"/>
        <v>42814.755173611105</v>
      </c>
    </row>
    <row r="2326" spans="1:21" ht="43.5" x14ac:dyDescent="0.35">
      <c r="A2326" s="5">
        <v>2324</v>
      </c>
      <c r="B2326" s="2" t="s">
        <v>2325</v>
      </c>
      <c r="C2326" s="2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21</v>
      </c>
      <c r="P2326">
        <f t="shared" si="182"/>
        <v>25.49</v>
      </c>
      <c r="Q2326" s="10" t="s">
        <v>8343</v>
      </c>
      <c r="R2326" t="s">
        <v>8359</v>
      </c>
      <c r="S2326" s="13">
        <f t="shared" si="183"/>
        <v>42790.885243055556</v>
      </c>
      <c r="T2326" s="16">
        <f t="shared" si="184"/>
        <v>42820.843576388885</v>
      </c>
    </row>
    <row r="2327" spans="1:21" ht="58" x14ac:dyDescent="0.35">
      <c r="A2327" s="5">
        <v>2325</v>
      </c>
      <c r="B2327" s="2" t="s">
        <v>2326</v>
      </c>
      <c r="C2327" s="2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8</v>
      </c>
      <c r="P2327">
        <f t="shared" si="182"/>
        <v>11.43</v>
      </c>
      <c r="Q2327" s="10" t="s">
        <v>8343</v>
      </c>
      <c r="R2327" t="s">
        <v>8359</v>
      </c>
      <c r="S2327" s="13">
        <f t="shared" si="183"/>
        <v>42794.022349537037</v>
      </c>
      <c r="T2327" s="16">
        <f t="shared" si="184"/>
        <v>42823.980682870373</v>
      </c>
    </row>
    <row r="2328" spans="1:21" ht="58" x14ac:dyDescent="0.35">
      <c r="A2328" s="5">
        <v>2326</v>
      </c>
      <c r="B2328" s="2" t="s">
        <v>2327</v>
      </c>
      <c r="C2328" s="2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1</v>
      </c>
      <c r="P2328">
        <f t="shared" si="182"/>
        <v>108</v>
      </c>
      <c r="Q2328" s="10" t="s">
        <v>8343</v>
      </c>
      <c r="R2328" t="s">
        <v>8359</v>
      </c>
      <c r="S2328" s="13">
        <f t="shared" si="183"/>
        <v>42804.034120370372</v>
      </c>
      <c r="T2328" s="16">
        <f t="shared" si="184"/>
        <v>42855.708333333328</v>
      </c>
    </row>
    <row r="2329" spans="1:21" ht="43.5" x14ac:dyDescent="0.35">
      <c r="A2329" s="5">
        <v>2327</v>
      </c>
      <c r="B2329" s="2" t="s">
        <v>2328</v>
      </c>
      <c r="C2329" s="2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526</v>
      </c>
      <c r="P2329">
        <f t="shared" si="182"/>
        <v>54.88</v>
      </c>
      <c r="Q2329" s="10" t="s">
        <v>8343</v>
      </c>
      <c r="R2329" t="s">
        <v>8359</v>
      </c>
      <c r="S2329" s="13">
        <f t="shared" si="183"/>
        <v>41842.917129629634</v>
      </c>
      <c r="T2329" s="16">
        <f t="shared" si="184"/>
        <v>41877.917129629634</v>
      </c>
      <c r="U2329">
        <f t="shared" ref="U2329:U2392" si="185">YEAR(S:S)</f>
        <v>2014</v>
      </c>
    </row>
    <row r="2330" spans="1:21" ht="58" x14ac:dyDescent="0.35">
      <c r="A2330" s="5">
        <v>2328</v>
      </c>
      <c r="B2330" s="2" t="s">
        <v>2329</v>
      </c>
      <c r="C2330" s="2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254</v>
      </c>
      <c r="P2330">
        <f t="shared" si="182"/>
        <v>47.38</v>
      </c>
      <c r="Q2330" s="10" t="s">
        <v>8343</v>
      </c>
      <c r="R2330" t="s">
        <v>8359</v>
      </c>
      <c r="S2330" s="13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3.5" x14ac:dyDescent="0.35">
      <c r="A2331" s="5">
        <v>2329</v>
      </c>
      <c r="B2331" s="2" t="s">
        <v>2330</v>
      </c>
      <c r="C2331" s="2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106</v>
      </c>
      <c r="P2331">
        <f t="shared" si="182"/>
        <v>211.84</v>
      </c>
      <c r="Q2331" s="10" t="s">
        <v>8343</v>
      </c>
      <c r="R2331" t="s">
        <v>8359</v>
      </c>
      <c r="S2331" s="13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58" x14ac:dyDescent="0.35">
      <c r="A2332" s="5">
        <v>2330</v>
      </c>
      <c r="B2332" s="2" t="s">
        <v>2331</v>
      </c>
      <c r="C2332" s="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102</v>
      </c>
      <c r="P2332">
        <f t="shared" si="182"/>
        <v>219.93</v>
      </c>
      <c r="Q2332" s="10" t="s">
        <v>8343</v>
      </c>
      <c r="R2332" t="s">
        <v>8359</v>
      </c>
      <c r="S2332" s="13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3.5" x14ac:dyDescent="0.35">
      <c r="A2333" s="5">
        <v>2331</v>
      </c>
      <c r="B2333" s="2" t="s">
        <v>2332</v>
      </c>
      <c r="C2333" s="2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144</v>
      </c>
      <c r="P2333">
        <f t="shared" si="182"/>
        <v>40.799999999999997</v>
      </c>
      <c r="Q2333" s="10" t="s">
        <v>8343</v>
      </c>
      <c r="R2333" t="s">
        <v>8359</v>
      </c>
      <c r="S2333" s="13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58" x14ac:dyDescent="0.35">
      <c r="A2334" s="5">
        <v>2332</v>
      </c>
      <c r="B2334" s="2" t="s">
        <v>2333</v>
      </c>
      <c r="C2334" s="2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106</v>
      </c>
      <c r="P2334">
        <f t="shared" si="182"/>
        <v>75.5</v>
      </c>
      <c r="Q2334" s="10" t="s">
        <v>8343</v>
      </c>
      <c r="R2334" t="s">
        <v>8359</v>
      </c>
      <c r="S2334" s="13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58" x14ac:dyDescent="0.35">
      <c r="A2335" s="5">
        <v>2333</v>
      </c>
      <c r="B2335" s="2" t="s">
        <v>2334</v>
      </c>
      <c r="C2335" s="2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212</v>
      </c>
      <c r="P2335">
        <f t="shared" si="182"/>
        <v>13.54</v>
      </c>
      <c r="Q2335" s="10" t="s">
        <v>8343</v>
      </c>
      <c r="R2335" t="s">
        <v>8359</v>
      </c>
      <c r="S2335" s="13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3.5" x14ac:dyDescent="0.35">
      <c r="A2336" s="5">
        <v>2334</v>
      </c>
      <c r="B2336" s="2" t="s">
        <v>2335</v>
      </c>
      <c r="C2336" s="2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102</v>
      </c>
      <c r="P2336">
        <f t="shared" si="182"/>
        <v>60.87</v>
      </c>
      <c r="Q2336" s="10" t="s">
        <v>8343</v>
      </c>
      <c r="R2336" t="s">
        <v>8359</v>
      </c>
      <c r="S2336" s="13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58" x14ac:dyDescent="0.35">
      <c r="A2337" s="5">
        <v>2335</v>
      </c>
      <c r="B2337" s="2" t="s">
        <v>2336</v>
      </c>
      <c r="C2337" s="2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102</v>
      </c>
      <c r="P2337">
        <f t="shared" si="182"/>
        <v>115.69</v>
      </c>
      <c r="Q2337" s="10" t="s">
        <v>8343</v>
      </c>
      <c r="R2337" t="s">
        <v>8359</v>
      </c>
      <c r="S2337" s="13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3.5" x14ac:dyDescent="0.35">
      <c r="A2338" s="5">
        <v>2336</v>
      </c>
      <c r="B2338" s="2" t="s">
        <v>2337</v>
      </c>
      <c r="C2338" s="2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521</v>
      </c>
      <c r="P2338">
        <f t="shared" si="182"/>
        <v>48.1</v>
      </c>
      <c r="Q2338" s="10" t="s">
        <v>8343</v>
      </c>
      <c r="R2338" t="s">
        <v>8359</v>
      </c>
      <c r="S2338" s="13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43.5" x14ac:dyDescent="0.35">
      <c r="A2339" s="5">
        <v>2337</v>
      </c>
      <c r="B2339" s="2" t="s">
        <v>2338</v>
      </c>
      <c r="C2339" s="2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111</v>
      </c>
      <c r="P2339">
        <f t="shared" si="182"/>
        <v>74.180000000000007</v>
      </c>
      <c r="Q2339" s="10" t="s">
        <v>8343</v>
      </c>
      <c r="R2339" t="s">
        <v>8359</v>
      </c>
      <c r="S2339" s="13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3.5" x14ac:dyDescent="0.35">
      <c r="A2340" s="5">
        <v>2338</v>
      </c>
      <c r="B2340" s="2" t="s">
        <v>2339</v>
      </c>
      <c r="C2340" s="2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101</v>
      </c>
      <c r="P2340">
        <f t="shared" si="182"/>
        <v>123.35</v>
      </c>
      <c r="Q2340" s="10" t="s">
        <v>8343</v>
      </c>
      <c r="R2340" t="s">
        <v>8359</v>
      </c>
      <c r="S2340" s="13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58" x14ac:dyDescent="0.35">
      <c r="A2341" s="5">
        <v>2339</v>
      </c>
      <c r="B2341" s="2" t="s">
        <v>2340</v>
      </c>
      <c r="C2341" s="2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294</v>
      </c>
      <c r="P2341">
        <f t="shared" si="182"/>
        <v>66.62</v>
      </c>
      <c r="Q2341" s="10" t="s">
        <v>8343</v>
      </c>
      <c r="R2341" t="s">
        <v>8359</v>
      </c>
      <c r="S2341" s="13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3.5" x14ac:dyDescent="0.35">
      <c r="A2342" s="5">
        <v>2340</v>
      </c>
      <c r="B2342" s="2" t="s">
        <v>2341</v>
      </c>
      <c r="C2342" s="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106</v>
      </c>
      <c r="P2342">
        <f t="shared" si="182"/>
        <v>104.99</v>
      </c>
      <c r="Q2342" s="10" t="s">
        <v>8343</v>
      </c>
      <c r="R2342" t="s">
        <v>8359</v>
      </c>
      <c r="S2342" s="13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3.5" x14ac:dyDescent="0.35">
      <c r="A2343" s="5">
        <v>2341</v>
      </c>
      <c r="B2343" s="2" t="s">
        <v>2342</v>
      </c>
      <c r="C2343" s="2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0" t="s">
        <v>8326</v>
      </c>
      <c r="R2343" t="s">
        <v>8327</v>
      </c>
      <c r="S2343" s="13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58" x14ac:dyDescent="0.35">
      <c r="A2344" s="5">
        <v>2342</v>
      </c>
      <c r="B2344" s="2" t="s">
        <v>2343</v>
      </c>
      <c r="C2344" s="2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0" t="s">
        <v>8326</v>
      </c>
      <c r="R2344" t="s">
        <v>8327</v>
      </c>
      <c r="S2344" s="13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58" x14ac:dyDescent="0.35">
      <c r="A2345" s="5">
        <v>2343</v>
      </c>
      <c r="B2345" s="2" t="s">
        <v>2344</v>
      </c>
      <c r="C2345" s="2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3</v>
      </c>
      <c r="P2345">
        <f t="shared" si="182"/>
        <v>300</v>
      </c>
      <c r="Q2345" s="10" t="s">
        <v>8326</v>
      </c>
      <c r="R2345" t="s">
        <v>8327</v>
      </c>
      <c r="S2345" s="13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58" x14ac:dyDescent="0.35">
      <c r="A2346" s="5">
        <v>2344</v>
      </c>
      <c r="B2346" s="2" t="s">
        <v>2345</v>
      </c>
      <c r="C2346" s="2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0" t="s">
        <v>8326</v>
      </c>
      <c r="R2346" t="s">
        <v>8327</v>
      </c>
      <c r="S2346" s="13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58" x14ac:dyDescent="0.35">
      <c r="A2347" s="5">
        <v>2345</v>
      </c>
      <c r="B2347" s="2" t="s">
        <v>2346</v>
      </c>
      <c r="C2347" s="2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0" t="s">
        <v>8326</v>
      </c>
      <c r="R2347" t="s">
        <v>8327</v>
      </c>
      <c r="S2347" s="13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3.5" x14ac:dyDescent="0.35">
      <c r="A2348" s="5">
        <v>2346</v>
      </c>
      <c r="B2348" s="2" t="s">
        <v>2347</v>
      </c>
      <c r="C2348" s="2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0" t="s">
        <v>8326</v>
      </c>
      <c r="R2348" t="s">
        <v>8327</v>
      </c>
      <c r="S2348" s="13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3.5" x14ac:dyDescent="0.35">
      <c r="A2349" s="5">
        <v>2347</v>
      </c>
      <c r="B2349" s="2" t="s">
        <v>2348</v>
      </c>
      <c r="C2349" s="2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2</v>
      </c>
      <c r="P2349">
        <f t="shared" si="182"/>
        <v>15</v>
      </c>
      <c r="Q2349" s="10" t="s">
        <v>8326</v>
      </c>
      <c r="R2349" t="s">
        <v>8327</v>
      </c>
      <c r="S2349" s="13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58" x14ac:dyDescent="0.35">
      <c r="A2350" s="5">
        <v>2348</v>
      </c>
      <c r="B2350" s="2" t="s">
        <v>2349</v>
      </c>
      <c r="C2350" s="2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0" t="s">
        <v>8326</v>
      </c>
      <c r="R2350" t="s">
        <v>8327</v>
      </c>
      <c r="S2350" s="13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3.5" x14ac:dyDescent="0.35">
      <c r="A2351" s="5">
        <v>2349</v>
      </c>
      <c r="B2351" s="2" t="s">
        <v>2350</v>
      </c>
      <c r="C2351" s="2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0" t="s">
        <v>8326</v>
      </c>
      <c r="R2351" t="s">
        <v>8327</v>
      </c>
      <c r="S2351" s="13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43.5" x14ac:dyDescent="0.35">
      <c r="A2352" s="5">
        <v>2350</v>
      </c>
      <c r="B2352" s="2" t="s">
        <v>2351</v>
      </c>
      <c r="C2352" s="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0" t="s">
        <v>8326</v>
      </c>
      <c r="R2352" t="s">
        <v>8327</v>
      </c>
      <c r="S2352" s="13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29" x14ac:dyDescent="0.35">
      <c r="A2353" s="5">
        <v>2351</v>
      </c>
      <c r="B2353" s="2" t="s">
        <v>2352</v>
      </c>
      <c r="C2353" s="2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1</v>
      </c>
      <c r="P2353">
        <f t="shared" si="182"/>
        <v>15.43</v>
      </c>
      <c r="Q2353" s="10" t="s">
        <v>8326</v>
      </c>
      <c r="R2353" t="s">
        <v>8327</v>
      </c>
      <c r="S2353" s="13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3.5" x14ac:dyDescent="0.35">
      <c r="A2354" s="5">
        <v>2352</v>
      </c>
      <c r="B2354" s="2" t="s">
        <v>2353</v>
      </c>
      <c r="C2354" s="2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0" t="s">
        <v>8326</v>
      </c>
      <c r="R2354" t="s">
        <v>8327</v>
      </c>
      <c r="S2354" s="13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3.5" x14ac:dyDescent="0.35">
      <c r="A2355" s="5">
        <v>2353</v>
      </c>
      <c r="B2355" s="2" t="s">
        <v>2354</v>
      </c>
      <c r="C2355" s="2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0" t="s">
        <v>8326</v>
      </c>
      <c r="R2355" t="s">
        <v>8327</v>
      </c>
      <c r="S2355" s="13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3.5" x14ac:dyDescent="0.35">
      <c r="A2356" s="5">
        <v>2354</v>
      </c>
      <c r="B2356" s="2" t="s">
        <v>2355</v>
      </c>
      <c r="C2356" s="2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0" t="s">
        <v>8326</v>
      </c>
      <c r="R2356" t="s">
        <v>8327</v>
      </c>
      <c r="S2356" s="13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3.5" x14ac:dyDescent="0.35">
      <c r="A2357" s="5">
        <v>2355</v>
      </c>
      <c r="B2357" s="2" t="s">
        <v>2356</v>
      </c>
      <c r="C2357" s="2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1</v>
      </c>
      <c r="P2357">
        <f t="shared" si="182"/>
        <v>27.5</v>
      </c>
      <c r="Q2357" s="10" t="s">
        <v>8326</v>
      </c>
      <c r="R2357" t="s">
        <v>8327</v>
      </c>
      <c r="S2357" s="13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29" x14ac:dyDescent="0.35">
      <c r="A2358" s="5">
        <v>2356</v>
      </c>
      <c r="B2358" s="2" t="s">
        <v>2357</v>
      </c>
      <c r="C2358" s="2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0" t="s">
        <v>8326</v>
      </c>
      <c r="R2358" t="s">
        <v>8327</v>
      </c>
      <c r="S2358" s="13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43.5" x14ac:dyDescent="0.35">
      <c r="A2359" s="5">
        <v>2357</v>
      </c>
      <c r="B2359" s="2" t="s">
        <v>2358</v>
      </c>
      <c r="C2359" s="2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0" t="s">
        <v>8326</v>
      </c>
      <c r="R2359" t="s">
        <v>8327</v>
      </c>
      <c r="S2359" s="13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3.5" x14ac:dyDescent="0.35">
      <c r="A2360" s="5">
        <v>2358</v>
      </c>
      <c r="B2360" s="2" t="s">
        <v>2359</v>
      </c>
      <c r="C2360" s="2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0" t="s">
        <v>8326</v>
      </c>
      <c r="R2360" t="s">
        <v>8327</v>
      </c>
      <c r="S2360" s="13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3.5" x14ac:dyDescent="0.35">
      <c r="A2361" s="5">
        <v>2359</v>
      </c>
      <c r="B2361" s="2" t="s">
        <v>2360</v>
      </c>
      <c r="C2361" s="2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15</v>
      </c>
      <c r="P2361">
        <f t="shared" si="182"/>
        <v>367</v>
      </c>
      <c r="Q2361" s="10" t="s">
        <v>8326</v>
      </c>
      <c r="R2361" t="s">
        <v>8327</v>
      </c>
      <c r="S2361" s="13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3.5" x14ac:dyDescent="0.35">
      <c r="A2362" s="5">
        <v>2360</v>
      </c>
      <c r="B2362" s="2" t="s">
        <v>2361</v>
      </c>
      <c r="C2362" s="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0" t="s">
        <v>8326</v>
      </c>
      <c r="R2362" t="s">
        <v>8327</v>
      </c>
      <c r="S2362" s="13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58" x14ac:dyDescent="0.35">
      <c r="A2363" s="5">
        <v>2361</v>
      </c>
      <c r="B2363" s="2" t="s">
        <v>2362</v>
      </c>
      <c r="C2363" s="2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0" t="s">
        <v>8326</v>
      </c>
      <c r="R2363" t="s">
        <v>8327</v>
      </c>
      <c r="S2363" s="13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43.5" x14ac:dyDescent="0.35">
      <c r="A2364" s="5">
        <v>2362</v>
      </c>
      <c r="B2364" s="2" t="s">
        <v>2363</v>
      </c>
      <c r="C2364" s="2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29</v>
      </c>
      <c r="P2364">
        <f t="shared" si="182"/>
        <v>60</v>
      </c>
      <c r="Q2364" s="10" t="s">
        <v>8326</v>
      </c>
      <c r="R2364" t="s">
        <v>8327</v>
      </c>
      <c r="S2364" s="13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58" x14ac:dyDescent="0.35">
      <c r="A2365" s="5">
        <v>2363</v>
      </c>
      <c r="B2365" s="2" t="s">
        <v>2364</v>
      </c>
      <c r="C2365" s="2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0" t="s">
        <v>8326</v>
      </c>
      <c r="R2365" t="s">
        <v>8327</v>
      </c>
      <c r="S2365" s="13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43.5" x14ac:dyDescent="0.35">
      <c r="A2366" s="5">
        <v>2364</v>
      </c>
      <c r="B2366" s="2" t="s">
        <v>2365</v>
      </c>
      <c r="C2366" s="2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0" t="s">
        <v>8326</v>
      </c>
      <c r="R2366" t="s">
        <v>8327</v>
      </c>
      <c r="S2366" s="13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58" x14ac:dyDescent="0.35">
      <c r="A2367" s="5">
        <v>2365</v>
      </c>
      <c r="B2367" s="2" t="s">
        <v>2366</v>
      </c>
      <c r="C2367" s="2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0" t="s">
        <v>8326</v>
      </c>
      <c r="R2367" t="s">
        <v>8327</v>
      </c>
      <c r="S2367" s="13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3.5" x14ac:dyDescent="0.35">
      <c r="A2368" s="5">
        <v>2366</v>
      </c>
      <c r="B2368" s="2" t="s">
        <v>2367</v>
      </c>
      <c r="C2368" s="2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11</v>
      </c>
      <c r="P2368">
        <f t="shared" si="182"/>
        <v>97.41</v>
      </c>
      <c r="Q2368" s="10" t="s">
        <v>8326</v>
      </c>
      <c r="R2368" t="s">
        <v>8327</v>
      </c>
      <c r="S2368" s="13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3.5" x14ac:dyDescent="0.35">
      <c r="A2369" s="5">
        <v>2367</v>
      </c>
      <c r="B2369" s="2" t="s">
        <v>2368</v>
      </c>
      <c r="C2369" s="2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1</v>
      </c>
      <c r="P2369">
        <f t="shared" si="182"/>
        <v>47.86</v>
      </c>
      <c r="Q2369" s="10" t="s">
        <v>8326</v>
      </c>
      <c r="R2369" t="s">
        <v>8327</v>
      </c>
      <c r="S2369" s="13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58" x14ac:dyDescent="0.35">
      <c r="A2370" s="5">
        <v>2368</v>
      </c>
      <c r="B2370" s="2" t="s">
        <v>2369</v>
      </c>
      <c r="C2370" s="2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0" t="s">
        <v>8326</v>
      </c>
      <c r="R2370" t="s">
        <v>8327</v>
      </c>
      <c r="S2370" s="13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58" x14ac:dyDescent="0.35">
      <c r="A2371" s="5">
        <v>2369</v>
      </c>
      <c r="B2371" s="2" t="s">
        <v>2370</v>
      </c>
      <c r="C2371" s="2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8326</v>
      </c>
      <c r="R2371" t="s">
        <v>8327</v>
      </c>
      <c r="S2371" s="13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si="185"/>
        <v>2016</v>
      </c>
    </row>
    <row r="2372" spans="1:21" ht="58" x14ac:dyDescent="0.35">
      <c r="A2372" s="5">
        <v>2370</v>
      </c>
      <c r="B2372" s="2" t="s">
        <v>2371</v>
      </c>
      <c r="C2372" s="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0" t="s">
        <v>8326</v>
      </c>
      <c r="R2372" t="s">
        <v>8327</v>
      </c>
      <c r="S2372" s="13">
        <f t="shared" si="188"/>
        <v>41961.18913194444</v>
      </c>
      <c r="T2372" s="16">
        <f t="shared" si="189"/>
        <v>41991.18913194444</v>
      </c>
      <c r="U2372">
        <f t="shared" si="185"/>
        <v>2014</v>
      </c>
    </row>
    <row r="2373" spans="1:21" ht="58" x14ac:dyDescent="0.35">
      <c r="A2373" s="5">
        <v>2371</v>
      </c>
      <c r="B2373" s="2" t="s">
        <v>2372</v>
      </c>
      <c r="C2373" s="2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0" t="s">
        <v>8326</v>
      </c>
      <c r="R2373" t="s">
        <v>8327</v>
      </c>
      <c r="S2373" s="13">
        <f t="shared" si="188"/>
        <v>42150.777731481481</v>
      </c>
      <c r="T2373" s="16">
        <f t="shared" si="189"/>
        <v>42180.777731481481</v>
      </c>
      <c r="U2373">
        <f t="shared" si="185"/>
        <v>2015</v>
      </c>
    </row>
    <row r="2374" spans="1:21" ht="43.5" x14ac:dyDescent="0.35">
      <c r="A2374" s="5">
        <v>2372</v>
      </c>
      <c r="B2374" s="2" t="s">
        <v>2373</v>
      </c>
      <c r="C2374" s="2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3</v>
      </c>
      <c r="P2374">
        <f t="shared" si="187"/>
        <v>30</v>
      </c>
      <c r="Q2374" s="10" t="s">
        <v>8326</v>
      </c>
      <c r="R2374" t="s">
        <v>8327</v>
      </c>
      <c r="S2374" s="13">
        <f t="shared" si="188"/>
        <v>42088.069108796291</v>
      </c>
      <c r="T2374" s="16">
        <f t="shared" si="189"/>
        <v>42118.069108796291</v>
      </c>
      <c r="U2374">
        <f t="shared" si="185"/>
        <v>2015</v>
      </c>
    </row>
    <row r="2375" spans="1:21" ht="29" x14ac:dyDescent="0.35">
      <c r="A2375" s="5">
        <v>2373</v>
      </c>
      <c r="B2375" s="2" t="s">
        <v>2374</v>
      </c>
      <c r="C2375" s="2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0" t="s">
        <v>8326</v>
      </c>
      <c r="R2375" t="s">
        <v>8327</v>
      </c>
      <c r="S2375" s="13">
        <f t="shared" si="188"/>
        <v>42215.662314814821</v>
      </c>
      <c r="T2375" s="16">
        <f t="shared" si="189"/>
        <v>42245.662314814821</v>
      </c>
      <c r="U2375">
        <f t="shared" si="185"/>
        <v>2015</v>
      </c>
    </row>
    <row r="2376" spans="1:21" ht="58" x14ac:dyDescent="0.35">
      <c r="A2376" s="5">
        <v>2374</v>
      </c>
      <c r="B2376" s="2" t="s">
        <v>2375</v>
      </c>
      <c r="C2376" s="2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0" t="s">
        <v>8326</v>
      </c>
      <c r="R2376" t="s">
        <v>8327</v>
      </c>
      <c r="S2376" s="13">
        <f t="shared" si="188"/>
        <v>42017.843287037031</v>
      </c>
      <c r="T2376" s="16">
        <f t="shared" si="189"/>
        <v>42047.843287037031</v>
      </c>
      <c r="U2376">
        <f t="shared" si="185"/>
        <v>2015</v>
      </c>
    </row>
    <row r="2377" spans="1:21" ht="58" x14ac:dyDescent="0.35">
      <c r="A2377" s="5">
        <v>2375</v>
      </c>
      <c r="B2377" s="2" t="s">
        <v>2376</v>
      </c>
      <c r="C2377" s="2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0" t="s">
        <v>8326</v>
      </c>
      <c r="R2377" t="s">
        <v>8327</v>
      </c>
      <c r="S2377" s="13">
        <f t="shared" si="188"/>
        <v>42592.836076388892</v>
      </c>
      <c r="T2377" s="16">
        <f t="shared" si="189"/>
        <v>42622.836076388892</v>
      </c>
      <c r="U2377">
        <f t="shared" si="185"/>
        <v>2016</v>
      </c>
    </row>
    <row r="2378" spans="1:21" ht="43.5" x14ac:dyDescent="0.35">
      <c r="A2378" s="5">
        <v>2376</v>
      </c>
      <c r="B2378" s="2" t="s">
        <v>2377</v>
      </c>
      <c r="C2378" s="2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11</v>
      </c>
      <c r="P2378">
        <f t="shared" si="187"/>
        <v>81.58</v>
      </c>
      <c r="Q2378" s="10" t="s">
        <v>8326</v>
      </c>
      <c r="R2378" t="s">
        <v>8327</v>
      </c>
      <c r="S2378" s="13">
        <f t="shared" si="188"/>
        <v>42318.925532407404</v>
      </c>
      <c r="T2378" s="16">
        <f t="shared" si="189"/>
        <v>42348.925532407404</v>
      </c>
      <c r="U2378">
        <f t="shared" si="185"/>
        <v>2015</v>
      </c>
    </row>
    <row r="2379" spans="1:21" ht="43.5" x14ac:dyDescent="0.35">
      <c r="A2379" s="5">
        <v>2377</v>
      </c>
      <c r="B2379" s="2" t="s">
        <v>2378</v>
      </c>
      <c r="C2379" s="2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0" t="s">
        <v>8326</v>
      </c>
      <c r="R2379" t="s">
        <v>8327</v>
      </c>
      <c r="S2379" s="13">
        <f t="shared" si="188"/>
        <v>42669.870173611111</v>
      </c>
      <c r="T2379" s="16">
        <f t="shared" si="189"/>
        <v>42699.911840277782</v>
      </c>
      <c r="U2379">
        <f t="shared" si="185"/>
        <v>2016</v>
      </c>
    </row>
    <row r="2380" spans="1:21" ht="43.5" x14ac:dyDescent="0.35">
      <c r="A2380" s="5">
        <v>2378</v>
      </c>
      <c r="B2380" s="2" t="s">
        <v>2379</v>
      </c>
      <c r="C2380" s="2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0" t="s">
        <v>8326</v>
      </c>
      <c r="R2380" t="s">
        <v>8327</v>
      </c>
      <c r="S2380" s="13">
        <f t="shared" si="188"/>
        <v>42213.013078703705</v>
      </c>
      <c r="T2380" s="16">
        <f t="shared" si="189"/>
        <v>42242.013078703705</v>
      </c>
      <c r="U2380">
        <f t="shared" si="185"/>
        <v>2015</v>
      </c>
    </row>
    <row r="2381" spans="1:21" ht="43.5" x14ac:dyDescent="0.35">
      <c r="A2381" s="5">
        <v>2379</v>
      </c>
      <c r="B2381" s="2" t="s">
        <v>2380</v>
      </c>
      <c r="C2381" s="2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0" t="s">
        <v>8326</v>
      </c>
      <c r="R2381" t="s">
        <v>8327</v>
      </c>
      <c r="S2381" s="13">
        <f t="shared" si="188"/>
        <v>42237.016388888893</v>
      </c>
      <c r="T2381" s="16">
        <f t="shared" si="189"/>
        <v>42282.016388888893</v>
      </c>
      <c r="U2381">
        <f t="shared" si="185"/>
        <v>2015</v>
      </c>
    </row>
    <row r="2382" spans="1:21" ht="43.5" x14ac:dyDescent="0.35">
      <c r="A2382" s="5">
        <v>2380</v>
      </c>
      <c r="B2382" s="2" t="s">
        <v>2381</v>
      </c>
      <c r="C2382" s="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0" t="s">
        <v>8326</v>
      </c>
      <c r="R2382" t="s">
        <v>8327</v>
      </c>
      <c r="S2382" s="13">
        <f t="shared" si="188"/>
        <v>42248.793310185181</v>
      </c>
      <c r="T2382" s="16">
        <f t="shared" si="189"/>
        <v>42278.793310185181</v>
      </c>
      <c r="U2382">
        <f t="shared" si="185"/>
        <v>2015</v>
      </c>
    </row>
    <row r="2383" spans="1:21" ht="43.5" x14ac:dyDescent="0.35">
      <c r="A2383" s="5">
        <v>2381</v>
      </c>
      <c r="B2383" s="2" t="s">
        <v>2382</v>
      </c>
      <c r="C2383" s="2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2</v>
      </c>
      <c r="P2383">
        <f t="shared" si="187"/>
        <v>224.43</v>
      </c>
      <c r="Q2383" s="10" t="s">
        <v>8326</v>
      </c>
      <c r="R2383" t="s">
        <v>8327</v>
      </c>
      <c r="S2383" s="13">
        <f t="shared" si="188"/>
        <v>42074.935740740737</v>
      </c>
      <c r="T2383" s="16">
        <f t="shared" si="189"/>
        <v>42104.935740740737</v>
      </c>
      <c r="U2383">
        <f t="shared" si="185"/>
        <v>2015</v>
      </c>
    </row>
    <row r="2384" spans="1:21" ht="58" x14ac:dyDescent="0.35">
      <c r="A2384" s="5">
        <v>2382</v>
      </c>
      <c r="B2384" s="2" t="s">
        <v>2383</v>
      </c>
      <c r="C2384" s="2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3</v>
      </c>
      <c r="P2384">
        <f t="shared" si="187"/>
        <v>37.5</v>
      </c>
      <c r="Q2384" s="10" t="s">
        <v>8326</v>
      </c>
      <c r="R2384" t="s">
        <v>8327</v>
      </c>
      <c r="S2384" s="13">
        <f t="shared" si="188"/>
        <v>42195.187534722223</v>
      </c>
      <c r="T2384" s="16">
        <f t="shared" si="189"/>
        <v>42220.187534722223</v>
      </c>
      <c r="U2384">
        <f t="shared" si="185"/>
        <v>2015</v>
      </c>
    </row>
    <row r="2385" spans="1:21" ht="58" x14ac:dyDescent="0.35">
      <c r="A2385" s="5">
        <v>2383</v>
      </c>
      <c r="B2385" s="2" t="s">
        <v>2384</v>
      </c>
      <c r="C2385" s="2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</v>
      </c>
      <c r="P2385">
        <f t="shared" si="187"/>
        <v>145</v>
      </c>
      <c r="Q2385" s="10" t="s">
        <v>8326</v>
      </c>
      <c r="R2385" t="s">
        <v>8327</v>
      </c>
      <c r="S2385" s="13">
        <f t="shared" si="188"/>
        <v>42027.056793981479</v>
      </c>
      <c r="T2385" s="16">
        <f t="shared" si="189"/>
        <v>42057.056793981479</v>
      </c>
      <c r="U2385">
        <f t="shared" si="185"/>
        <v>2015</v>
      </c>
    </row>
    <row r="2386" spans="1:21" ht="58" x14ac:dyDescent="0.35">
      <c r="A2386" s="5">
        <v>2384</v>
      </c>
      <c r="B2386" s="2" t="s">
        <v>2385</v>
      </c>
      <c r="C2386" s="2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1</v>
      </c>
      <c r="P2386">
        <f t="shared" si="187"/>
        <v>1</v>
      </c>
      <c r="Q2386" s="10" t="s">
        <v>8326</v>
      </c>
      <c r="R2386" t="s">
        <v>8327</v>
      </c>
      <c r="S2386" s="13">
        <f t="shared" si="188"/>
        <v>41927.067627314813</v>
      </c>
      <c r="T2386" s="16">
        <f t="shared" si="189"/>
        <v>41957.109293981484</v>
      </c>
      <c r="U2386">
        <f t="shared" si="185"/>
        <v>2014</v>
      </c>
    </row>
    <row r="2387" spans="1:21" ht="58" x14ac:dyDescent="0.35">
      <c r="A2387" s="5">
        <v>2385</v>
      </c>
      <c r="B2387" s="2" t="s">
        <v>2386</v>
      </c>
      <c r="C2387" s="2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1</v>
      </c>
      <c r="P2387">
        <f t="shared" si="187"/>
        <v>112.57</v>
      </c>
      <c r="Q2387" s="10" t="s">
        <v>8326</v>
      </c>
      <c r="R2387" t="s">
        <v>8327</v>
      </c>
      <c r="S2387" s="13">
        <f t="shared" si="188"/>
        <v>42191.70175925926</v>
      </c>
      <c r="T2387" s="16">
        <f t="shared" si="189"/>
        <v>42221.70175925926</v>
      </c>
      <c r="U2387">
        <f t="shared" si="185"/>
        <v>2015</v>
      </c>
    </row>
    <row r="2388" spans="1:21" ht="43.5" x14ac:dyDescent="0.35">
      <c r="A2388" s="5">
        <v>2386</v>
      </c>
      <c r="B2388" s="2" t="s">
        <v>2387</v>
      </c>
      <c r="C2388" s="2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0" t="s">
        <v>8326</v>
      </c>
      <c r="R2388" t="s">
        <v>8327</v>
      </c>
      <c r="S2388" s="13">
        <f t="shared" si="188"/>
        <v>41954.838240740741</v>
      </c>
      <c r="T2388" s="16">
        <f t="shared" si="189"/>
        <v>42014.838240740741</v>
      </c>
      <c r="U2388">
        <f t="shared" si="185"/>
        <v>2014</v>
      </c>
    </row>
    <row r="2389" spans="1:21" ht="58" x14ac:dyDescent="0.35">
      <c r="A2389" s="5">
        <v>2387</v>
      </c>
      <c r="B2389" s="2" t="s">
        <v>2388</v>
      </c>
      <c r="C2389" s="2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1</v>
      </c>
      <c r="P2389">
        <f t="shared" si="187"/>
        <v>342</v>
      </c>
      <c r="Q2389" s="10" t="s">
        <v>8326</v>
      </c>
      <c r="R2389" t="s">
        <v>8327</v>
      </c>
      <c r="S2389" s="13">
        <f t="shared" si="188"/>
        <v>42528.626620370371</v>
      </c>
      <c r="T2389" s="16">
        <f t="shared" si="189"/>
        <v>42573.626620370371</v>
      </c>
      <c r="U2389">
        <f t="shared" si="185"/>
        <v>2016</v>
      </c>
    </row>
    <row r="2390" spans="1:21" ht="58" x14ac:dyDescent="0.35">
      <c r="A2390" s="5">
        <v>2388</v>
      </c>
      <c r="B2390" s="2" t="s">
        <v>2389</v>
      </c>
      <c r="C2390" s="2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1</v>
      </c>
      <c r="P2390">
        <f t="shared" si="187"/>
        <v>57.88</v>
      </c>
      <c r="Q2390" s="10" t="s">
        <v>8326</v>
      </c>
      <c r="R2390" t="s">
        <v>8327</v>
      </c>
      <c r="S2390" s="13">
        <f t="shared" si="188"/>
        <v>41989.853692129633</v>
      </c>
      <c r="T2390" s="16">
        <f t="shared" si="189"/>
        <v>42019.811805555553</v>
      </c>
      <c r="U2390">
        <f t="shared" si="185"/>
        <v>2014</v>
      </c>
    </row>
    <row r="2391" spans="1:21" ht="58" x14ac:dyDescent="0.35">
      <c r="A2391" s="5">
        <v>2389</v>
      </c>
      <c r="B2391" s="2" t="s">
        <v>2390</v>
      </c>
      <c r="C2391" s="2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0" t="s">
        <v>8326</v>
      </c>
      <c r="R2391" t="s">
        <v>8327</v>
      </c>
      <c r="S2391" s="13">
        <f t="shared" si="188"/>
        <v>42179.653379629628</v>
      </c>
      <c r="T2391" s="16">
        <f t="shared" si="189"/>
        <v>42210.915972222225</v>
      </c>
      <c r="U2391">
        <f t="shared" si="185"/>
        <v>2015</v>
      </c>
    </row>
    <row r="2392" spans="1:21" ht="58" x14ac:dyDescent="0.35">
      <c r="A2392" s="5">
        <v>2390</v>
      </c>
      <c r="B2392" s="2" t="s">
        <v>2391</v>
      </c>
      <c r="C2392" s="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0" t="s">
        <v>8326</v>
      </c>
      <c r="R2392" t="s">
        <v>8327</v>
      </c>
      <c r="S2392" s="13">
        <f t="shared" si="188"/>
        <v>41968.262314814812</v>
      </c>
      <c r="T2392" s="16">
        <f t="shared" si="189"/>
        <v>42008.262314814812</v>
      </c>
      <c r="U2392">
        <f t="shared" si="185"/>
        <v>2014</v>
      </c>
    </row>
    <row r="2393" spans="1:21" ht="29" x14ac:dyDescent="0.35">
      <c r="A2393" s="5">
        <v>2391</v>
      </c>
      <c r="B2393" s="2" t="s">
        <v>2392</v>
      </c>
      <c r="C2393" s="2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0" t="s">
        <v>8326</v>
      </c>
      <c r="R2393" t="s">
        <v>8327</v>
      </c>
      <c r="S2393" s="13">
        <f t="shared" si="188"/>
        <v>42064.794490740736</v>
      </c>
      <c r="T2393" s="16">
        <f t="shared" si="189"/>
        <v>42094.752824074079</v>
      </c>
      <c r="U2393">
        <f t="shared" ref="U2393:U2456" si="190">YEAR(S:S)</f>
        <v>2015</v>
      </c>
    </row>
    <row r="2394" spans="1:21" ht="58" x14ac:dyDescent="0.35">
      <c r="A2394" s="5">
        <v>2392</v>
      </c>
      <c r="B2394" s="2" t="s">
        <v>2393</v>
      </c>
      <c r="C2394" s="2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0" t="s">
        <v>8326</v>
      </c>
      <c r="R2394" t="s">
        <v>8327</v>
      </c>
      <c r="S2394" s="13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58" x14ac:dyDescent="0.35">
      <c r="A2395" s="5">
        <v>2393</v>
      </c>
      <c r="B2395" s="2" t="s">
        <v>2394</v>
      </c>
      <c r="C2395" s="2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0" t="s">
        <v>8326</v>
      </c>
      <c r="R2395" t="s">
        <v>8327</v>
      </c>
      <c r="S2395" s="13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58" x14ac:dyDescent="0.35">
      <c r="A2396" s="5">
        <v>2394</v>
      </c>
      <c r="B2396" s="2" t="s">
        <v>2395</v>
      </c>
      <c r="C2396" s="2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0" t="s">
        <v>8326</v>
      </c>
      <c r="R2396" t="s">
        <v>8327</v>
      </c>
      <c r="S2396" s="13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3.5" x14ac:dyDescent="0.35">
      <c r="A2397" s="5">
        <v>2395</v>
      </c>
      <c r="B2397" s="2" t="s">
        <v>2396</v>
      </c>
      <c r="C2397" s="2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0" t="s">
        <v>8326</v>
      </c>
      <c r="R2397" t="s">
        <v>8327</v>
      </c>
      <c r="S2397" s="13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3.5" x14ac:dyDescent="0.35">
      <c r="A2398" s="5">
        <v>2396</v>
      </c>
      <c r="B2398" s="2" t="s">
        <v>2397</v>
      </c>
      <c r="C2398" s="2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0" t="s">
        <v>8326</v>
      </c>
      <c r="R2398" t="s">
        <v>8327</v>
      </c>
      <c r="S2398" s="13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58" x14ac:dyDescent="0.35">
      <c r="A2399" s="5">
        <v>2397</v>
      </c>
      <c r="B2399" s="2" t="s">
        <v>2398</v>
      </c>
      <c r="C2399" s="2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0" t="s">
        <v>8326</v>
      </c>
      <c r="R2399" t="s">
        <v>8327</v>
      </c>
      <c r="S2399" s="13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58" x14ac:dyDescent="0.35">
      <c r="A2400" s="5">
        <v>2398</v>
      </c>
      <c r="B2400" s="2" t="s">
        <v>2399</v>
      </c>
      <c r="C2400" s="2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0" t="s">
        <v>8326</v>
      </c>
      <c r="R2400" t="s">
        <v>8327</v>
      </c>
      <c r="S2400" s="13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3.5" x14ac:dyDescent="0.35">
      <c r="A2401" s="5">
        <v>2399</v>
      </c>
      <c r="B2401" s="2" t="s">
        <v>2400</v>
      </c>
      <c r="C2401" s="2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0" t="s">
        <v>8326</v>
      </c>
      <c r="R2401" t="s">
        <v>8327</v>
      </c>
      <c r="S2401" s="13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58" x14ac:dyDescent="0.35">
      <c r="A2402" s="5">
        <v>2400</v>
      </c>
      <c r="B2402" s="2" t="s">
        <v>2401</v>
      </c>
      <c r="C2402" s="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0" t="s">
        <v>8326</v>
      </c>
      <c r="R2402" t="s">
        <v>8327</v>
      </c>
      <c r="S2402" s="13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58" x14ac:dyDescent="0.35">
      <c r="A2403" s="5">
        <v>2401</v>
      </c>
      <c r="B2403" s="2" t="s">
        <v>2402</v>
      </c>
      <c r="C2403" s="2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1</v>
      </c>
      <c r="P2403">
        <f t="shared" si="187"/>
        <v>22.33</v>
      </c>
      <c r="Q2403" s="10" t="s">
        <v>8343</v>
      </c>
      <c r="R2403" t="s">
        <v>8344</v>
      </c>
      <c r="S2403" s="13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29" x14ac:dyDescent="0.35">
      <c r="A2404" s="5">
        <v>2402</v>
      </c>
      <c r="B2404" s="2" t="s">
        <v>2403</v>
      </c>
      <c r="C2404" s="2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0" t="s">
        <v>8343</v>
      </c>
      <c r="R2404" t="s">
        <v>8344</v>
      </c>
      <c r="S2404" s="13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3.5" x14ac:dyDescent="0.35">
      <c r="A2405" s="5">
        <v>2403</v>
      </c>
      <c r="B2405" s="2" t="s">
        <v>2404</v>
      </c>
      <c r="C2405" s="2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17</v>
      </c>
      <c r="P2405">
        <f t="shared" si="187"/>
        <v>16.829999999999998</v>
      </c>
      <c r="Q2405" s="10" t="s">
        <v>8343</v>
      </c>
      <c r="R2405" t="s">
        <v>8344</v>
      </c>
      <c r="S2405" s="13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58" x14ac:dyDescent="0.35">
      <c r="A2406" s="5">
        <v>2404</v>
      </c>
      <c r="B2406" s="2" t="s">
        <v>2405</v>
      </c>
      <c r="C2406" s="2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0" t="s">
        <v>8343</v>
      </c>
      <c r="R2406" t="s">
        <v>8344</v>
      </c>
      <c r="S2406" s="13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43.5" x14ac:dyDescent="0.35">
      <c r="A2407" s="5">
        <v>2405</v>
      </c>
      <c r="B2407" s="2" t="s">
        <v>2406</v>
      </c>
      <c r="C2407" s="2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23</v>
      </c>
      <c r="P2407">
        <f t="shared" si="187"/>
        <v>56.3</v>
      </c>
      <c r="Q2407" s="10" t="s">
        <v>8343</v>
      </c>
      <c r="R2407" t="s">
        <v>8344</v>
      </c>
      <c r="S2407" s="13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3.5" x14ac:dyDescent="0.35">
      <c r="A2408" s="5">
        <v>2406</v>
      </c>
      <c r="B2408" s="2" t="s">
        <v>2407</v>
      </c>
      <c r="C2408" s="2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</v>
      </c>
      <c r="P2408">
        <f t="shared" si="187"/>
        <v>84.06</v>
      </c>
      <c r="Q2408" s="10" t="s">
        <v>8343</v>
      </c>
      <c r="R2408" t="s">
        <v>8344</v>
      </c>
      <c r="S2408" s="13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58" x14ac:dyDescent="0.35">
      <c r="A2409" s="5">
        <v>2407</v>
      </c>
      <c r="B2409" s="2" t="s">
        <v>2408</v>
      </c>
      <c r="C2409" s="2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25</v>
      </c>
      <c r="P2409">
        <f t="shared" si="187"/>
        <v>168.39</v>
      </c>
      <c r="Q2409" s="10" t="s">
        <v>8343</v>
      </c>
      <c r="R2409" t="s">
        <v>8344</v>
      </c>
      <c r="S2409" s="13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43.5" x14ac:dyDescent="0.35">
      <c r="A2410" s="5">
        <v>2408</v>
      </c>
      <c r="B2410" s="2" t="s">
        <v>2409</v>
      </c>
      <c r="C2410" s="2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0" t="s">
        <v>8343</v>
      </c>
      <c r="R2410" t="s">
        <v>8344</v>
      </c>
      <c r="S2410" s="13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43.5" x14ac:dyDescent="0.35">
      <c r="A2411" s="5">
        <v>2409</v>
      </c>
      <c r="B2411" s="2" t="s">
        <v>2410</v>
      </c>
      <c r="C2411" s="2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2</v>
      </c>
      <c r="P2411">
        <f t="shared" si="187"/>
        <v>76.67</v>
      </c>
      <c r="Q2411" s="10" t="s">
        <v>8343</v>
      </c>
      <c r="R2411" t="s">
        <v>8344</v>
      </c>
      <c r="S2411" s="13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58" x14ac:dyDescent="0.35">
      <c r="A2412" s="5">
        <v>2410</v>
      </c>
      <c r="B2412" s="2" t="s">
        <v>2411</v>
      </c>
      <c r="C2412" s="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0" t="s">
        <v>8343</v>
      </c>
      <c r="R2412" t="s">
        <v>8344</v>
      </c>
      <c r="S2412" s="13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58" x14ac:dyDescent="0.35">
      <c r="A2413" s="5">
        <v>2411</v>
      </c>
      <c r="B2413" s="2" t="s">
        <v>2412</v>
      </c>
      <c r="C2413" s="2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1</v>
      </c>
      <c r="P2413">
        <f t="shared" si="187"/>
        <v>50.33</v>
      </c>
      <c r="Q2413" s="10" t="s">
        <v>8343</v>
      </c>
      <c r="R2413" t="s">
        <v>8344</v>
      </c>
      <c r="S2413" s="13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58" x14ac:dyDescent="0.35">
      <c r="A2414" s="5">
        <v>2412</v>
      </c>
      <c r="B2414" s="2" t="s">
        <v>2413</v>
      </c>
      <c r="C2414" s="2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0" t="s">
        <v>8343</v>
      </c>
      <c r="R2414" t="s">
        <v>8344</v>
      </c>
      <c r="S2414" s="13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3.5" x14ac:dyDescent="0.35">
      <c r="A2415" s="5">
        <v>2413</v>
      </c>
      <c r="B2415" s="2" t="s">
        <v>2414</v>
      </c>
      <c r="C2415" s="2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1</v>
      </c>
      <c r="P2415">
        <f t="shared" si="187"/>
        <v>8.33</v>
      </c>
      <c r="Q2415" s="10" t="s">
        <v>8343</v>
      </c>
      <c r="R2415" t="s">
        <v>8344</v>
      </c>
      <c r="S2415" s="13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58" x14ac:dyDescent="0.35">
      <c r="A2416" s="5">
        <v>2414</v>
      </c>
      <c r="B2416" s="2" t="s">
        <v>2415</v>
      </c>
      <c r="C2416" s="2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3</v>
      </c>
      <c r="P2416">
        <f t="shared" si="187"/>
        <v>35.380000000000003</v>
      </c>
      <c r="Q2416" s="10" t="s">
        <v>8343</v>
      </c>
      <c r="R2416" t="s">
        <v>8344</v>
      </c>
      <c r="S2416" s="13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3.5" x14ac:dyDescent="0.35">
      <c r="A2417" s="5">
        <v>2415</v>
      </c>
      <c r="B2417" s="2" t="s">
        <v>2416</v>
      </c>
      <c r="C2417" s="2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1</v>
      </c>
      <c r="P2417">
        <f t="shared" si="187"/>
        <v>55.83</v>
      </c>
      <c r="Q2417" s="10" t="s">
        <v>8343</v>
      </c>
      <c r="R2417" t="s">
        <v>8344</v>
      </c>
      <c r="S2417" s="13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58" x14ac:dyDescent="0.35">
      <c r="A2418" s="5">
        <v>2416</v>
      </c>
      <c r="B2418" s="2" t="s">
        <v>2417</v>
      </c>
      <c r="C2418" s="2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0" t="s">
        <v>8343</v>
      </c>
      <c r="R2418" t="s">
        <v>8344</v>
      </c>
      <c r="S2418" s="13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58" x14ac:dyDescent="0.35">
      <c r="A2419" s="5">
        <v>2417</v>
      </c>
      <c r="B2419" s="2" t="s">
        <v>2418</v>
      </c>
      <c r="C2419" s="2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0" t="s">
        <v>8343</v>
      </c>
      <c r="R2419" t="s">
        <v>8344</v>
      </c>
      <c r="S2419" s="13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x14ac:dyDescent="0.35">
      <c r="A2420" s="5">
        <v>2418</v>
      </c>
      <c r="B2420" s="2" t="s">
        <v>2419</v>
      </c>
      <c r="C2420" s="2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0" t="s">
        <v>8343</v>
      </c>
      <c r="R2420" t="s">
        <v>8344</v>
      </c>
      <c r="S2420" s="13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58" x14ac:dyDescent="0.35">
      <c r="A2421" s="5">
        <v>2419</v>
      </c>
      <c r="B2421" s="2" t="s">
        <v>2420</v>
      </c>
      <c r="C2421" s="2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0" t="s">
        <v>8343</v>
      </c>
      <c r="R2421" t="s">
        <v>8344</v>
      </c>
      <c r="S2421" s="13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3.5" x14ac:dyDescent="0.35">
      <c r="A2422" s="5">
        <v>2420</v>
      </c>
      <c r="B2422" s="2" t="s">
        <v>2421</v>
      </c>
      <c r="C2422" s="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15</v>
      </c>
      <c r="P2422">
        <f t="shared" si="187"/>
        <v>69.47</v>
      </c>
      <c r="Q2422" s="10" t="s">
        <v>8343</v>
      </c>
      <c r="R2422" t="s">
        <v>8344</v>
      </c>
      <c r="S2422" s="13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29" x14ac:dyDescent="0.35">
      <c r="A2423" s="5">
        <v>2421</v>
      </c>
      <c r="B2423" s="2" t="s">
        <v>2422</v>
      </c>
      <c r="C2423" s="2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0" t="s">
        <v>8343</v>
      </c>
      <c r="R2423" t="s">
        <v>8344</v>
      </c>
      <c r="S2423" s="13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29" x14ac:dyDescent="0.35">
      <c r="A2424" s="5">
        <v>2422</v>
      </c>
      <c r="B2424" s="2" t="s">
        <v>2423</v>
      </c>
      <c r="C2424" s="2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0" t="s">
        <v>8343</v>
      </c>
      <c r="R2424" t="s">
        <v>8344</v>
      </c>
      <c r="S2424" s="13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3.5" x14ac:dyDescent="0.35">
      <c r="A2425" s="5">
        <v>2423</v>
      </c>
      <c r="B2425" s="2" t="s">
        <v>2424</v>
      </c>
      <c r="C2425" s="2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0" t="s">
        <v>8343</v>
      </c>
      <c r="R2425" t="s">
        <v>8344</v>
      </c>
      <c r="S2425" s="13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29" x14ac:dyDescent="0.35">
      <c r="A2426" s="5">
        <v>2424</v>
      </c>
      <c r="B2426" s="2" t="s">
        <v>2425</v>
      </c>
      <c r="C2426" s="2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1</v>
      </c>
      <c r="P2426">
        <f t="shared" si="187"/>
        <v>34.44</v>
      </c>
      <c r="Q2426" s="10" t="s">
        <v>8343</v>
      </c>
      <c r="R2426" t="s">
        <v>8344</v>
      </c>
      <c r="S2426" s="13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58" x14ac:dyDescent="0.35">
      <c r="A2427" s="5">
        <v>2425</v>
      </c>
      <c r="B2427" s="2" t="s">
        <v>2426</v>
      </c>
      <c r="C2427" s="2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0" t="s">
        <v>8343</v>
      </c>
      <c r="R2427" t="s">
        <v>8344</v>
      </c>
      <c r="S2427" s="13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3.5" x14ac:dyDescent="0.35">
      <c r="A2428" s="5">
        <v>2426</v>
      </c>
      <c r="B2428" s="2" t="s">
        <v>2427</v>
      </c>
      <c r="C2428" s="2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0" t="s">
        <v>8343</v>
      </c>
      <c r="R2428" t="s">
        <v>8344</v>
      </c>
      <c r="S2428" s="13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29" x14ac:dyDescent="0.35">
      <c r="A2429" s="5">
        <v>2427</v>
      </c>
      <c r="B2429" s="2" t="s">
        <v>2428</v>
      </c>
      <c r="C2429" s="2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0" t="s">
        <v>8343</v>
      </c>
      <c r="R2429" t="s">
        <v>8344</v>
      </c>
      <c r="S2429" s="13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43.5" x14ac:dyDescent="0.35">
      <c r="A2430" s="5">
        <v>2428</v>
      </c>
      <c r="B2430" s="2" t="s">
        <v>2429</v>
      </c>
      <c r="C2430" s="2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0" t="s">
        <v>8343</v>
      </c>
      <c r="R2430" t="s">
        <v>8344</v>
      </c>
      <c r="S2430" s="13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3.5" x14ac:dyDescent="0.35">
      <c r="A2431" s="5">
        <v>2429</v>
      </c>
      <c r="B2431" s="2" t="s">
        <v>2430</v>
      </c>
      <c r="C2431" s="2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1</v>
      </c>
      <c r="P2431">
        <f t="shared" si="187"/>
        <v>501.25</v>
      </c>
      <c r="Q2431" s="10" t="s">
        <v>8343</v>
      </c>
      <c r="R2431" t="s">
        <v>8344</v>
      </c>
      <c r="S2431" s="13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58" x14ac:dyDescent="0.35">
      <c r="A2432" s="5">
        <v>2430</v>
      </c>
      <c r="B2432" s="2" t="s">
        <v>2431</v>
      </c>
      <c r="C2432" s="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1</v>
      </c>
      <c r="P2432">
        <f t="shared" si="187"/>
        <v>10.5</v>
      </c>
      <c r="Q2432" s="10" t="s">
        <v>8343</v>
      </c>
      <c r="R2432" t="s">
        <v>8344</v>
      </c>
      <c r="S2432" s="13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29" x14ac:dyDescent="0.35">
      <c r="A2433" s="5">
        <v>2431</v>
      </c>
      <c r="B2433" s="2" t="s">
        <v>2432</v>
      </c>
      <c r="C2433" s="2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0" t="s">
        <v>8343</v>
      </c>
      <c r="R2433" t="s">
        <v>8344</v>
      </c>
      <c r="S2433" s="13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3.5" x14ac:dyDescent="0.35">
      <c r="A2434" s="5">
        <v>2432</v>
      </c>
      <c r="B2434" s="2" t="s">
        <v>2433</v>
      </c>
      <c r="C2434" s="2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0" t="s">
        <v>8343</v>
      </c>
      <c r="R2434" t="s">
        <v>8344</v>
      </c>
      <c r="S2434" s="13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58" x14ac:dyDescent="0.35">
      <c r="A2435" s="5">
        <v>2433</v>
      </c>
      <c r="B2435" s="2" t="s">
        <v>2434</v>
      </c>
      <c r="C2435" s="2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8343</v>
      </c>
      <c r="R2435" t="s">
        <v>8344</v>
      </c>
      <c r="S2435" s="13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si="190"/>
        <v>2016</v>
      </c>
    </row>
    <row r="2436" spans="1:21" ht="58" x14ac:dyDescent="0.35">
      <c r="A2436" s="5">
        <v>2434</v>
      </c>
      <c r="B2436" s="2" t="s">
        <v>2435</v>
      </c>
      <c r="C2436" s="2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0" t="s">
        <v>8343</v>
      </c>
      <c r="R2436" t="s">
        <v>8344</v>
      </c>
      <c r="S2436" s="13">
        <f t="shared" si="193"/>
        <v>42180.18604166666</v>
      </c>
      <c r="T2436" s="16">
        <f t="shared" si="194"/>
        <v>42220.18604166666</v>
      </c>
      <c r="U2436">
        <f t="shared" si="190"/>
        <v>2015</v>
      </c>
    </row>
    <row r="2437" spans="1:21" ht="58" x14ac:dyDescent="0.35">
      <c r="A2437" s="5">
        <v>2435</v>
      </c>
      <c r="B2437" s="2" t="s">
        <v>2436</v>
      </c>
      <c r="C2437" s="2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0" t="s">
        <v>8343</v>
      </c>
      <c r="R2437" t="s">
        <v>8344</v>
      </c>
      <c r="S2437" s="13">
        <f t="shared" si="193"/>
        <v>42252.277615740735</v>
      </c>
      <c r="T2437" s="16">
        <f t="shared" si="194"/>
        <v>42282.277615740735</v>
      </c>
      <c r="U2437">
        <f t="shared" si="190"/>
        <v>2015</v>
      </c>
    </row>
    <row r="2438" spans="1:21" ht="58" x14ac:dyDescent="0.35">
      <c r="A2438" s="5">
        <v>2436</v>
      </c>
      <c r="B2438" s="2" t="s">
        <v>2437</v>
      </c>
      <c r="C2438" s="2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0" t="s">
        <v>8343</v>
      </c>
      <c r="R2438" t="s">
        <v>8344</v>
      </c>
      <c r="S2438" s="13">
        <f t="shared" si="193"/>
        <v>42338.615393518514</v>
      </c>
      <c r="T2438" s="16">
        <f t="shared" si="194"/>
        <v>42398.615393518514</v>
      </c>
      <c r="U2438">
        <f t="shared" si="190"/>
        <v>2015</v>
      </c>
    </row>
    <row r="2439" spans="1:21" ht="43.5" x14ac:dyDescent="0.35">
      <c r="A2439" s="5">
        <v>2437</v>
      </c>
      <c r="B2439" s="2" t="s">
        <v>2438</v>
      </c>
      <c r="C2439" s="2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0" t="s">
        <v>8343</v>
      </c>
      <c r="R2439" t="s">
        <v>8344</v>
      </c>
      <c r="S2439" s="13">
        <f t="shared" si="193"/>
        <v>42031.965138888889</v>
      </c>
      <c r="T2439" s="16">
        <f t="shared" si="194"/>
        <v>42080.75</v>
      </c>
      <c r="U2439">
        <f t="shared" si="190"/>
        <v>2015</v>
      </c>
    </row>
    <row r="2440" spans="1:21" ht="58" x14ac:dyDescent="0.35">
      <c r="A2440" s="5">
        <v>2438</v>
      </c>
      <c r="B2440" s="2" t="s">
        <v>2439</v>
      </c>
      <c r="C2440" s="2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0" t="s">
        <v>8343</v>
      </c>
      <c r="R2440" t="s">
        <v>8344</v>
      </c>
      <c r="S2440" s="13">
        <f t="shared" si="193"/>
        <v>42285.91506944444</v>
      </c>
      <c r="T2440" s="16">
        <f t="shared" si="194"/>
        <v>42345.956736111111</v>
      </c>
      <c r="U2440">
        <f t="shared" si="190"/>
        <v>2015</v>
      </c>
    </row>
    <row r="2441" spans="1:21" ht="58" x14ac:dyDescent="0.35">
      <c r="A2441" s="5">
        <v>2439</v>
      </c>
      <c r="B2441" s="2" t="s">
        <v>2440</v>
      </c>
      <c r="C2441" s="2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0" t="s">
        <v>8343</v>
      </c>
      <c r="R2441" t="s">
        <v>8344</v>
      </c>
      <c r="S2441" s="13">
        <f t="shared" si="193"/>
        <v>42265.818622685183</v>
      </c>
      <c r="T2441" s="16">
        <f t="shared" si="194"/>
        <v>42295.818622685183</v>
      </c>
      <c r="U2441">
        <f t="shared" si="190"/>
        <v>2015</v>
      </c>
    </row>
    <row r="2442" spans="1:21" ht="29" x14ac:dyDescent="0.35">
      <c r="A2442" s="5">
        <v>2440</v>
      </c>
      <c r="B2442" s="2" t="s">
        <v>2441</v>
      </c>
      <c r="C2442" s="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0" t="s">
        <v>8343</v>
      </c>
      <c r="R2442" t="s">
        <v>8344</v>
      </c>
      <c r="S2442" s="13">
        <f t="shared" si="193"/>
        <v>42383.899456018517</v>
      </c>
      <c r="T2442" s="16">
        <f t="shared" si="194"/>
        <v>42413.899456018517</v>
      </c>
      <c r="U2442">
        <f t="shared" si="190"/>
        <v>2016</v>
      </c>
    </row>
    <row r="2443" spans="1:21" ht="29" x14ac:dyDescent="0.35">
      <c r="A2443" s="5">
        <v>2441</v>
      </c>
      <c r="B2443" s="2" t="s">
        <v>2442</v>
      </c>
      <c r="C2443" s="2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108</v>
      </c>
      <c r="P2443">
        <f t="shared" si="192"/>
        <v>74.23</v>
      </c>
      <c r="Q2443" s="10" t="s">
        <v>8343</v>
      </c>
      <c r="R2443" t="s">
        <v>8359</v>
      </c>
      <c r="S2443" s="13">
        <f t="shared" si="193"/>
        <v>42187.125625000001</v>
      </c>
      <c r="T2443" s="16">
        <f t="shared" si="194"/>
        <v>42208.207638888889</v>
      </c>
      <c r="U2443">
        <f t="shared" si="190"/>
        <v>2015</v>
      </c>
    </row>
    <row r="2444" spans="1:21" ht="29" x14ac:dyDescent="0.35">
      <c r="A2444" s="5">
        <v>2442</v>
      </c>
      <c r="B2444" s="2" t="s">
        <v>2443</v>
      </c>
      <c r="C2444" s="2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126</v>
      </c>
      <c r="P2444">
        <f t="shared" si="192"/>
        <v>81.25</v>
      </c>
      <c r="Q2444" s="10" t="s">
        <v>8343</v>
      </c>
      <c r="R2444" t="s">
        <v>8359</v>
      </c>
      <c r="S2444" s="13">
        <f t="shared" si="193"/>
        <v>42052.666990740734</v>
      </c>
      <c r="T2444" s="16">
        <f t="shared" si="194"/>
        <v>42082.625324074077</v>
      </c>
      <c r="U2444">
        <f t="shared" si="190"/>
        <v>2015</v>
      </c>
    </row>
    <row r="2445" spans="1:21" ht="58" x14ac:dyDescent="0.35">
      <c r="A2445" s="5">
        <v>2443</v>
      </c>
      <c r="B2445" s="2" t="s">
        <v>2444</v>
      </c>
      <c r="C2445" s="2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203</v>
      </c>
      <c r="P2445">
        <f t="shared" si="192"/>
        <v>130.22999999999999</v>
      </c>
      <c r="Q2445" s="10" t="s">
        <v>8343</v>
      </c>
      <c r="R2445" t="s">
        <v>8359</v>
      </c>
      <c r="S2445" s="13">
        <f t="shared" si="193"/>
        <v>41836.625254629631</v>
      </c>
      <c r="T2445" s="16">
        <f t="shared" si="194"/>
        <v>41866.625254629631</v>
      </c>
      <c r="U2445">
        <f t="shared" si="190"/>
        <v>2014</v>
      </c>
    </row>
    <row r="2446" spans="1:21" ht="58" x14ac:dyDescent="0.35">
      <c r="A2446" s="5">
        <v>2444</v>
      </c>
      <c r="B2446" s="2" t="s">
        <v>2445</v>
      </c>
      <c r="C2446" s="2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109</v>
      </c>
      <c r="P2446">
        <f t="shared" si="192"/>
        <v>53.41</v>
      </c>
      <c r="Q2446" s="10" t="s">
        <v>8343</v>
      </c>
      <c r="R2446" t="s">
        <v>8359</v>
      </c>
      <c r="S2446" s="13">
        <f t="shared" si="193"/>
        <v>42485.754525462966</v>
      </c>
      <c r="T2446" s="16">
        <f t="shared" si="194"/>
        <v>42515.754525462966</v>
      </c>
      <c r="U2446">
        <f t="shared" si="190"/>
        <v>2016</v>
      </c>
    </row>
    <row r="2447" spans="1:21" ht="58" x14ac:dyDescent="0.35">
      <c r="A2447" s="5">
        <v>2445</v>
      </c>
      <c r="B2447" s="2" t="s">
        <v>2446</v>
      </c>
      <c r="C2447" s="2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173</v>
      </c>
      <c r="P2447">
        <f t="shared" si="192"/>
        <v>75.13</v>
      </c>
      <c r="Q2447" s="10" t="s">
        <v>8343</v>
      </c>
      <c r="R2447" t="s">
        <v>8359</v>
      </c>
      <c r="S2447" s="13">
        <f t="shared" si="193"/>
        <v>42243.190057870372</v>
      </c>
      <c r="T2447" s="16">
        <f t="shared" si="194"/>
        <v>42273.190057870372</v>
      </c>
      <c r="U2447">
        <f t="shared" si="190"/>
        <v>2015</v>
      </c>
    </row>
    <row r="2448" spans="1:21" ht="58" x14ac:dyDescent="0.35">
      <c r="A2448" s="5">
        <v>2446</v>
      </c>
      <c r="B2448" s="2" t="s">
        <v>2447</v>
      </c>
      <c r="C2448" s="2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168</v>
      </c>
      <c r="P2448">
        <f t="shared" si="192"/>
        <v>75.67</v>
      </c>
      <c r="Q2448" s="10" t="s">
        <v>8343</v>
      </c>
      <c r="R2448" t="s">
        <v>8359</v>
      </c>
      <c r="S2448" s="13">
        <f t="shared" si="193"/>
        <v>42670.602673611109</v>
      </c>
      <c r="T2448" s="16">
        <f t="shared" si="194"/>
        <v>42700.64434027778</v>
      </c>
      <c r="U2448">
        <f t="shared" si="190"/>
        <v>2016</v>
      </c>
    </row>
    <row r="2449" spans="1:21" ht="58" x14ac:dyDescent="0.35">
      <c r="A2449" s="5">
        <v>2447</v>
      </c>
      <c r="B2449" s="2" t="s">
        <v>2448</v>
      </c>
      <c r="C2449" s="2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427</v>
      </c>
      <c r="P2449">
        <f t="shared" si="192"/>
        <v>31.69</v>
      </c>
      <c r="Q2449" s="10" t="s">
        <v>8343</v>
      </c>
      <c r="R2449" t="s">
        <v>8359</v>
      </c>
      <c r="S2449" s="13">
        <f t="shared" si="193"/>
        <v>42654.469826388886</v>
      </c>
      <c r="T2449" s="16">
        <f t="shared" si="194"/>
        <v>42686.166666666672</v>
      </c>
      <c r="U2449">
        <f t="shared" si="190"/>
        <v>2016</v>
      </c>
    </row>
    <row r="2450" spans="1:21" ht="58" x14ac:dyDescent="0.35">
      <c r="A2450" s="5">
        <v>2448</v>
      </c>
      <c r="B2450" s="2" t="s">
        <v>2449</v>
      </c>
      <c r="C2450" s="2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108</v>
      </c>
      <c r="P2450">
        <f t="shared" si="192"/>
        <v>47.78</v>
      </c>
      <c r="Q2450" s="10" t="s">
        <v>8343</v>
      </c>
      <c r="R2450" t="s">
        <v>8359</v>
      </c>
      <c r="S2450" s="13">
        <f t="shared" si="193"/>
        <v>42607.316122685181</v>
      </c>
      <c r="T2450" s="16">
        <f t="shared" si="194"/>
        <v>42613.233333333337</v>
      </c>
      <c r="U2450">
        <f t="shared" si="190"/>
        <v>2016</v>
      </c>
    </row>
    <row r="2451" spans="1:21" ht="43.5" x14ac:dyDescent="0.35">
      <c r="A2451" s="5">
        <v>2449</v>
      </c>
      <c r="B2451" s="2" t="s">
        <v>2450</v>
      </c>
      <c r="C2451" s="2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108</v>
      </c>
      <c r="P2451">
        <f t="shared" si="192"/>
        <v>90</v>
      </c>
      <c r="Q2451" s="10" t="s">
        <v>8343</v>
      </c>
      <c r="R2451" t="s">
        <v>8359</v>
      </c>
      <c r="S2451" s="13">
        <f t="shared" si="193"/>
        <v>41943.142534722225</v>
      </c>
      <c r="T2451" s="16">
        <f t="shared" si="194"/>
        <v>41973.184201388889</v>
      </c>
      <c r="U2451">
        <f t="shared" si="190"/>
        <v>2014</v>
      </c>
    </row>
    <row r="2452" spans="1:21" ht="58" x14ac:dyDescent="0.35">
      <c r="A2452" s="5">
        <v>2450</v>
      </c>
      <c r="B2452" s="2" t="s">
        <v>2451</v>
      </c>
      <c r="C2452" s="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102</v>
      </c>
      <c r="P2452">
        <f t="shared" si="192"/>
        <v>149.31</v>
      </c>
      <c r="Q2452" s="10" t="s">
        <v>8343</v>
      </c>
      <c r="R2452" t="s">
        <v>8359</v>
      </c>
      <c r="S2452" s="13">
        <f t="shared" si="193"/>
        <v>41902.07240740741</v>
      </c>
      <c r="T2452" s="16">
        <f t="shared" si="194"/>
        <v>41940.132638888892</v>
      </c>
      <c r="U2452">
        <f t="shared" si="190"/>
        <v>2014</v>
      </c>
    </row>
    <row r="2453" spans="1:21" ht="58" x14ac:dyDescent="0.35">
      <c r="A2453" s="5">
        <v>2451</v>
      </c>
      <c r="B2453" s="2" t="s">
        <v>2452</v>
      </c>
      <c r="C2453" s="2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115</v>
      </c>
      <c r="P2453">
        <f t="shared" si="192"/>
        <v>62.07</v>
      </c>
      <c r="Q2453" s="10" t="s">
        <v>8343</v>
      </c>
      <c r="R2453" t="s">
        <v>8359</v>
      </c>
      <c r="S2453" s="13">
        <f t="shared" si="193"/>
        <v>42779.908449074079</v>
      </c>
      <c r="T2453" s="16">
        <f t="shared" si="194"/>
        <v>42799.908449074079</v>
      </c>
      <c r="U2453">
        <f t="shared" si="190"/>
        <v>2017</v>
      </c>
    </row>
    <row r="2454" spans="1:21" ht="58" x14ac:dyDescent="0.35">
      <c r="A2454" s="5">
        <v>2452</v>
      </c>
      <c r="B2454" s="2" t="s">
        <v>2453</v>
      </c>
      <c r="C2454" s="2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134</v>
      </c>
      <c r="P2454">
        <f t="shared" si="192"/>
        <v>53.4</v>
      </c>
      <c r="Q2454" s="10" t="s">
        <v>8343</v>
      </c>
      <c r="R2454" t="s">
        <v>8359</v>
      </c>
      <c r="S2454" s="13">
        <f t="shared" si="193"/>
        <v>42338.84375</v>
      </c>
      <c r="T2454" s="16">
        <f t="shared" si="194"/>
        <v>42367.958333333328</v>
      </c>
      <c r="U2454">
        <f t="shared" si="190"/>
        <v>2015</v>
      </c>
    </row>
    <row r="2455" spans="1:21" ht="58" x14ac:dyDescent="0.35">
      <c r="A2455" s="5">
        <v>2453</v>
      </c>
      <c r="B2455" s="2" t="s">
        <v>2454</v>
      </c>
      <c r="C2455" s="2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155</v>
      </c>
      <c r="P2455">
        <f t="shared" si="192"/>
        <v>69.27</v>
      </c>
      <c r="Q2455" s="10" t="s">
        <v>8343</v>
      </c>
      <c r="R2455" t="s">
        <v>8359</v>
      </c>
      <c r="S2455" s="13">
        <f t="shared" si="193"/>
        <v>42738.692233796297</v>
      </c>
      <c r="T2455" s="16">
        <f t="shared" si="194"/>
        <v>42768.692233796297</v>
      </c>
      <c r="U2455">
        <f t="shared" si="190"/>
        <v>2017</v>
      </c>
    </row>
    <row r="2456" spans="1:21" ht="43.5" x14ac:dyDescent="0.35">
      <c r="A2456" s="5">
        <v>2454</v>
      </c>
      <c r="B2456" s="2" t="s">
        <v>2455</v>
      </c>
      <c r="C2456" s="2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101</v>
      </c>
      <c r="P2456">
        <f t="shared" si="192"/>
        <v>271.51</v>
      </c>
      <c r="Q2456" s="10" t="s">
        <v>8343</v>
      </c>
      <c r="R2456" t="s">
        <v>8359</v>
      </c>
      <c r="S2456" s="13">
        <f t="shared" si="193"/>
        <v>42770.201481481476</v>
      </c>
      <c r="T2456" s="16">
        <f t="shared" si="194"/>
        <v>42805.201481481476</v>
      </c>
      <c r="U2456">
        <f t="shared" si="190"/>
        <v>2017</v>
      </c>
    </row>
    <row r="2457" spans="1:21" ht="43.5" x14ac:dyDescent="0.35">
      <c r="A2457" s="5">
        <v>2455</v>
      </c>
      <c r="B2457" s="2" t="s">
        <v>2456</v>
      </c>
      <c r="C2457" s="2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182</v>
      </c>
      <c r="P2457">
        <f t="shared" si="192"/>
        <v>34.130000000000003</v>
      </c>
      <c r="Q2457" s="10" t="s">
        <v>8343</v>
      </c>
      <c r="R2457" t="s">
        <v>8359</v>
      </c>
      <c r="S2457" s="13">
        <f t="shared" si="193"/>
        <v>42452.781828703708</v>
      </c>
      <c r="T2457" s="16">
        <f t="shared" si="194"/>
        <v>42480.781828703708</v>
      </c>
      <c r="U2457">
        <f t="shared" ref="U2457:U2520" si="195">YEAR(S:S)</f>
        <v>2016</v>
      </c>
    </row>
    <row r="2458" spans="1:21" ht="43.5" x14ac:dyDescent="0.35">
      <c r="A2458" s="5">
        <v>2456</v>
      </c>
      <c r="B2458" s="2" t="s">
        <v>2457</v>
      </c>
      <c r="C2458" s="2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181</v>
      </c>
      <c r="P2458">
        <f t="shared" si="192"/>
        <v>40.49</v>
      </c>
      <c r="Q2458" s="10" t="s">
        <v>8343</v>
      </c>
      <c r="R2458" t="s">
        <v>8359</v>
      </c>
      <c r="S2458" s="13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3.5" x14ac:dyDescent="0.35">
      <c r="A2459" s="5">
        <v>2457</v>
      </c>
      <c r="B2459" s="2" t="s">
        <v>2458</v>
      </c>
      <c r="C2459" s="2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102</v>
      </c>
      <c r="P2459">
        <f t="shared" si="192"/>
        <v>189.76</v>
      </c>
      <c r="Q2459" s="10" t="s">
        <v>8343</v>
      </c>
      <c r="R2459" t="s">
        <v>8359</v>
      </c>
      <c r="S2459" s="13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58" x14ac:dyDescent="0.35">
      <c r="A2460" s="5">
        <v>2458</v>
      </c>
      <c r="B2460" s="2" t="s">
        <v>2459</v>
      </c>
      <c r="C2460" s="2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110</v>
      </c>
      <c r="P2460">
        <f t="shared" si="192"/>
        <v>68.86</v>
      </c>
      <c r="Q2460" s="10" t="s">
        <v>8343</v>
      </c>
      <c r="R2460" t="s">
        <v>8359</v>
      </c>
      <c r="S2460" s="13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58" x14ac:dyDescent="0.35">
      <c r="A2461" s="5">
        <v>2459</v>
      </c>
      <c r="B2461" s="2" t="s">
        <v>2460</v>
      </c>
      <c r="C2461" s="2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102</v>
      </c>
      <c r="P2461">
        <f t="shared" si="192"/>
        <v>108.78</v>
      </c>
      <c r="Q2461" s="10" t="s">
        <v>8343</v>
      </c>
      <c r="R2461" t="s">
        <v>8359</v>
      </c>
      <c r="S2461" s="13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58" x14ac:dyDescent="0.35">
      <c r="A2462" s="5">
        <v>2460</v>
      </c>
      <c r="B2462" s="2" t="s">
        <v>2461</v>
      </c>
      <c r="C2462" s="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101</v>
      </c>
      <c r="P2462">
        <f t="shared" si="192"/>
        <v>125.99</v>
      </c>
      <c r="Q2462" s="10" t="s">
        <v>8343</v>
      </c>
      <c r="R2462" t="s">
        <v>8359</v>
      </c>
      <c r="S2462" s="13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58" x14ac:dyDescent="0.35">
      <c r="A2463" s="5">
        <v>2461</v>
      </c>
      <c r="B2463" s="2" t="s">
        <v>2462</v>
      </c>
      <c r="C2463" s="2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104</v>
      </c>
      <c r="P2463">
        <f t="shared" si="192"/>
        <v>90.52</v>
      </c>
      <c r="Q2463" s="10" t="s">
        <v>8332</v>
      </c>
      <c r="R2463" t="s">
        <v>8336</v>
      </c>
      <c r="S2463" s="13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58" x14ac:dyDescent="0.35">
      <c r="A2464" s="5">
        <v>2462</v>
      </c>
      <c r="B2464" s="2" t="s">
        <v>2463</v>
      </c>
      <c r="C2464" s="2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111</v>
      </c>
      <c r="P2464">
        <f t="shared" si="192"/>
        <v>28.88</v>
      </c>
      <c r="Q2464" s="10" t="s">
        <v>8332</v>
      </c>
      <c r="R2464" t="s">
        <v>8336</v>
      </c>
      <c r="S2464" s="13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29" x14ac:dyDescent="0.35">
      <c r="A2465" s="5">
        <v>2463</v>
      </c>
      <c r="B2465" s="2" t="s">
        <v>2464</v>
      </c>
      <c r="C2465" s="2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116</v>
      </c>
      <c r="P2465">
        <f t="shared" si="192"/>
        <v>31</v>
      </c>
      <c r="Q2465" s="10" t="s">
        <v>8332</v>
      </c>
      <c r="R2465" t="s">
        <v>8336</v>
      </c>
      <c r="S2465" s="13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3.5" x14ac:dyDescent="0.35">
      <c r="A2466" s="5">
        <v>2464</v>
      </c>
      <c r="B2466" s="2" t="s">
        <v>2465</v>
      </c>
      <c r="C2466" s="2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111</v>
      </c>
      <c r="P2466">
        <f t="shared" si="192"/>
        <v>51.67</v>
      </c>
      <c r="Q2466" s="10" t="s">
        <v>8332</v>
      </c>
      <c r="R2466" t="s">
        <v>8336</v>
      </c>
      <c r="S2466" s="13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43.5" x14ac:dyDescent="0.35">
      <c r="A2467" s="5">
        <v>2465</v>
      </c>
      <c r="B2467" s="2" t="s">
        <v>2466</v>
      </c>
      <c r="C2467" s="2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180</v>
      </c>
      <c r="P2467">
        <f t="shared" si="192"/>
        <v>26.27</v>
      </c>
      <c r="Q2467" s="10" t="s">
        <v>8332</v>
      </c>
      <c r="R2467" t="s">
        <v>8336</v>
      </c>
      <c r="S2467" s="13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3.5" x14ac:dyDescent="0.35">
      <c r="A2468" s="5">
        <v>2466</v>
      </c>
      <c r="B2468" s="2" t="s">
        <v>2467</v>
      </c>
      <c r="C2468" s="2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100</v>
      </c>
      <c r="P2468">
        <f t="shared" si="192"/>
        <v>48.08</v>
      </c>
      <c r="Q2468" s="10" t="s">
        <v>8332</v>
      </c>
      <c r="R2468" t="s">
        <v>8336</v>
      </c>
      <c r="S2468" s="13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3.5" x14ac:dyDescent="0.35">
      <c r="A2469" s="5">
        <v>2467</v>
      </c>
      <c r="B2469" s="2" t="s">
        <v>2468</v>
      </c>
      <c r="C2469" s="2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119</v>
      </c>
      <c r="P2469">
        <f t="shared" si="192"/>
        <v>27.56</v>
      </c>
      <c r="Q2469" s="10" t="s">
        <v>8332</v>
      </c>
      <c r="R2469" t="s">
        <v>8336</v>
      </c>
      <c r="S2469" s="13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43.5" x14ac:dyDescent="0.35">
      <c r="A2470" s="5">
        <v>2468</v>
      </c>
      <c r="B2470" s="2" t="s">
        <v>2469</v>
      </c>
      <c r="C2470" s="2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107</v>
      </c>
      <c r="P2470">
        <f t="shared" si="192"/>
        <v>36.97</v>
      </c>
      <c r="Q2470" s="10" t="s">
        <v>8332</v>
      </c>
      <c r="R2470" t="s">
        <v>8336</v>
      </c>
      <c r="S2470" s="13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58" x14ac:dyDescent="0.35">
      <c r="A2471" s="5">
        <v>2469</v>
      </c>
      <c r="B2471" s="2" t="s">
        <v>2470</v>
      </c>
      <c r="C2471" s="2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114</v>
      </c>
      <c r="P2471">
        <f t="shared" si="192"/>
        <v>29.02</v>
      </c>
      <c r="Q2471" s="10" t="s">
        <v>8332</v>
      </c>
      <c r="R2471" t="s">
        <v>8336</v>
      </c>
      <c r="S2471" s="13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3.5" x14ac:dyDescent="0.35">
      <c r="A2472" s="5">
        <v>2470</v>
      </c>
      <c r="B2472" s="2" t="s">
        <v>2471</v>
      </c>
      <c r="C2472" s="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103</v>
      </c>
      <c r="P2472">
        <f t="shared" si="192"/>
        <v>28.66</v>
      </c>
      <c r="Q2472" s="10" t="s">
        <v>8332</v>
      </c>
      <c r="R2472" t="s">
        <v>8336</v>
      </c>
      <c r="S2472" s="13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58" x14ac:dyDescent="0.35">
      <c r="A2473" s="5">
        <v>2471</v>
      </c>
      <c r="B2473" s="2" t="s">
        <v>2472</v>
      </c>
      <c r="C2473" s="2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128</v>
      </c>
      <c r="P2473">
        <f t="shared" si="192"/>
        <v>37.65</v>
      </c>
      <c r="Q2473" s="10" t="s">
        <v>8332</v>
      </c>
      <c r="R2473" t="s">
        <v>8336</v>
      </c>
      <c r="S2473" s="13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58" x14ac:dyDescent="0.35">
      <c r="A2474" s="5">
        <v>2472</v>
      </c>
      <c r="B2474" s="2" t="s">
        <v>2473</v>
      </c>
      <c r="C2474" s="2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136</v>
      </c>
      <c r="P2474">
        <f t="shared" si="192"/>
        <v>97.9</v>
      </c>
      <c r="Q2474" s="10" t="s">
        <v>8332</v>
      </c>
      <c r="R2474" t="s">
        <v>8336</v>
      </c>
      <c r="S2474" s="13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3.5" x14ac:dyDescent="0.35">
      <c r="A2475" s="5">
        <v>2473</v>
      </c>
      <c r="B2475" s="2" t="s">
        <v>2474</v>
      </c>
      <c r="C2475" s="2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100</v>
      </c>
      <c r="P2475">
        <f t="shared" si="192"/>
        <v>42.55</v>
      </c>
      <c r="Q2475" s="10" t="s">
        <v>8332</v>
      </c>
      <c r="R2475" t="s">
        <v>8336</v>
      </c>
      <c r="S2475" s="13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58" x14ac:dyDescent="0.35">
      <c r="A2476" s="5">
        <v>2474</v>
      </c>
      <c r="B2476" s="2" t="s">
        <v>2475</v>
      </c>
      <c r="C2476" s="2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100</v>
      </c>
      <c r="P2476">
        <f t="shared" si="192"/>
        <v>131.58000000000001</v>
      </c>
      <c r="Q2476" s="10" t="s">
        <v>8332</v>
      </c>
      <c r="R2476" t="s">
        <v>8336</v>
      </c>
      <c r="S2476" s="13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29" x14ac:dyDescent="0.35">
      <c r="A2477" s="5">
        <v>2475</v>
      </c>
      <c r="B2477" s="2" t="s">
        <v>2476</v>
      </c>
      <c r="C2477" s="2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105</v>
      </c>
      <c r="P2477">
        <f t="shared" si="192"/>
        <v>32.32</v>
      </c>
      <c r="Q2477" s="10" t="s">
        <v>8332</v>
      </c>
      <c r="R2477" t="s">
        <v>8336</v>
      </c>
      <c r="S2477" s="13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3.5" x14ac:dyDescent="0.35">
      <c r="A2478" s="5">
        <v>2476</v>
      </c>
      <c r="B2478" s="2" t="s">
        <v>2477</v>
      </c>
      <c r="C2478" s="2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105</v>
      </c>
      <c r="P2478">
        <f t="shared" si="192"/>
        <v>61.1</v>
      </c>
      <c r="Q2478" s="10" t="s">
        <v>8332</v>
      </c>
      <c r="R2478" t="s">
        <v>8336</v>
      </c>
      <c r="S2478" s="13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29" x14ac:dyDescent="0.35">
      <c r="A2479" s="5">
        <v>2477</v>
      </c>
      <c r="B2479" s="2" t="s">
        <v>824</v>
      </c>
      <c r="C2479" s="2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171</v>
      </c>
      <c r="P2479">
        <f t="shared" si="192"/>
        <v>31.34</v>
      </c>
      <c r="Q2479" s="10" t="s">
        <v>8332</v>
      </c>
      <c r="R2479" t="s">
        <v>8336</v>
      </c>
      <c r="S2479" s="13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58" x14ac:dyDescent="0.35">
      <c r="A2480" s="5">
        <v>2478</v>
      </c>
      <c r="B2480" s="2" t="s">
        <v>2478</v>
      </c>
      <c r="C2480" s="2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128</v>
      </c>
      <c r="P2480">
        <f t="shared" si="192"/>
        <v>129.11000000000001</v>
      </c>
      <c r="Q2480" s="10" t="s">
        <v>8332</v>
      </c>
      <c r="R2480" t="s">
        <v>8336</v>
      </c>
      <c r="S2480" s="13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43.5" x14ac:dyDescent="0.35">
      <c r="A2481" s="5">
        <v>2479</v>
      </c>
      <c r="B2481" s="2" t="s">
        <v>2479</v>
      </c>
      <c r="C2481" s="2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133</v>
      </c>
      <c r="P2481">
        <f t="shared" si="192"/>
        <v>25.02</v>
      </c>
      <c r="Q2481" s="10" t="s">
        <v>8332</v>
      </c>
      <c r="R2481" t="s">
        <v>8336</v>
      </c>
      <c r="S2481" s="13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58" x14ac:dyDescent="0.35">
      <c r="A2482" s="5">
        <v>2480</v>
      </c>
      <c r="B2482" s="2" t="s">
        <v>2480</v>
      </c>
      <c r="C2482" s="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100</v>
      </c>
      <c r="P2482">
        <f t="shared" si="192"/>
        <v>250</v>
      </c>
      <c r="Q2482" s="10" t="s">
        <v>8332</v>
      </c>
      <c r="R2482" t="s">
        <v>8336</v>
      </c>
      <c r="S2482" s="13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58" x14ac:dyDescent="0.35">
      <c r="A2483" s="5">
        <v>2481</v>
      </c>
      <c r="B2483" s="2" t="s">
        <v>2481</v>
      </c>
      <c r="C2483" s="2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113</v>
      </c>
      <c r="P2483">
        <f t="shared" si="192"/>
        <v>47.54</v>
      </c>
      <c r="Q2483" s="10" t="s">
        <v>8332</v>
      </c>
      <c r="R2483" t="s">
        <v>8336</v>
      </c>
      <c r="S2483" s="13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58" x14ac:dyDescent="0.35">
      <c r="A2484" s="5">
        <v>2482</v>
      </c>
      <c r="B2484" s="2" t="s">
        <v>2482</v>
      </c>
      <c r="C2484" s="2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100</v>
      </c>
      <c r="P2484">
        <f t="shared" si="192"/>
        <v>40.04</v>
      </c>
      <c r="Q2484" s="10" t="s">
        <v>8332</v>
      </c>
      <c r="R2484" t="s">
        <v>8336</v>
      </c>
      <c r="S2484" s="13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43.5" x14ac:dyDescent="0.35">
      <c r="A2485" s="5">
        <v>2483</v>
      </c>
      <c r="B2485" s="2" t="s">
        <v>2483</v>
      </c>
      <c r="C2485" s="2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114</v>
      </c>
      <c r="P2485">
        <f t="shared" si="192"/>
        <v>65.84</v>
      </c>
      <c r="Q2485" s="10" t="s">
        <v>8332</v>
      </c>
      <c r="R2485" t="s">
        <v>8336</v>
      </c>
      <c r="S2485" s="13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58" x14ac:dyDescent="0.35">
      <c r="A2486" s="5">
        <v>2484</v>
      </c>
      <c r="B2486" s="2" t="s">
        <v>2484</v>
      </c>
      <c r="C2486" s="2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119</v>
      </c>
      <c r="P2486">
        <f t="shared" si="192"/>
        <v>46.4</v>
      </c>
      <c r="Q2486" s="10" t="s">
        <v>8332</v>
      </c>
      <c r="R2486" t="s">
        <v>8336</v>
      </c>
      <c r="S2486" s="13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58" x14ac:dyDescent="0.35">
      <c r="A2487" s="5">
        <v>2485</v>
      </c>
      <c r="B2487" s="2" t="s">
        <v>2485</v>
      </c>
      <c r="C2487" s="2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103</v>
      </c>
      <c r="P2487">
        <f t="shared" si="192"/>
        <v>50.37</v>
      </c>
      <c r="Q2487" s="10" t="s">
        <v>8332</v>
      </c>
      <c r="R2487" t="s">
        <v>8336</v>
      </c>
      <c r="S2487" s="13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58" x14ac:dyDescent="0.35">
      <c r="A2488" s="5">
        <v>2486</v>
      </c>
      <c r="B2488" s="2" t="s">
        <v>2486</v>
      </c>
      <c r="C2488" s="2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266</v>
      </c>
      <c r="P2488">
        <f t="shared" si="192"/>
        <v>26.57</v>
      </c>
      <c r="Q2488" s="10" t="s">
        <v>8332</v>
      </c>
      <c r="R2488" t="s">
        <v>8336</v>
      </c>
      <c r="S2488" s="13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3.5" x14ac:dyDescent="0.35">
      <c r="A2489" s="5">
        <v>2487</v>
      </c>
      <c r="B2489" s="2" t="s">
        <v>2487</v>
      </c>
      <c r="C2489" s="2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100</v>
      </c>
      <c r="P2489">
        <f t="shared" si="192"/>
        <v>39.49</v>
      </c>
      <c r="Q2489" s="10" t="s">
        <v>8332</v>
      </c>
      <c r="R2489" t="s">
        <v>8336</v>
      </c>
      <c r="S2489" s="13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58" x14ac:dyDescent="0.35">
      <c r="A2490" s="5">
        <v>2488</v>
      </c>
      <c r="B2490" s="2" t="s">
        <v>2488</v>
      </c>
      <c r="C2490" s="2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107</v>
      </c>
      <c r="P2490">
        <f t="shared" si="192"/>
        <v>49.25</v>
      </c>
      <c r="Q2490" s="10" t="s">
        <v>8332</v>
      </c>
      <c r="R2490" t="s">
        <v>8336</v>
      </c>
      <c r="S2490" s="13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58" x14ac:dyDescent="0.35">
      <c r="A2491" s="5">
        <v>2489</v>
      </c>
      <c r="B2491" s="2" t="s">
        <v>2489</v>
      </c>
      <c r="C2491" s="2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134</v>
      </c>
      <c r="P2491">
        <f t="shared" si="192"/>
        <v>62.38</v>
      </c>
      <c r="Q2491" s="10" t="s">
        <v>8332</v>
      </c>
      <c r="R2491" t="s">
        <v>8336</v>
      </c>
      <c r="S2491" s="13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3.5" x14ac:dyDescent="0.35">
      <c r="A2492" s="5">
        <v>2490</v>
      </c>
      <c r="B2492" s="2" t="s">
        <v>2490</v>
      </c>
      <c r="C2492" s="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121</v>
      </c>
      <c r="P2492">
        <f t="shared" si="192"/>
        <v>37.94</v>
      </c>
      <c r="Q2492" s="10" t="s">
        <v>8332</v>
      </c>
      <c r="R2492" t="s">
        <v>8336</v>
      </c>
      <c r="S2492" s="13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58" x14ac:dyDescent="0.35">
      <c r="A2493" s="5">
        <v>2491</v>
      </c>
      <c r="B2493" s="2" t="s">
        <v>2491</v>
      </c>
      <c r="C2493" s="2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103</v>
      </c>
      <c r="P2493">
        <f t="shared" si="192"/>
        <v>51.6</v>
      </c>
      <c r="Q2493" s="10" t="s">
        <v>8332</v>
      </c>
      <c r="R2493" t="s">
        <v>8336</v>
      </c>
      <c r="S2493" s="13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29" x14ac:dyDescent="0.35">
      <c r="A2494" s="5">
        <v>2492</v>
      </c>
      <c r="B2494" s="2" t="s">
        <v>2492</v>
      </c>
      <c r="C2494" s="2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125</v>
      </c>
      <c r="P2494">
        <f t="shared" si="192"/>
        <v>27.78</v>
      </c>
      <c r="Q2494" s="10" t="s">
        <v>8332</v>
      </c>
      <c r="R2494" t="s">
        <v>8336</v>
      </c>
      <c r="S2494" s="13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58" x14ac:dyDescent="0.35">
      <c r="A2495" s="5">
        <v>2493</v>
      </c>
      <c r="B2495" s="2" t="s">
        <v>2493</v>
      </c>
      <c r="C2495" s="2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129</v>
      </c>
      <c r="P2495">
        <f t="shared" si="192"/>
        <v>99.38</v>
      </c>
      <c r="Q2495" s="10" t="s">
        <v>8332</v>
      </c>
      <c r="R2495" t="s">
        <v>8336</v>
      </c>
      <c r="S2495" s="13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3.5" x14ac:dyDescent="0.35">
      <c r="A2496" s="5">
        <v>2494</v>
      </c>
      <c r="B2496" s="2" t="s">
        <v>2494</v>
      </c>
      <c r="C2496" s="2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101</v>
      </c>
      <c r="P2496">
        <f t="shared" si="192"/>
        <v>38.85</v>
      </c>
      <c r="Q2496" s="10" t="s">
        <v>8332</v>
      </c>
      <c r="R2496" t="s">
        <v>8336</v>
      </c>
      <c r="S2496" s="13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3.5" x14ac:dyDescent="0.35">
      <c r="A2497" s="5">
        <v>2495</v>
      </c>
      <c r="B2497" s="2" t="s">
        <v>2495</v>
      </c>
      <c r="C2497" s="2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128</v>
      </c>
      <c r="P2497">
        <f t="shared" si="192"/>
        <v>45.55</v>
      </c>
      <c r="Q2497" s="10" t="s">
        <v>8332</v>
      </c>
      <c r="R2497" t="s">
        <v>8336</v>
      </c>
      <c r="S2497" s="13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29" x14ac:dyDescent="0.35">
      <c r="A2498" s="5">
        <v>2496</v>
      </c>
      <c r="B2498" s="2" t="s">
        <v>2496</v>
      </c>
      <c r="C2498" s="2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100</v>
      </c>
      <c r="P2498">
        <f t="shared" si="192"/>
        <v>600</v>
      </c>
      <c r="Q2498" s="10" t="s">
        <v>8332</v>
      </c>
      <c r="R2498" t="s">
        <v>8336</v>
      </c>
      <c r="S2498" s="13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3.5" x14ac:dyDescent="0.35">
      <c r="A2499" s="5">
        <v>2497</v>
      </c>
      <c r="B2499" s="2" t="s">
        <v>2497</v>
      </c>
      <c r="C2499" s="2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8332</v>
      </c>
      <c r="R2499" t="s">
        <v>8336</v>
      </c>
      <c r="S2499" s="13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si="195"/>
        <v>2011</v>
      </c>
    </row>
    <row r="2500" spans="1:21" ht="43.5" x14ac:dyDescent="0.35">
      <c r="A2500" s="5">
        <v>2498</v>
      </c>
      <c r="B2500" s="2" t="s">
        <v>2498</v>
      </c>
      <c r="C2500" s="2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106</v>
      </c>
      <c r="P2500">
        <f t="shared" si="197"/>
        <v>52.8</v>
      </c>
      <c r="Q2500" s="10" t="s">
        <v>8332</v>
      </c>
      <c r="R2500" t="s">
        <v>8336</v>
      </c>
      <c r="S2500" s="13">
        <f t="shared" si="198"/>
        <v>42017.967442129629</v>
      </c>
      <c r="T2500" s="16">
        <f t="shared" si="199"/>
        <v>42031.967442129629</v>
      </c>
      <c r="U2500">
        <f t="shared" si="195"/>
        <v>2015</v>
      </c>
    </row>
    <row r="2501" spans="1:21" ht="58" x14ac:dyDescent="0.35">
      <c r="A2501" s="5">
        <v>2499</v>
      </c>
      <c r="B2501" s="2" t="s">
        <v>2499</v>
      </c>
      <c r="C2501" s="2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203</v>
      </c>
      <c r="P2501">
        <f t="shared" si="197"/>
        <v>47.68</v>
      </c>
      <c r="Q2501" s="10" t="s">
        <v>8332</v>
      </c>
      <c r="R2501" t="s">
        <v>8336</v>
      </c>
      <c r="S2501" s="13">
        <f t="shared" si="198"/>
        <v>41226.648576388885</v>
      </c>
      <c r="T2501" s="16">
        <f t="shared" si="199"/>
        <v>41274.75</v>
      </c>
      <c r="U2501">
        <f t="shared" si="195"/>
        <v>2012</v>
      </c>
    </row>
    <row r="2502" spans="1:21" ht="43.5" x14ac:dyDescent="0.35">
      <c r="A2502" s="5">
        <v>2500</v>
      </c>
      <c r="B2502" s="2" t="s">
        <v>2500</v>
      </c>
      <c r="C2502" s="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113</v>
      </c>
      <c r="P2502">
        <f t="shared" si="197"/>
        <v>23.45</v>
      </c>
      <c r="Q2502" s="10" t="s">
        <v>8332</v>
      </c>
      <c r="R2502" t="s">
        <v>8336</v>
      </c>
      <c r="S2502" s="13">
        <f t="shared" si="198"/>
        <v>41053.772858796299</v>
      </c>
      <c r="T2502" s="16">
        <f t="shared" si="199"/>
        <v>41083.772858796299</v>
      </c>
      <c r="U2502">
        <f t="shared" si="195"/>
        <v>2012</v>
      </c>
    </row>
    <row r="2503" spans="1:21" ht="58" x14ac:dyDescent="0.35">
      <c r="A2503" s="5">
        <v>2501</v>
      </c>
      <c r="B2503" s="2" t="s">
        <v>2501</v>
      </c>
      <c r="C2503" s="2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3</v>
      </c>
      <c r="P2503">
        <f t="shared" si="197"/>
        <v>40.14</v>
      </c>
      <c r="Q2503" s="10" t="s">
        <v>8343</v>
      </c>
      <c r="R2503" t="s">
        <v>8360</v>
      </c>
      <c r="S2503" s="13">
        <f t="shared" si="198"/>
        <v>42244.776666666665</v>
      </c>
      <c r="T2503" s="16">
        <f t="shared" si="199"/>
        <v>42274.776666666665</v>
      </c>
      <c r="U2503">
        <f t="shared" si="195"/>
        <v>2015</v>
      </c>
    </row>
    <row r="2504" spans="1:21" ht="58" x14ac:dyDescent="0.35">
      <c r="A2504" s="5">
        <v>2502</v>
      </c>
      <c r="B2504" s="2" t="s">
        <v>2502</v>
      </c>
      <c r="C2504" s="2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0" t="s">
        <v>8343</v>
      </c>
      <c r="R2504" t="s">
        <v>8360</v>
      </c>
      <c r="S2504" s="13">
        <f t="shared" si="198"/>
        <v>41858.825439814813</v>
      </c>
      <c r="T2504" s="16">
        <f t="shared" si="199"/>
        <v>41903.825439814813</v>
      </c>
      <c r="U2504">
        <f t="shared" si="195"/>
        <v>2014</v>
      </c>
    </row>
    <row r="2505" spans="1:21" ht="58" x14ac:dyDescent="0.35">
      <c r="A2505" s="5">
        <v>2503</v>
      </c>
      <c r="B2505" s="2" t="s">
        <v>2503</v>
      </c>
      <c r="C2505" s="2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0" t="s">
        <v>8343</v>
      </c>
      <c r="R2505" t="s">
        <v>8360</v>
      </c>
      <c r="S2505" s="13">
        <f t="shared" si="198"/>
        <v>42498.899398148147</v>
      </c>
      <c r="T2505" s="16">
        <f t="shared" si="199"/>
        <v>42528.879166666666</v>
      </c>
      <c r="U2505">
        <f t="shared" si="195"/>
        <v>2016</v>
      </c>
    </row>
    <row r="2506" spans="1:21" ht="43.5" x14ac:dyDescent="0.35">
      <c r="A2506" s="5">
        <v>2504</v>
      </c>
      <c r="B2506" s="2" t="s">
        <v>2504</v>
      </c>
      <c r="C2506" s="2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0" t="s">
        <v>8343</v>
      </c>
      <c r="R2506" t="s">
        <v>8360</v>
      </c>
      <c r="S2506" s="13">
        <f t="shared" si="198"/>
        <v>41928.015439814815</v>
      </c>
      <c r="T2506" s="16">
        <f t="shared" si="199"/>
        <v>41958.057106481487</v>
      </c>
      <c r="U2506">
        <f t="shared" si="195"/>
        <v>2014</v>
      </c>
    </row>
    <row r="2507" spans="1:21" ht="58" x14ac:dyDescent="0.35">
      <c r="A2507" s="5">
        <v>2505</v>
      </c>
      <c r="B2507" s="2" t="s">
        <v>2505</v>
      </c>
      <c r="C2507" s="2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0" t="s">
        <v>8343</v>
      </c>
      <c r="R2507" t="s">
        <v>8360</v>
      </c>
      <c r="S2507" s="13">
        <f t="shared" si="198"/>
        <v>42047.05574074074</v>
      </c>
      <c r="T2507" s="16">
        <f t="shared" si="199"/>
        <v>42077.014074074075</v>
      </c>
      <c r="U2507">
        <f t="shared" si="195"/>
        <v>2015</v>
      </c>
    </row>
    <row r="2508" spans="1:21" ht="58" x14ac:dyDescent="0.35">
      <c r="A2508" s="5">
        <v>2506</v>
      </c>
      <c r="B2508" s="2" t="s">
        <v>2506</v>
      </c>
      <c r="C2508" s="2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1</v>
      </c>
      <c r="P2508">
        <f t="shared" si="197"/>
        <v>15</v>
      </c>
      <c r="Q2508" s="10" t="s">
        <v>8343</v>
      </c>
      <c r="R2508" t="s">
        <v>8360</v>
      </c>
      <c r="S2508" s="13">
        <f t="shared" si="198"/>
        <v>42258.297094907408</v>
      </c>
      <c r="T2508" s="16">
        <f t="shared" si="199"/>
        <v>42280.875</v>
      </c>
      <c r="U2508">
        <f t="shared" si="195"/>
        <v>2015</v>
      </c>
    </row>
    <row r="2509" spans="1:21" ht="29" x14ac:dyDescent="0.35">
      <c r="A2509" s="5">
        <v>2507</v>
      </c>
      <c r="B2509" s="2" t="s">
        <v>2507</v>
      </c>
      <c r="C2509" s="2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0" t="s">
        <v>8343</v>
      </c>
      <c r="R2509" t="s">
        <v>8360</v>
      </c>
      <c r="S2509" s="13">
        <f t="shared" si="198"/>
        <v>42105.072962962964</v>
      </c>
      <c r="T2509" s="16">
        <f t="shared" si="199"/>
        <v>42135.072962962964</v>
      </c>
      <c r="U2509">
        <f t="shared" si="195"/>
        <v>2015</v>
      </c>
    </row>
    <row r="2510" spans="1:21" ht="58" x14ac:dyDescent="0.35">
      <c r="A2510" s="5">
        <v>2508</v>
      </c>
      <c r="B2510" s="2" t="s">
        <v>2508</v>
      </c>
      <c r="C2510" s="2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0" t="s">
        <v>8343</v>
      </c>
      <c r="R2510" t="s">
        <v>8360</v>
      </c>
      <c r="S2510" s="13">
        <f t="shared" si="198"/>
        <v>41835.951782407406</v>
      </c>
      <c r="T2510" s="16">
        <f t="shared" si="199"/>
        <v>41865.951782407406</v>
      </c>
      <c r="U2510">
        <f t="shared" si="195"/>
        <v>2014</v>
      </c>
    </row>
    <row r="2511" spans="1:21" ht="58" x14ac:dyDescent="0.35">
      <c r="A2511" s="5">
        <v>2509</v>
      </c>
      <c r="B2511" s="2" t="s">
        <v>2509</v>
      </c>
      <c r="C2511" s="2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1</v>
      </c>
      <c r="P2511">
        <f t="shared" si="197"/>
        <v>35.71</v>
      </c>
      <c r="Q2511" s="10" t="s">
        <v>8343</v>
      </c>
      <c r="R2511" t="s">
        <v>8360</v>
      </c>
      <c r="S2511" s="13">
        <f t="shared" si="198"/>
        <v>42058.809594907405</v>
      </c>
      <c r="T2511" s="16">
        <f t="shared" si="199"/>
        <v>42114.767928240741</v>
      </c>
      <c r="U2511">
        <f t="shared" si="195"/>
        <v>2015</v>
      </c>
    </row>
    <row r="2512" spans="1:21" ht="58" x14ac:dyDescent="0.35">
      <c r="A2512" s="5">
        <v>2510</v>
      </c>
      <c r="B2512" s="2" t="s">
        <v>2510</v>
      </c>
      <c r="C2512" s="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0" t="s">
        <v>8343</v>
      </c>
      <c r="R2512" t="s">
        <v>8360</v>
      </c>
      <c r="S2512" s="13">
        <f t="shared" si="198"/>
        <v>42078.997361111105</v>
      </c>
      <c r="T2512" s="16">
        <f t="shared" si="199"/>
        <v>42138.997361111105</v>
      </c>
      <c r="U2512">
        <f t="shared" si="195"/>
        <v>2015</v>
      </c>
    </row>
    <row r="2513" spans="1:21" ht="43.5" x14ac:dyDescent="0.35">
      <c r="A2513" s="5">
        <v>2511</v>
      </c>
      <c r="B2513" s="2" t="s">
        <v>2511</v>
      </c>
      <c r="C2513" s="2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0" t="s">
        <v>8343</v>
      </c>
      <c r="R2513" t="s">
        <v>8360</v>
      </c>
      <c r="S2513" s="13">
        <f t="shared" si="198"/>
        <v>42371.446909722217</v>
      </c>
      <c r="T2513" s="16">
        <f t="shared" si="199"/>
        <v>42401.446909722217</v>
      </c>
      <c r="U2513">
        <f t="shared" si="195"/>
        <v>2016</v>
      </c>
    </row>
    <row r="2514" spans="1:21" ht="43.5" x14ac:dyDescent="0.35">
      <c r="A2514" s="5">
        <v>2512</v>
      </c>
      <c r="B2514" s="2" t="s">
        <v>2512</v>
      </c>
      <c r="C2514" s="2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0" t="s">
        <v>8343</v>
      </c>
      <c r="R2514" t="s">
        <v>8360</v>
      </c>
      <c r="S2514" s="13">
        <f t="shared" si="198"/>
        <v>41971.876863425925</v>
      </c>
      <c r="T2514" s="16">
        <f t="shared" si="199"/>
        <v>41986.876863425925</v>
      </c>
      <c r="U2514">
        <f t="shared" si="195"/>
        <v>2014</v>
      </c>
    </row>
    <row r="2515" spans="1:21" ht="58" x14ac:dyDescent="0.35">
      <c r="A2515" s="5">
        <v>2513</v>
      </c>
      <c r="B2515" s="2" t="s">
        <v>2513</v>
      </c>
      <c r="C2515" s="2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0" t="s">
        <v>8343</v>
      </c>
      <c r="R2515" t="s">
        <v>8360</v>
      </c>
      <c r="S2515" s="13">
        <f t="shared" si="198"/>
        <v>42732.00681712963</v>
      </c>
      <c r="T2515" s="16">
        <f t="shared" si="199"/>
        <v>42792.00681712963</v>
      </c>
      <c r="U2515">
        <f t="shared" si="195"/>
        <v>2016</v>
      </c>
    </row>
    <row r="2516" spans="1:21" ht="58" x14ac:dyDescent="0.35">
      <c r="A2516" s="5">
        <v>2514</v>
      </c>
      <c r="B2516" s="2" t="s">
        <v>2514</v>
      </c>
      <c r="C2516" s="2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2</v>
      </c>
      <c r="P2516">
        <f t="shared" si="197"/>
        <v>52.5</v>
      </c>
      <c r="Q2516" s="10" t="s">
        <v>8343</v>
      </c>
      <c r="R2516" t="s">
        <v>8360</v>
      </c>
      <c r="S2516" s="13">
        <f t="shared" si="198"/>
        <v>41854.389780092592</v>
      </c>
      <c r="T2516" s="16">
        <f t="shared" si="199"/>
        <v>41871.389780092592</v>
      </c>
      <c r="U2516">
        <f t="shared" si="195"/>
        <v>2014</v>
      </c>
    </row>
    <row r="2517" spans="1:21" ht="58" x14ac:dyDescent="0.35">
      <c r="A2517" s="5">
        <v>2515</v>
      </c>
      <c r="B2517" s="2" t="s">
        <v>2515</v>
      </c>
      <c r="C2517" s="2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19</v>
      </c>
      <c r="P2517">
        <f t="shared" si="197"/>
        <v>77.5</v>
      </c>
      <c r="Q2517" s="10" t="s">
        <v>8343</v>
      </c>
      <c r="R2517" t="s">
        <v>8360</v>
      </c>
      <c r="S2517" s="13">
        <f t="shared" si="198"/>
        <v>42027.839733796296</v>
      </c>
      <c r="T2517" s="16">
        <f t="shared" si="199"/>
        <v>42057.839733796296</v>
      </c>
      <c r="U2517">
        <f t="shared" si="195"/>
        <v>2015</v>
      </c>
    </row>
    <row r="2518" spans="1:21" ht="43.5" x14ac:dyDescent="0.35">
      <c r="A2518" s="5">
        <v>2516</v>
      </c>
      <c r="B2518" s="2" t="s">
        <v>2516</v>
      </c>
      <c r="C2518" s="2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0" t="s">
        <v>8343</v>
      </c>
      <c r="R2518" t="s">
        <v>8360</v>
      </c>
      <c r="S2518" s="13">
        <f t="shared" si="198"/>
        <v>41942.653379629628</v>
      </c>
      <c r="T2518" s="16">
        <f t="shared" si="199"/>
        <v>41972.6950462963</v>
      </c>
      <c r="U2518">
        <f t="shared" si="195"/>
        <v>2014</v>
      </c>
    </row>
    <row r="2519" spans="1:21" ht="58" x14ac:dyDescent="0.35">
      <c r="A2519" s="5">
        <v>2517</v>
      </c>
      <c r="B2519" s="2" t="s">
        <v>2517</v>
      </c>
      <c r="C2519" s="2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10</v>
      </c>
      <c r="P2519">
        <f t="shared" si="197"/>
        <v>53.55</v>
      </c>
      <c r="Q2519" s="10" t="s">
        <v>8343</v>
      </c>
      <c r="R2519" t="s">
        <v>8360</v>
      </c>
      <c r="S2519" s="13">
        <f t="shared" si="198"/>
        <v>42052.802430555559</v>
      </c>
      <c r="T2519" s="16">
        <f t="shared" si="199"/>
        <v>42082.760763888888</v>
      </c>
      <c r="U2519">
        <f t="shared" si="195"/>
        <v>2015</v>
      </c>
    </row>
    <row r="2520" spans="1:21" ht="43.5" x14ac:dyDescent="0.35">
      <c r="A2520" s="5">
        <v>2518</v>
      </c>
      <c r="B2520" s="2" t="s">
        <v>2518</v>
      </c>
      <c r="C2520" s="2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0" t="s">
        <v>8343</v>
      </c>
      <c r="R2520" t="s">
        <v>8360</v>
      </c>
      <c r="S2520" s="13">
        <f t="shared" si="198"/>
        <v>41926.680879629632</v>
      </c>
      <c r="T2520" s="16">
        <f t="shared" si="199"/>
        <v>41956.722546296296</v>
      </c>
      <c r="U2520">
        <f t="shared" si="195"/>
        <v>2014</v>
      </c>
    </row>
    <row r="2521" spans="1:21" ht="43.5" x14ac:dyDescent="0.35">
      <c r="A2521" s="5">
        <v>2519</v>
      </c>
      <c r="B2521" s="2" t="s">
        <v>2519</v>
      </c>
      <c r="C2521" s="2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0" t="s">
        <v>8343</v>
      </c>
      <c r="R2521" t="s">
        <v>8360</v>
      </c>
      <c r="S2521" s="13">
        <f t="shared" si="198"/>
        <v>41809.155138888891</v>
      </c>
      <c r="T2521" s="16">
        <f t="shared" si="199"/>
        <v>41839.155138888891</v>
      </c>
      <c r="U2521">
        <f t="shared" ref="U2521:U2584" si="200">YEAR(S:S)</f>
        <v>2014</v>
      </c>
    </row>
    <row r="2522" spans="1:21" ht="58" x14ac:dyDescent="0.35">
      <c r="A2522" s="5">
        <v>2520</v>
      </c>
      <c r="B2522" s="2" t="s">
        <v>2520</v>
      </c>
      <c r="C2522" s="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0" t="s">
        <v>8343</v>
      </c>
      <c r="R2522" t="s">
        <v>8360</v>
      </c>
      <c r="S2522" s="13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58" x14ac:dyDescent="0.35">
      <c r="A2523" s="5">
        <v>2521</v>
      </c>
      <c r="B2523" s="2" t="s">
        <v>2521</v>
      </c>
      <c r="C2523" s="2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109</v>
      </c>
      <c r="P2523">
        <f t="shared" si="197"/>
        <v>103.68</v>
      </c>
      <c r="Q2523" s="10" t="s">
        <v>8332</v>
      </c>
      <c r="R2523" t="s">
        <v>8361</v>
      </c>
      <c r="S2523" s="13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58" x14ac:dyDescent="0.35">
      <c r="A2524" s="5">
        <v>2522</v>
      </c>
      <c r="B2524" s="2" t="s">
        <v>2522</v>
      </c>
      <c r="C2524" s="2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100</v>
      </c>
      <c r="P2524">
        <f t="shared" si="197"/>
        <v>185.19</v>
      </c>
      <c r="Q2524" s="10" t="s">
        <v>8332</v>
      </c>
      <c r="R2524" t="s">
        <v>8361</v>
      </c>
      <c r="S2524" s="13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3.5" x14ac:dyDescent="0.35">
      <c r="A2525" s="5">
        <v>2523</v>
      </c>
      <c r="B2525" s="2" t="s">
        <v>2523</v>
      </c>
      <c r="C2525" s="2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156</v>
      </c>
      <c r="P2525">
        <f t="shared" si="197"/>
        <v>54.15</v>
      </c>
      <c r="Q2525" s="10" t="s">
        <v>8332</v>
      </c>
      <c r="R2525" t="s">
        <v>8361</v>
      </c>
      <c r="S2525" s="13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43.5" x14ac:dyDescent="0.35">
      <c r="A2526" s="5">
        <v>2524</v>
      </c>
      <c r="B2526" s="2" t="s">
        <v>2524</v>
      </c>
      <c r="C2526" s="2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102</v>
      </c>
      <c r="P2526">
        <f t="shared" si="197"/>
        <v>177.21</v>
      </c>
      <c r="Q2526" s="10" t="s">
        <v>8332</v>
      </c>
      <c r="R2526" t="s">
        <v>8361</v>
      </c>
      <c r="S2526" s="13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3.5" x14ac:dyDescent="0.35">
      <c r="A2527" s="5">
        <v>2525</v>
      </c>
      <c r="B2527" s="2" t="s">
        <v>2525</v>
      </c>
      <c r="C2527" s="2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100</v>
      </c>
      <c r="P2527">
        <f t="shared" si="197"/>
        <v>100.33</v>
      </c>
      <c r="Q2527" s="10" t="s">
        <v>8332</v>
      </c>
      <c r="R2527" t="s">
        <v>8361</v>
      </c>
      <c r="S2527" s="13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3.5" x14ac:dyDescent="0.35">
      <c r="A2528" s="5">
        <v>2526</v>
      </c>
      <c r="B2528" s="2" t="s">
        <v>2526</v>
      </c>
      <c r="C2528" s="2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113</v>
      </c>
      <c r="P2528">
        <f t="shared" si="197"/>
        <v>136.91</v>
      </c>
      <c r="Q2528" s="10" t="s">
        <v>8332</v>
      </c>
      <c r="R2528" t="s">
        <v>8361</v>
      </c>
      <c r="S2528" s="13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3.5" x14ac:dyDescent="0.35">
      <c r="A2529" s="5">
        <v>2527</v>
      </c>
      <c r="B2529" s="2" t="s">
        <v>2527</v>
      </c>
      <c r="C2529" s="2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102</v>
      </c>
      <c r="P2529">
        <f t="shared" si="197"/>
        <v>57.54</v>
      </c>
      <c r="Q2529" s="10" t="s">
        <v>8332</v>
      </c>
      <c r="R2529" t="s">
        <v>8361</v>
      </c>
      <c r="S2529" s="13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58" x14ac:dyDescent="0.35">
      <c r="A2530" s="5">
        <v>2528</v>
      </c>
      <c r="B2530" s="2" t="s">
        <v>2528</v>
      </c>
      <c r="C2530" s="2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107</v>
      </c>
      <c r="P2530">
        <f t="shared" si="197"/>
        <v>52.96</v>
      </c>
      <c r="Q2530" s="10" t="s">
        <v>8332</v>
      </c>
      <c r="R2530" t="s">
        <v>8361</v>
      </c>
      <c r="S2530" s="13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29" x14ac:dyDescent="0.35">
      <c r="A2531" s="5">
        <v>2529</v>
      </c>
      <c r="B2531" s="2" t="s">
        <v>2529</v>
      </c>
      <c r="C2531" s="2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104</v>
      </c>
      <c r="P2531">
        <f t="shared" si="197"/>
        <v>82.33</v>
      </c>
      <c r="Q2531" s="10" t="s">
        <v>8332</v>
      </c>
      <c r="R2531" t="s">
        <v>8361</v>
      </c>
      <c r="S2531" s="13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3.5" x14ac:dyDescent="0.35">
      <c r="A2532" s="5">
        <v>2530</v>
      </c>
      <c r="B2532" s="2" t="s">
        <v>2530</v>
      </c>
      <c r="C2532" s="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100</v>
      </c>
      <c r="P2532">
        <f t="shared" si="197"/>
        <v>135.41999999999999</v>
      </c>
      <c r="Q2532" s="10" t="s">
        <v>8332</v>
      </c>
      <c r="R2532" t="s">
        <v>8361</v>
      </c>
      <c r="S2532" s="13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58" x14ac:dyDescent="0.35">
      <c r="A2533" s="5">
        <v>2531</v>
      </c>
      <c r="B2533" s="2" t="s">
        <v>2531</v>
      </c>
      <c r="C2533" s="2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100</v>
      </c>
      <c r="P2533">
        <f t="shared" si="197"/>
        <v>74.069999999999993</v>
      </c>
      <c r="Q2533" s="10" t="s">
        <v>8332</v>
      </c>
      <c r="R2533" t="s">
        <v>8361</v>
      </c>
      <c r="S2533" s="13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3.5" x14ac:dyDescent="0.35">
      <c r="A2534" s="5">
        <v>2532</v>
      </c>
      <c r="B2534" s="2" t="s">
        <v>2532</v>
      </c>
      <c r="C2534" s="2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126</v>
      </c>
      <c r="P2534">
        <f t="shared" si="197"/>
        <v>84.08</v>
      </c>
      <c r="Q2534" s="10" t="s">
        <v>8332</v>
      </c>
      <c r="R2534" t="s">
        <v>8361</v>
      </c>
      <c r="S2534" s="13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58" x14ac:dyDescent="0.35">
      <c r="A2535" s="5">
        <v>2533</v>
      </c>
      <c r="B2535" s="2" t="s">
        <v>2533</v>
      </c>
      <c r="C2535" s="2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111</v>
      </c>
      <c r="P2535">
        <f t="shared" si="197"/>
        <v>61.03</v>
      </c>
      <c r="Q2535" s="10" t="s">
        <v>8332</v>
      </c>
      <c r="R2535" t="s">
        <v>8361</v>
      </c>
      <c r="S2535" s="13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72.5" x14ac:dyDescent="0.35">
      <c r="A2536" s="5">
        <v>2534</v>
      </c>
      <c r="B2536" s="2" t="s">
        <v>2534</v>
      </c>
      <c r="C2536" s="2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105</v>
      </c>
      <c r="P2536">
        <f t="shared" si="197"/>
        <v>150</v>
      </c>
      <c r="Q2536" s="10" t="s">
        <v>8332</v>
      </c>
      <c r="R2536" t="s">
        <v>8361</v>
      </c>
      <c r="S2536" s="13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x14ac:dyDescent="0.35">
      <c r="A2537" s="5">
        <v>2535</v>
      </c>
      <c r="B2537" s="2" t="s">
        <v>2535</v>
      </c>
      <c r="C2537" s="2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104</v>
      </c>
      <c r="P2537">
        <f t="shared" si="197"/>
        <v>266.08999999999997</v>
      </c>
      <c r="Q2537" s="10" t="s">
        <v>8332</v>
      </c>
      <c r="R2537" t="s">
        <v>8361</v>
      </c>
      <c r="S2537" s="13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58" x14ac:dyDescent="0.35">
      <c r="A2538" s="5">
        <v>2536</v>
      </c>
      <c r="B2538" s="2" t="s">
        <v>2536</v>
      </c>
      <c r="C2538" s="2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116</v>
      </c>
      <c r="P2538">
        <f t="shared" si="197"/>
        <v>7.25</v>
      </c>
      <c r="Q2538" s="10" t="s">
        <v>8332</v>
      </c>
      <c r="R2538" t="s">
        <v>8361</v>
      </c>
      <c r="S2538" s="13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3.5" x14ac:dyDescent="0.35">
      <c r="A2539" s="5">
        <v>2537</v>
      </c>
      <c r="B2539" s="2" t="s">
        <v>2537</v>
      </c>
      <c r="C2539" s="2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110</v>
      </c>
      <c r="P2539">
        <f t="shared" si="197"/>
        <v>100</v>
      </c>
      <c r="Q2539" s="10" t="s">
        <v>8332</v>
      </c>
      <c r="R2539" t="s">
        <v>8361</v>
      </c>
      <c r="S2539" s="13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43.5" x14ac:dyDescent="0.35">
      <c r="A2540" s="5">
        <v>2538</v>
      </c>
      <c r="B2540" s="2" t="s">
        <v>2538</v>
      </c>
      <c r="C2540" s="2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113</v>
      </c>
      <c r="P2540">
        <f t="shared" si="197"/>
        <v>109.96</v>
      </c>
      <c r="Q2540" s="10" t="s">
        <v>8332</v>
      </c>
      <c r="R2540" t="s">
        <v>8361</v>
      </c>
      <c r="S2540" s="13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58" x14ac:dyDescent="0.35">
      <c r="A2541" s="5">
        <v>2539</v>
      </c>
      <c r="B2541" s="2" t="s">
        <v>2539</v>
      </c>
      <c r="C2541" s="2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100</v>
      </c>
      <c r="P2541">
        <f t="shared" si="197"/>
        <v>169.92</v>
      </c>
      <c r="Q2541" s="10" t="s">
        <v>8332</v>
      </c>
      <c r="R2541" t="s">
        <v>8361</v>
      </c>
      <c r="S2541" s="13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58" x14ac:dyDescent="0.35">
      <c r="A2542" s="5">
        <v>2540</v>
      </c>
      <c r="B2542" s="2" t="s">
        <v>2540</v>
      </c>
      <c r="C2542" s="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103</v>
      </c>
      <c r="P2542">
        <f t="shared" si="197"/>
        <v>95.74</v>
      </c>
      <c r="Q2542" s="10" t="s">
        <v>8332</v>
      </c>
      <c r="R2542" t="s">
        <v>8361</v>
      </c>
      <c r="S2542" s="13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58" x14ac:dyDescent="0.35">
      <c r="A2543" s="5">
        <v>2541</v>
      </c>
      <c r="B2543" s="2" t="s">
        <v>2541</v>
      </c>
      <c r="C2543" s="2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107</v>
      </c>
      <c r="P2543">
        <f t="shared" si="197"/>
        <v>59.46</v>
      </c>
      <c r="Q2543" s="10" t="s">
        <v>8332</v>
      </c>
      <c r="R2543" t="s">
        <v>8361</v>
      </c>
      <c r="S2543" s="13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3.5" x14ac:dyDescent="0.35">
      <c r="A2544" s="5">
        <v>2542</v>
      </c>
      <c r="B2544" s="2" t="s">
        <v>2542</v>
      </c>
      <c r="C2544" s="2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104</v>
      </c>
      <c r="P2544">
        <f t="shared" si="197"/>
        <v>55.77</v>
      </c>
      <c r="Q2544" s="10" t="s">
        <v>8332</v>
      </c>
      <c r="R2544" t="s">
        <v>8361</v>
      </c>
      <c r="S2544" s="13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58" x14ac:dyDescent="0.35">
      <c r="A2545" s="5">
        <v>2543</v>
      </c>
      <c r="B2545" s="2" t="s">
        <v>2543</v>
      </c>
      <c r="C2545" s="2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156</v>
      </c>
      <c r="P2545">
        <f t="shared" si="197"/>
        <v>30.08</v>
      </c>
      <c r="Q2545" s="10" t="s">
        <v>8332</v>
      </c>
      <c r="R2545" t="s">
        <v>8361</v>
      </c>
      <c r="S2545" s="13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3.5" x14ac:dyDescent="0.35">
      <c r="A2546" s="5">
        <v>2544</v>
      </c>
      <c r="B2546" s="2" t="s">
        <v>2544</v>
      </c>
      <c r="C2546" s="2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101</v>
      </c>
      <c r="P2546">
        <f t="shared" si="197"/>
        <v>88.44</v>
      </c>
      <c r="Q2546" s="10" t="s">
        <v>8332</v>
      </c>
      <c r="R2546" t="s">
        <v>8361</v>
      </c>
      <c r="S2546" s="13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3.5" x14ac:dyDescent="0.35">
      <c r="A2547" s="5">
        <v>2545</v>
      </c>
      <c r="B2547" s="2" t="s">
        <v>2545</v>
      </c>
      <c r="C2547" s="2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195</v>
      </c>
      <c r="P2547">
        <f t="shared" si="197"/>
        <v>64.03</v>
      </c>
      <c r="Q2547" s="10" t="s">
        <v>8332</v>
      </c>
      <c r="R2547" t="s">
        <v>8361</v>
      </c>
      <c r="S2547" s="13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3.5" x14ac:dyDescent="0.35">
      <c r="A2548" s="5">
        <v>2546</v>
      </c>
      <c r="B2548" s="2" t="s">
        <v>2546</v>
      </c>
      <c r="C2548" s="2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112</v>
      </c>
      <c r="P2548">
        <f t="shared" si="197"/>
        <v>60.15</v>
      </c>
      <c r="Q2548" s="10" t="s">
        <v>8332</v>
      </c>
      <c r="R2548" t="s">
        <v>8361</v>
      </c>
      <c r="S2548" s="13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58" x14ac:dyDescent="0.35">
      <c r="A2549" s="5">
        <v>2547</v>
      </c>
      <c r="B2549" s="2" t="s">
        <v>2547</v>
      </c>
      <c r="C2549" s="2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120</v>
      </c>
      <c r="P2549">
        <f t="shared" si="197"/>
        <v>49.19</v>
      </c>
      <c r="Q2549" s="10" t="s">
        <v>8332</v>
      </c>
      <c r="R2549" t="s">
        <v>8361</v>
      </c>
      <c r="S2549" s="13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58" x14ac:dyDescent="0.35">
      <c r="A2550" s="5">
        <v>2548</v>
      </c>
      <c r="B2550" s="2" t="s">
        <v>2548</v>
      </c>
      <c r="C2550" s="2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102</v>
      </c>
      <c r="P2550">
        <f t="shared" si="197"/>
        <v>165.16</v>
      </c>
      <c r="Q2550" s="10" t="s">
        <v>8332</v>
      </c>
      <c r="R2550" t="s">
        <v>8361</v>
      </c>
      <c r="S2550" s="13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3.5" x14ac:dyDescent="0.35">
      <c r="A2551" s="5">
        <v>2549</v>
      </c>
      <c r="B2551" s="2" t="s">
        <v>2549</v>
      </c>
      <c r="C2551" s="2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103</v>
      </c>
      <c r="P2551">
        <f t="shared" si="197"/>
        <v>43.62</v>
      </c>
      <c r="Q2551" s="10" t="s">
        <v>8332</v>
      </c>
      <c r="R2551" t="s">
        <v>8361</v>
      </c>
      <c r="S2551" s="13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58" x14ac:dyDescent="0.35">
      <c r="A2552" s="5">
        <v>2550</v>
      </c>
      <c r="B2552" s="2" t="s">
        <v>2550</v>
      </c>
      <c r="C2552" s="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101</v>
      </c>
      <c r="P2552">
        <f t="shared" si="197"/>
        <v>43.7</v>
      </c>
      <c r="Q2552" s="10" t="s">
        <v>8332</v>
      </c>
      <c r="R2552" t="s">
        <v>8361</v>
      </c>
      <c r="S2552" s="13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3.5" x14ac:dyDescent="0.35">
      <c r="A2553" s="5">
        <v>2551</v>
      </c>
      <c r="B2553" s="2" t="s">
        <v>2551</v>
      </c>
      <c r="C2553" s="2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103</v>
      </c>
      <c r="P2553">
        <f t="shared" si="197"/>
        <v>67.42</v>
      </c>
      <c r="Q2553" s="10" t="s">
        <v>8332</v>
      </c>
      <c r="R2553" t="s">
        <v>8361</v>
      </c>
      <c r="S2553" s="13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3.5" x14ac:dyDescent="0.35">
      <c r="A2554" s="5">
        <v>2552</v>
      </c>
      <c r="B2554" s="2" t="s">
        <v>2552</v>
      </c>
      <c r="C2554" s="2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107</v>
      </c>
      <c r="P2554">
        <f t="shared" si="197"/>
        <v>177.5</v>
      </c>
      <c r="Q2554" s="10" t="s">
        <v>8332</v>
      </c>
      <c r="R2554" t="s">
        <v>8361</v>
      </c>
      <c r="S2554" s="13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3.5" x14ac:dyDescent="0.35">
      <c r="A2555" s="5">
        <v>2553</v>
      </c>
      <c r="B2555" s="2" t="s">
        <v>2553</v>
      </c>
      <c r="C2555" s="2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156</v>
      </c>
      <c r="P2555">
        <f t="shared" si="197"/>
        <v>38.880000000000003</v>
      </c>
      <c r="Q2555" s="10" t="s">
        <v>8332</v>
      </c>
      <c r="R2555" t="s">
        <v>8361</v>
      </c>
      <c r="S2555" s="13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58" x14ac:dyDescent="0.35">
      <c r="A2556" s="5">
        <v>2554</v>
      </c>
      <c r="B2556" s="2" t="s">
        <v>2554</v>
      </c>
      <c r="C2556" s="2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123</v>
      </c>
      <c r="P2556">
        <f t="shared" si="197"/>
        <v>54.99</v>
      </c>
      <c r="Q2556" s="10" t="s">
        <v>8332</v>
      </c>
      <c r="R2556" t="s">
        <v>8361</v>
      </c>
      <c r="S2556" s="13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58" x14ac:dyDescent="0.35">
      <c r="A2557" s="5">
        <v>2555</v>
      </c>
      <c r="B2557" s="2" t="s">
        <v>2555</v>
      </c>
      <c r="C2557" s="2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107</v>
      </c>
      <c r="P2557">
        <f t="shared" si="197"/>
        <v>61.34</v>
      </c>
      <c r="Q2557" s="10" t="s">
        <v>8332</v>
      </c>
      <c r="R2557" t="s">
        <v>8361</v>
      </c>
      <c r="S2557" s="13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58" x14ac:dyDescent="0.35">
      <c r="A2558" s="5">
        <v>2556</v>
      </c>
      <c r="B2558" s="2" t="s">
        <v>2556</v>
      </c>
      <c r="C2558" s="2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106</v>
      </c>
      <c r="P2558">
        <f t="shared" si="197"/>
        <v>23.12</v>
      </c>
      <c r="Q2558" s="10" t="s">
        <v>8332</v>
      </c>
      <c r="R2558" t="s">
        <v>8361</v>
      </c>
      <c r="S2558" s="13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29" x14ac:dyDescent="0.35">
      <c r="A2559" s="5">
        <v>2557</v>
      </c>
      <c r="B2559" s="2" t="s">
        <v>2557</v>
      </c>
      <c r="C2559" s="2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118</v>
      </c>
      <c r="P2559">
        <f t="shared" si="197"/>
        <v>29.61</v>
      </c>
      <c r="Q2559" s="10" t="s">
        <v>8332</v>
      </c>
      <c r="R2559" t="s">
        <v>8361</v>
      </c>
      <c r="S2559" s="13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43.5" x14ac:dyDescent="0.35">
      <c r="A2560" s="5">
        <v>2558</v>
      </c>
      <c r="B2560" s="2" t="s">
        <v>2558</v>
      </c>
      <c r="C2560" s="2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109</v>
      </c>
      <c r="P2560">
        <f t="shared" si="197"/>
        <v>75.61</v>
      </c>
      <c r="Q2560" s="10" t="s">
        <v>8332</v>
      </c>
      <c r="R2560" t="s">
        <v>8361</v>
      </c>
      <c r="S2560" s="13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58" x14ac:dyDescent="0.35">
      <c r="A2561" s="5">
        <v>2559</v>
      </c>
      <c r="B2561" s="2" t="s">
        <v>2559</v>
      </c>
      <c r="C2561" s="2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111</v>
      </c>
      <c r="P2561">
        <f t="shared" si="197"/>
        <v>35.6</v>
      </c>
      <c r="Q2561" s="10" t="s">
        <v>8332</v>
      </c>
      <c r="R2561" t="s">
        <v>8361</v>
      </c>
      <c r="S2561" s="13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58" x14ac:dyDescent="0.35">
      <c r="A2562" s="5">
        <v>2560</v>
      </c>
      <c r="B2562" s="2" t="s">
        <v>2560</v>
      </c>
      <c r="C2562" s="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100</v>
      </c>
      <c r="P2562">
        <f t="shared" si="197"/>
        <v>143</v>
      </c>
      <c r="Q2562" s="10" t="s">
        <v>8332</v>
      </c>
      <c r="R2562" t="s">
        <v>8361</v>
      </c>
      <c r="S2562" s="13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58" x14ac:dyDescent="0.35">
      <c r="A2563" s="5">
        <v>2561</v>
      </c>
      <c r="B2563" s="2" t="s">
        <v>2561</v>
      </c>
      <c r="C2563" s="2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8343</v>
      </c>
      <c r="R2563" t="s">
        <v>8344</v>
      </c>
      <c r="S2563" s="13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si="200"/>
        <v>2015</v>
      </c>
    </row>
    <row r="2564" spans="1:21" ht="58" x14ac:dyDescent="0.35">
      <c r="A2564" s="5">
        <v>2562</v>
      </c>
      <c r="B2564" s="2" t="s">
        <v>2562</v>
      </c>
      <c r="C2564" s="2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1</v>
      </c>
      <c r="P2564">
        <f t="shared" si="202"/>
        <v>25</v>
      </c>
      <c r="Q2564" s="10" t="s">
        <v>8343</v>
      </c>
      <c r="R2564" t="s">
        <v>8344</v>
      </c>
      <c r="S2564" s="13">
        <f t="shared" si="203"/>
        <v>42594.524756944447</v>
      </c>
      <c r="T2564" s="16">
        <f t="shared" si="204"/>
        <v>42654.524756944447</v>
      </c>
      <c r="U2564">
        <f t="shared" si="200"/>
        <v>2016</v>
      </c>
    </row>
    <row r="2565" spans="1:21" ht="29" x14ac:dyDescent="0.35">
      <c r="A2565" s="5">
        <v>2563</v>
      </c>
      <c r="B2565" s="2" t="s">
        <v>2563</v>
      </c>
      <c r="C2565" s="2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0" t="s">
        <v>8343</v>
      </c>
      <c r="R2565" t="s">
        <v>8344</v>
      </c>
      <c r="S2565" s="13">
        <f t="shared" si="203"/>
        <v>42155.139479166668</v>
      </c>
      <c r="T2565" s="16">
        <f t="shared" si="204"/>
        <v>42215.139479166668</v>
      </c>
      <c r="U2565">
        <f t="shared" si="200"/>
        <v>2015</v>
      </c>
    </row>
    <row r="2566" spans="1:21" ht="43.5" x14ac:dyDescent="0.35">
      <c r="A2566" s="5">
        <v>2564</v>
      </c>
      <c r="B2566" s="2" t="s">
        <v>2564</v>
      </c>
      <c r="C2566" s="2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0" t="s">
        <v>8343</v>
      </c>
      <c r="R2566" t="s">
        <v>8344</v>
      </c>
      <c r="S2566" s="13">
        <f t="shared" si="203"/>
        <v>41822.040497685186</v>
      </c>
      <c r="T2566" s="16">
        <f t="shared" si="204"/>
        <v>41852.040497685186</v>
      </c>
      <c r="U2566">
        <f t="shared" si="200"/>
        <v>2014</v>
      </c>
    </row>
    <row r="2567" spans="1:21" ht="43.5" x14ac:dyDescent="0.35">
      <c r="A2567" s="5">
        <v>2565</v>
      </c>
      <c r="B2567" s="2" t="s">
        <v>2565</v>
      </c>
      <c r="C2567" s="2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1</v>
      </c>
      <c r="P2567">
        <f t="shared" si="202"/>
        <v>100</v>
      </c>
      <c r="Q2567" s="10" t="s">
        <v>8343</v>
      </c>
      <c r="R2567" t="s">
        <v>8344</v>
      </c>
      <c r="S2567" s="13">
        <f t="shared" si="203"/>
        <v>42440.650335648148</v>
      </c>
      <c r="T2567" s="16">
        <f t="shared" si="204"/>
        <v>42499.868055555555</v>
      </c>
      <c r="U2567">
        <f t="shared" si="200"/>
        <v>2016</v>
      </c>
    </row>
    <row r="2568" spans="1:21" ht="43.5" x14ac:dyDescent="0.35">
      <c r="A2568" s="5">
        <v>2566</v>
      </c>
      <c r="B2568" s="2" t="s">
        <v>2566</v>
      </c>
      <c r="C2568" s="2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0" t="s">
        <v>8343</v>
      </c>
      <c r="R2568" t="s">
        <v>8344</v>
      </c>
      <c r="S2568" s="13">
        <f t="shared" si="203"/>
        <v>41842.980879629627</v>
      </c>
      <c r="T2568" s="16">
        <f t="shared" si="204"/>
        <v>41872.980879629627</v>
      </c>
      <c r="U2568">
        <f t="shared" si="200"/>
        <v>2014</v>
      </c>
    </row>
    <row r="2569" spans="1:21" ht="43.5" x14ac:dyDescent="0.35">
      <c r="A2569" s="5">
        <v>2567</v>
      </c>
      <c r="B2569" s="2" t="s">
        <v>2567</v>
      </c>
      <c r="C2569" s="2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0" t="s">
        <v>8343</v>
      </c>
      <c r="R2569" t="s">
        <v>8344</v>
      </c>
      <c r="S2569" s="13">
        <f t="shared" si="203"/>
        <v>42087.878912037035</v>
      </c>
      <c r="T2569" s="16">
        <f t="shared" si="204"/>
        <v>42117.878912037035</v>
      </c>
      <c r="U2569">
        <f t="shared" si="200"/>
        <v>2015</v>
      </c>
    </row>
    <row r="2570" spans="1:21" ht="58" x14ac:dyDescent="0.35">
      <c r="A2570" s="5">
        <v>2568</v>
      </c>
      <c r="B2570" s="2" t="s">
        <v>2568</v>
      </c>
      <c r="C2570" s="2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1</v>
      </c>
      <c r="P2570">
        <f t="shared" si="202"/>
        <v>50</v>
      </c>
      <c r="Q2570" s="10" t="s">
        <v>8343</v>
      </c>
      <c r="R2570" t="s">
        <v>8344</v>
      </c>
      <c r="S2570" s="13">
        <f t="shared" si="203"/>
        <v>42584.666597222225</v>
      </c>
      <c r="T2570" s="16">
        <f t="shared" si="204"/>
        <v>42614.666597222225</v>
      </c>
      <c r="U2570">
        <f t="shared" si="200"/>
        <v>2016</v>
      </c>
    </row>
    <row r="2571" spans="1:21" ht="43.5" x14ac:dyDescent="0.35">
      <c r="A2571" s="5">
        <v>2569</v>
      </c>
      <c r="B2571" s="2" t="s">
        <v>2569</v>
      </c>
      <c r="C2571" s="2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2</v>
      </c>
      <c r="P2571">
        <f t="shared" si="202"/>
        <v>72.5</v>
      </c>
      <c r="Q2571" s="10" t="s">
        <v>8343</v>
      </c>
      <c r="R2571" t="s">
        <v>8344</v>
      </c>
      <c r="S2571" s="13">
        <f t="shared" si="203"/>
        <v>42234.105462962965</v>
      </c>
      <c r="T2571" s="16">
        <f t="shared" si="204"/>
        <v>42264.105462962965</v>
      </c>
      <c r="U2571">
        <f t="shared" si="200"/>
        <v>2015</v>
      </c>
    </row>
    <row r="2572" spans="1:21" ht="43.5" x14ac:dyDescent="0.35">
      <c r="A2572" s="5">
        <v>2570</v>
      </c>
      <c r="B2572" s="2" t="s">
        <v>2570</v>
      </c>
      <c r="C2572" s="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1</v>
      </c>
      <c r="P2572">
        <f t="shared" si="202"/>
        <v>29.5</v>
      </c>
      <c r="Q2572" s="10" t="s">
        <v>8343</v>
      </c>
      <c r="R2572" t="s">
        <v>8344</v>
      </c>
      <c r="S2572" s="13">
        <f t="shared" si="203"/>
        <v>42744.903182870374</v>
      </c>
      <c r="T2572" s="16">
        <f t="shared" si="204"/>
        <v>42774.903182870374</v>
      </c>
      <c r="U2572">
        <f t="shared" si="200"/>
        <v>2017</v>
      </c>
    </row>
    <row r="2573" spans="1:21" ht="43.5" x14ac:dyDescent="0.35">
      <c r="A2573" s="5">
        <v>2571</v>
      </c>
      <c r="B2573" s="2" t="s">
        <v>2571</v>
      </c>
      <c r="C2573" s="2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0" t="s">
        <v>8343</v>
      </c>
      <c r="R2573" t="s">
        <v>8344</v>
      </c>
      <c r="S2573" s="13">
        <f t="shared" si="203"/>
        <v>42449.341678240744</v>
      </c>
      <c r="T2573" s="16">
        <f t="shared" si="204"/>
        <v>42509.341678240744</v>
      </c>
      <c r="U2573">
        <f t="shared" si="200"/>
        <v>2016</v>
      </c>
    </row>
    <row r="2574" spans="1:21" ht="43.5" x14ac:dyDescent="0.35">
      <c r="A2574" s="5">
        <v>2572</v>
      </c>
      <c r="B2574" s="2" t="s">
        <v>2572</v>
      </c>
      <c r="C2574" s="2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0" t="s">
        <v>8343</v>
      </c>
      <c r="R2574" t="s">
        <v>8344</v>
      </c>
      <c r="S2574" s="13">
        <f t="shared" si="203"/>
        <v>42077.119409722218</v>
      </c>
      <c r="T2574" s="16">
        <f t="shared" si="204"/>
        <v>42107.119409722218</v>
      </c>
      <c r="U2574">
        <f t="shared" si="200"/>
        <v>2015</v>
      </c>
    </row>
    <row r="2575" spans="1:21" ht="58" x14ac:dyDescent="0.35">
      <c r="A2575" s="5">
        <v>2573</v>
      </c>
      <c r="B2575" s="2" t="s">
        <v>2573</v>
      </c>
      <c r="C2575" s="2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0" t="s">
        <v>8343</v>
      </c>
      <c r="R2575" t="s">
        <v>8344</v>
      </c>
      <c r="S2575" s="13">
        <f t="shared" si="203"/>
        <v>41829.592002314814</v>
      </c>
      <c r="T2575" s="16">
        <f t="shared" si="204"/>
        <v>41874.592002314814</v>
      </c>
      <c r="U2575">
        <f t="shared" si="200"/>
        <v>2014</v>
      </c>
    </row>
    <row r="2576" spans="1:21" ht="58" x14ac:dyDescent="0.35">
      <c r="A2576" s="5">
        <v>2574</v>
      </c>
      <c r="B2576" s="2" t="s">
        <v>2574</v>
      </c>
      <c r="C2576" s="2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0" t="s">
        <v>8343</v>
      </c>
      <c r="R2576" t="s">
        <v>8344</v>
      </c>
      <c r="S2576" s="13">
        <f t="shared" si="203"/>
        <v>42487.825752314813</v>
      </c>
      <c r="T2576" s="16">
        <f t="shared" si="204"/>
        <v>42508.825752314813</v>
      </c>
      <c r="U2576">
        <f t="shared" si="200"/>
        <v>2016</v>
      </c>
    </row>
    <row r="2577" spans="1:21" ht="58" x14ac:dyDescent="0.35">
      <c r="A2577" s="5">
        <v>2575</v>
      </c>
      <c r="B2577" s="2" t="s">
        <v>2575</v>
      </c>
      <c r="C2577" s="2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0" t="s">
        <v>8343</v>
      </c>
      <c r="R2577" t="s">
        <v>8344</v>
      </c>
      <c r="S2577" s="13">
        <f t="shared" si="203"/>
        <v>41986.108726851846</v>
      </c>
      <c r="T2577" s="16">
        <f t="shared" si="204"/>
        <v>42016.108726851846</v>
      </c>
      <c r="U2577">
        <f t="shared" si="200"/>
        <v>2014</v>
      </c>
    </row>
    <row r="2578" spans="1:21" ht="29" x14ac:dyDescent="0.35">
      <c r="A2578" s="5">
        <v>2576</v>
      </c>
      <c r="B2578" s="2" t="s">
        <v>2576</v>
      </c>
      <c r="C2578" s="2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0" t="s">
        <v>8343</v>
      </c>
      <c r="R2578" t="s">
        <v>8344</v>
      </c>
      <c r="S2578" s="13">
        <f t="shared" si="203"/>
        <v>42060.00980324074</v>
      </c>
      <c r="T2578" s="16">
        <f t="shared" si="204"/>
        <v>42104.968136574069</v>
      </c>
      <c r="U2578">
        <f t="shared" si="200"/>
        <v>2015</v>
      </c>
    </row>
    <row r="2579" spans="1:21" ht="58" x14ac:dyDescent="0.35">
      <c r="A2579" s="5">
        <v>2577</v>
      </c>
      <c r="B2579" s="2" t="s">
        <v>2577</v>
      </c>
      <c r="C2579" s="2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0" t="s">
        <v>8343</v>
      </c>
      <c r="R2579" t="s">
        <v>8344</v>
      </c>
      <c r="S2579" s="13">
        <f t="shared" si="203"/>
        <v>41830.820567129631</v>
      </c>
      <c r="T2579" s="16">
        <f t="shared" si="204"/>
        <v>41855.820567129631</v>
      </c>
      <c r="U2579">
        <f t="shared" si="200"/>
        <v>2014</v>
      </c>
    </row>
    <row r="2580" spans="1:21" ht="58" x14ac:dyDescent="0.35">
      <c r="A2580" s="5">
        <v>2578</v>
      </c>
      <c r="B2580" s="2" t="s">
        <v>2578</v>
      </c>
      <c r="C2580" s="2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0" t="s">
        <v>8343</v>
      </c>
      <c r="R2580" t="s">
        <v>8344</v>
      </c>
      <c r="S2580" s="13">
        <f t="shared" si="203"/>
        <v>42238.022905092599</v>
      </c>
      <c r="T2580" s="16">
        <f t="shared" si="204"/>
        <v>42286.708333333328</v>
      </c>
      <c r="U2580">
        <f t="shared" si="200"/>
        <v>2015</v>
      </c>
    </row>
    <row r="2581" spans="1:21" ht="43.5" x14ac:dyDescent="0.35">
      <c r="A2581" s="5">
        <v>2579</v>
      </c>
      <c r="B2581" s="2" t="s">
        <v>2579</v>
      </c>
      <c r="C2581" s="2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0" t="s">
        <v>8343</v>
      </c>
      <c r="R2581" t="s">
        <v>8344</v>
      </c>
      <c r="S2581" s="13">
        <f t="shared" si="203"/>
        <v>41837.829895833333</v>
      </c>
      <c r="T2581" s="16">
        <f t="shared" si="204"/>
        <v>41897.829895833333</v>
      </c>
      <c r="U2581">
        <f t="shared" si="200"/>
        <v>2014</v>
      </c>
    </row>
    <row r="2582" spans="1:21" ht="43.5" x14ac:dyDescent="0.35">
      <c r="A2582" s="5">
        <v>2580</v>
      </c>
      <c r="B2582" s="2" t="s">
        <v>2580</v>
      </c>
      <c r="C2582" s="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1</v>
      </c>
      <c r="P2582">
        <f t="shared" si="202"/>
        <v>25.5</v>
      </c>
      <c r="Q2582" s="10" t="s">
        <v>8343</v>
      </c>
      <c r="R2582" t="s">
        <v>8344</v>
      </c>
      <c r="S2582" s="13">
        <f t="shared" si="203"/>
        <v>42110.326423611114</v>
      </c>
      <c r="T2582" s="16">
        <f t="shared" si="204"/>
        <v>42140.125</v>
      </c>
      <c r="U2582">
        <f t="shared" si="200"/>
        <v>2015</v>
      </c>
    </row>
    <row r="2583" spans="1:21" ht="43.5" x14ac:dyDescent="0.35">
      <c r="A2583" s="5">
        <v>2581</v>
      </c>
      <c r="B2583" s="2" t="s">
        <v>2581</v>
      </c>
      <c r="C2583" s="2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11</v>
      </c>
      <c r="P2583">
        <f t="shared" si="202"/>
        <v>48.18</v>
      </c>
      <c r="Q2583" s="10" t="s">
        <v>8343</v>
      </c>
      <c r="R2583" t="s">
        <v>8344</v>
      </c>
      <c r="S2583" s="13">
        <f t="shared" si="203"/>
        <v>42294.628449074073</v>
      </c>
      <c r="T2583" s="16">
        <f t="shared" si="204"/>
        <v>42324.670115740737</v>
      </c>
      <c r="U2583">
        <f t="shared" si="200"/>
        <v>2015</v>
      </c>
    </row>
    <row r="2584" spans="1:21" ht="29" x14ac:dyDescent="0.35">
      <c r="A2584" s="5">
        <v>2582</v>
      </c>
      <c r="B2584" s="2" t="s">
        <v>2582</v>
      </c>
      <c r="C2584" s="2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0" t="s">
        <v>8343</v>
      </c>
      <c r="R2584" t="s">
        <v>8344</v>
      </c>
      <c r="S2584" s="13">
        <f t="shared" si="203"/>
        <v>42642.988819444443</v>
      </c>
      <c r="T2584" s="16">
        <f t="shared" si="204"/>
        <v>42672.988819444443</v>
      </c>
      <c r="U2584">
        <f t="shared" si="200"/>
        <v>2016</v>
      </c>
    </row>
    <row r="2585" spans="1:21" ht="43.5" x14ac:dyDescent="0.35">
      <c r="A2585" s="5">
        <v>2583</v>
      </c>
      <c r="B2585" s="2" t="s">
        <v>2583</v>
      </c>
      <c r="C2585" s="2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1</v>
      </c>
      <c r="P2585">
        <f t="shared" si="202"/>
        <v>1</v>
      </c>
      <c r="Q2585" s="10" t="s">
        <v>8343</v>
      </c>
      <c r="R2585" t="s">
        <v>8344</v>
      </c>
      <c r="S2585" s="13">
        <f t="shared" si="203"/>
        <v>42019.76944444445</v>
      </c>
      <c r="T2585" s="16">
        <f t="shared" si="204"/>
        <v>42079.727777777778</v>
      </c>
      <c r="U2585">
        <f t="shared" ref="U2585:U2648" si="205">YEAR(S:S)</f>
        <v>2015</v>
      </c>
    </row>
    <row r="2586" spans="1:21" ht="43.5" x14ac:dyDescent="0.35">
      <c r="A2586" s="5">
        <v>2584</v>
      </c>
      <c r="B2586" s="2" t="s">
        <v>2584</v>
      </c>
      <c r="C2586" s="2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0" t="s">
        <v>8343</v>
      </c>
      <c r="R2586" t="s">
        <v>8344</v>
      </c>
      <c r="S2586" s="13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3.5" x14ac:dyDescent="0.35">
      <c r="A2587" s="5">
        <v>2585</v>
      </c>
      <c r="B2587" s="2" t="s">
        <v>2585</v>
      </c>
      <c r="C2587" s="2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0" t="s">
        <v>8343</v>
      </c>
      <c r="R2587" t="s">
        <v>8344</v>
      </c>
      <c r="S2587" s="13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29" x14ac:dyDescent="0.35">
      <c r="A2588" s="5">
        <v>2586</v>
      </c>
      <c r="B2588" s="2" t="s">
        <v>2586</v>
      </c>
      <c r="C2588" s="2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0" t="s">
        <v>8343</v>
      </c>
      <c r="R2588" t="s">
        <v>8344</v>
      </c>
      <c r="S2588" s="13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3.5" x14ac:dyDescent="0.35">
      <c r="A2589" s="5">
        <v>2587</v>
      </c>
      <c r="B2589" s="2" t="s">
        <v>2587</v>
      </c>
      <c r="C2589" s="2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2</v>
      </c>
      <c r="P2589">
        <f t="shared" si="202"/>
        <v>202.83</v>
      </c>
      <c r="Q2589" s="10" t="s">
        <v>8343</v>
      </c>
      <c r="R2589" t="s">
        <v>8344</v>
      </c>
      <c r="S2589" s="13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58" x14ac:dyDescent="0.35">
      <c r="A2590" s="5">
        <v>2588</v>
      </c>
      <c r="B2590" s="2" t="s">
        <v>2588</v>
      </c>
      <c r="C2590" s="2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</v>
      </c>
      <c r="P2590">
        <f t="shared" si="202"/>
        <v>29.13</v>
      </c>
      <c r="Q2590" s="10" t="s">
        <v>8343</v>
      </c>
      <c r="R2590" t="s">
        <v>8344</v>
      </c>
      <c r="S2590" s="13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58" x14ac:dyDescent="0.35">
      <c r="A2591" s="5">
        <v>2589</v>
      </c>
      <c r="B2591" s="2" t="s">
        <v>2589</v>
      </c>
      <c r="C2591" s="2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0" t="s">
        <v>8343</v>
      </c>
      <c r="R2591" t="s">
        <v>8344</v>
      </c>
      <c r="S2591" s="13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58" x14ac:dyDescent="0.35">
      <c r="A2592" s="5">
        <v>2590</v>
      </c>
      <c r="B2592" s="2" t="s">
        <v>2590</v>
      </c>
      <c r="C2592" s="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0" t="s">
        <v>8343</v>
      </c>
      <c r="R2592" t="s">
        <v>8344</v>
      </c>
      <c r="S2592" s="13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58" x14ac:dyDescent="0.35">
      <c r="A2593" s="5">
        <v>2591</v>
      </c>
      <c r="B2593" s="2" t="s">
        <v>2591</v>
      </c>
      <c r="C2593" s="2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2</v>
      </c>
      <c r="P2593">
        <f t="shared" si="202"/>
        <v>13</v>
      </c>
      <c r="Q2593" s="10" t="s">
        <v>8343</v>
      </c>
      <c r="R2593" t="s">
        <v>8344</v>
      </c>
      <c r="S2593" s="13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58" x14ac:dyDescent="0.35">
      <c r="A2594" s="5">
        <v>2592</v>
      </c>
      <c r="B2594" s="2" t="s">
        <v>2592</v>
      </c>
      <c r="C2594" s="2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0" t="s">
        <v>8343</v>
      </c>
      <c r="R2594" t="s">
        <v>8344</v>
      </c>
      <c r="S2594" s="13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58" x14ac:dyDescent="0.35">
      <c r="A2595" s="5">
        <v>2593</v>
      </c>
      <c r="B2595" s="2" t="s">
        <v>2593</v>
      </c>
      <c r="C2595" s="2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0" t="s">
        <v>8343</v>
      </c>
      <c r="R2595" t="s">
        <v>8344</v>
      </c>
      <c r="S2595" s="13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3.5" x14ac:dyDescent="0.35">
      <c r="A2596" s="5">
        <v>2594</v>
      </c>
      <c r="B2596" s="2" t="s">
        <v>2594</v>
      </c>
      <c r="C2596" s="2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0" t="s">
        <v>8343</v>
      </c>
      <c r="R2596" t="s">
        <v>8344</v>
      </c>
      <c r="S2596" s="13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29" x14ac:dyDescent="0.35">
      <c r="A2597" s="5">
        <v>2595</v>
      </c>
      <c r="B2597" s="2" t="s">
        <v>2595</v>
      </c>
      <c r="C2597" s="2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12</v>
      </c>
      <c r="P2597">
        <f t="shared" si="202"/>
        <v>96.05</v>
      </c>
      <c r="Q2597" s="10" t="s">
        <v>8343</v>
      </c>
      <c r="R2597" t="s">
        <v>8344</v>
      </c>
      <c r="S2597" s="13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58" x14ac:dyDescent="0.35">
      <c r="A2598" s="5">
        <v>2596</v>
      </c>
      <c r="B2598" s="2" t="s">
        <v>2596</v>
      </c>
      <c r="C2598" s="2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24</v>
      </c>
      <c r="P2598">
        <f t="shared" si="202"/>
        <v>305.77999999999997</v>
      </c>
      <c r="Q2598" s="10" t="s">
        <v>8343</v>
      </c>
      <c r="R2598" t="s">
        <v>8344</v>
      </c>
      <c r="S2598" s="13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3.5" x14ac:dyDescent="0.35">
      <c r="A2599" s="5">
        <v>2597</v>
      </c>
      <c r="B2599" s="2" t="s">
        <v>2597</v>
      </c>
      <c r="C2599" s="2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6</v>
      </c>
      <c r="P2599">
        <f t="shared" si="202"/>
        <v>12.14</v>
      </c>
      <c r="Q2599" s="10" t="s">
        <v>8343</v>
      </c>
      <c r="R2599" t="s">
        <v>8344</v>
      </c>
      <c r="S2599" s="13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43.5" x14ac:dyDescent="0.35">
      <c r="A2600" s="5">
        <v>2598</v>
      </c>
      <c r="B2600" s="2" t="s">
        <v>2598</v>
      </c>
      <c r="C2600" s="2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39</v>
      </c>
      <c r="P2600">
        <f t="shared" si="202"/>
        <v>83.57</v>
      </c>
      <c r="Q2600" s="10" t="s">
        <v>8343</v>
      </c>
      <c r="R2600" t="s">
        <v>8344</v>
      </c>
      <c r="S2600" s="13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43.5" x14ac:dyDescent="0.35">
      <c r="A2601" s="5">
        <v>2599</v>
      </c>
      <c r="B2601" s="2" t="s">
        <v>2599</v>
      </c>
      <c r="C2601" s="2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1</v>
      </c>
      <c r="P2601">
        <f t="shared" si="202"/>
        <v>18</v>
      </c>
      <c r="Q2601" s="10" t="s">
        <v>8343</v>
      </c>
      <c r="R2601" t="s">
        <v>8344</v>
      </c>
      <c r="S2601" s="13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43.5" x14ac:dyDescent="0.35">
      <c r="A2602" s="5">
        <v>2600</v>
      </c>
      <c r="B2602" s="2" t="s">
        <v>2600</v>
      </c>
      <c r="C2602" s="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</v>
      </c>
      <c r="P2602">
        <f t="shared" si="202"/>
        <v>115.53</v>
      </c>
      <c r="Q2602" s="10" t="s">
        <v>8343</v>
      </c>
      <c r="R2602" t="s">
        <v>8344</v>
      </c>
      <c r="S2602" s="13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58" x14ac:dyDescent="0.35">
      <c r="A2603" s="5">
        <v>2601</v>
      </c>
      <c r="B2603" s="2" t="s">
        <v>2601</v>
      </c>
      <c r="C2603" s="2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661</v>
      </c>
      <c r="P2603">
        <f t="shared" si="202"/>
        <v>21.9</v>
      </c>
      <c r="Q2603" s="10" t="s">
        <v>8326</v>
      </c>
      <c r="R2603" t="s">
        <v>8362</v>
      </c>
      <c r="S2603" s="13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3.5" x14ac:dyDescent="0.35">
      <c r="A2604" s="5">
        <v>2602</v>
      </c>
      <c r="B2604" s="2" t="s">
        <v>2602</v>
      </c>
      <c r="C2604" s="2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326</v>
      </c>
      <c r="P2604">
        <f t="shared" si="202"/>
        <v>80.02</v>
      </c>
      <c r="Q2604" s="10" t="s">
        <v>8326</v>
      </c>
      <c r="R2604" t="s">
        <v>8362</v>
      </c>
      <c r="S2604" s="13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29" x14ac:dyDescent="0.35">
      <c r="A2605" s="5">
        <v>2603</v>
      </c>
      <c r="B2605" s="2" t="s">
        <v>2603</v>
      </c>
      <c r="C2605" s="2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101</v>
      </c>
      <c r="P2605">
        <f t="shared" si="202"/>
        <v>35.520000000000003</v>
      </c>
      <c r="Q2605" s="10" t="s">
        <v>8326</v>
      </c>
      <c r="R2605" t="s">
        <v>8362</v>
      </c>
      <c r="S2605" s="13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3.5" x14ac:dyDescent="0.35">
      <c r="A2606" s="5">
        <v>2604</v>
      </c>
      <c r="B2606" s="2" t="s">
        <v>2604</v>
      </c>
      <c r="C2606" s="2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104</v>
      </c>
      <c r="P2606">
        <f t="shared" si="202"/>
        <v>64.930000000000007</v>
      </c>
      <c r="Q2606" s="10" t="s">
        <v>8326</v>
      </c>
      <c r="R2606" t="s">
        <v>8362</v>
      </c>
      <c r="S2606" s="13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3.5" x14ac:dyDescent="0.35">
      <c r="A2607" s="5">
        <v>2605</v>
      </c>
      <c r="B2607" s="2" t="s">
        <v>2605</v>
      </c>
      <c r="C2607" s="2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107</v>
      </c>
      <c r="P2607">
        <f t="shared" si="202"/>
        <v>60.97</v>
      </c>
      <c r="Q2607" s="10" t="s">
        <v>8326</v>
      </c>
      <c r="R2607" t="s">
        <v>8362</v>
      </c>
      <c r="S2607" s="13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72.5" x14ac:dyDescent="0.35">
      <c r="A2608" s="5">
        <v>2606</v>
      </c>
      <c r="B2608" s="2" t="s">
        <v>2606</v>
      </c>
      <c r="C2608" s="2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110</v>
      </c>
      <c r="P2608">
        <f t="shared" si="202"/>
        <v>31.44</v>
      </c>
      <c r="Q2608" s="10" t="s">
        <v>8326</v>
      </c>
      <c r="R2608" t="s">
        <v>8362</v>
      </c>
      <c r="S2608" s="13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3.5" x14ac:dyDescent="0.35">
      <c r="A2609" s="5">
        <v>2607</v>
      </c>
      <c r="B2609" s="2" t="s">
        <v>2607</v>
      </c>
      <c r="C2609" s="2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408</v>
      </c>
      <c r="P2609">
        <f t="shared" si="202"/>
        <v>81.95</v>
      </c>
      <c r="Q2609" s="10" t="s">
        <v>8326</v>
      </c>
      <c r="R2609" t="s">
        <v>8362</v>
      </c>
      <c r="S2609" s="13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3.5" x14ac:dyDescent="0.35">
      <c r="A2610" s="5">
        <v>2608</v>
      </c>
      <c r="B2610" s="2" t="s">
        <v>2608</v>
      </c>
      <c r="C2610" s="2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224</v>
      </c>
      <c r="P2610">
        <f t="shared" si="202"/>
        <v>58.93</v>
      </c>
      <c r="Q2610" s="10" t="s">
        <v>8326</v>
      </c>
      <c r="R2610" t="s">
        <v>8362</v>
      </c>
      <c r="S2610" s="13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58" x14ac:dyDescent="0.35">
      <c r="A2611" s="5">
        <v>2609</v>
      </c>
      <c r="B2611" s="2" t="s">
        <v>2609</v>
      </c>
      <c r="C2611" s="2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304</v>
      </c>
      <c r="P2611">
        <f t="shared" si="202"/>
        <v>157.29</v>
      </c>
      <c r="Q2611" s="10" t="s">
        <v>8326</v>
      </c>
      <c r="R2611" t="s">
        <v>8362</v>
      </c>
      <c r="S2611" s="13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43.5" x14ac:dyDescent="0.35">
      <c r="A2612" s="5">
        <v>2610</v>
      </c>
      <c r="B2612" s="2" t="s">
        <v>2610</v>
      </c>
      <c r="C2612" s="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141</v>
      </c>
      <c r="P2612">
        <f t="shared" si="202"/>
        <v>55.76</v>
      </c>
      <c r="Q2612" s="10" t="s">
        <v>8326</v>
      </c>
      <c r="R2612" t="s">
        <v>8362</v>
      </c>
      <c r="S2612" s="13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58" x14ac:dyDescent="0.35">
      <c r="A2613" s="5">
        <v>2611</v>
      </c>
      <c r="B2613" s="2" t="s">
        <v>2611</v>
      </c>
      <c r="C2613" s="2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2791</v>
      </c>
      <c r="P2613">
        <f t="shared" si="202"/>
        <v>83.8</v>
      </c>
      <c r="Q2613" s="10" t="s">
        <v>8326</v>
      </c>
      <c r="R2613" t="s">
        <v>8362</v>
      </c>
      <c r="S2613" s="13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3.5" x14ac:dyDescent="0.35">
      <c r="A2614" s="5">
        <v>2612</v>
      </c>
      <c r="B2614" s="2" t="s">
        <v>2612</v>
      </c>
      <c r="C2614" s="2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172</v>
      </c>
      <c r="P2614">
        <f t="shared" si="202"/>
        <v>58.42</v>
      </c>
      <c r="Q2614" s="10" t="s">
        <v>8326</v>
      </c>
      <c r="R2614" t="s">
        <v>8362</v>
      </c>
      <c r="S2614" s="13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58" x14ac:dyDescent="0.35">
      <c r="A2615" s="5">
        <v>2613</v>
      </c>
      <c r="B2615" s="2" t="s">
        <v>2613</v>
      </c>
      <c r="C2615" s="2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101</v>
      </c>
      <c r="P2615">
        <f t="shared" si="202"/>
        <v>270.57</v>
      </c>
      <c r="Q2615" s="10" t="s">
        <v>8326</v>
      </c>
      <c r="R2615" t="s">
        <v>8362</v>
      </c>
      <c r="S2615" s="13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58" x14ac:dyDescent="0.35">
      <c r="A2616" s="5">
        <v>2614</v>
      </c>
      <c r="B2616" s="2" t="s">
        <v>2614</v>
      </c>
      <c r="C2616" s="2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102</v>
      </c>
      <c r="P2616">
        <f t="shared" si="202"/>
        <v>107.1</v>
      </c>
      <c r="Q2616" s="10" t="s">
        <v>8326</v>
      </c>
      <c r="R2616" t="s">
        <v>8362</v>
      </c>
      <c r="S2616" s="13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58" x14ac:dyDescent="0.35">
      <c r="A2617" s="5">
        <v>2615</v>
      </c>
      <c r="B2617" s="2" t="s">
        <v>2615</v>
      </c>
      <c r="C2617" s="2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170</v>
      </c>
      <c r="P2617">
        <f t="shared" si="202"/>
        <v>47.18</v>
      </c>
      <c r="Q2617" s="10" t="s">
        <v>8326</v>
      </c>
      <c r="R2617" t="s">
        <v>8362</v>
      </c>
      <c r="S2617" s="13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3.5" x14ac:dyDescent="0.35">
      <c r="A2618" s="5">
        <v>2616</v>
      </c>
      <c r="B2618" s="2" t="s">
        <v>2616</v>
      </c>
      <c r="C2618" s="2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115</v>
      </c>
      <c r="P2618">
        <f t="shared" si="202"/>
        <v>120.31</v>
      </c>
      <c r="Q2618" s="10" t="s">
        <v>8326</v>
      </c>
      <c r="R2618" t="s">
        <v>8362</v>
      </c>
      <c r="S2618" s="13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58" x14ac:dyDescent="0.35">
      <c r="A2619" s="5">
        <v>2617</v>
      </c>
      <c r="B2619" s="2" t="s">
        <v>2617</v>
      </c>
      <c r="C2619" s="2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878</v>
      </c>
      <c r="P2619">
        <f t="shared" si="202"/>
        <v>27.6</v>
      </c>
      <c r="Q2619" s="10" t="s">
        <v>8326</v>
      </c>
      <c r="R2619" t="s">
        <v>8362</v>
      </c>
      <c r="S2619" s="13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43.5" x14ac:dyDescent="0.35">
      <c r="A2620" s="5">
        <v>2618</v>
      </c>
      <c r="B2620" s="2" t="s">
        <v>2618</v>
      </c>
      <c r="C2620" s="2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105</v>
      </c>
      <c r="P2620">
        <f t="shared" si="202"/>
        <v>205.3</v>
      </c>
      <c r="Q2620" s="10" t="s">
        <v>8326</v>
      </c>
      <c r="R2620" t="s">
        <v>8362</v>
      </c>
      <c r="S2620" s="13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58" x14ac:dyDescent="0.35">
      <c r="A2621" s="5">
        <v>2619</v>
      </c>
      <c r="B2621" s="2" t="s">
        <v>2619</v>
      </c>
      <c r="C2621" s="2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188</v>
      </c>
      <c r="P2621">
        <f t="shared" si="202"/>
        <v>35.549999999999997</v>
      </c>
      <c r="Q2621" s="10" t="s">
        <v>8326</v>
      </c>
      <c r="R2621" t="s">
        <v>8362</v>
      </c>
      <c r="S2621" s="13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58" x14ac:dyDescent="0.35">
      <c r="A2622" s="5">
        <v>2620</v>
      </c>
      <c r="B2622" s="2" t="s">
        <v>2620</v>
      </c>
      <c r="C2622" s="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144</v>
      </c>
      <c r="P2622">
        <f t="shared" si="202"/>
        <v>74.64</v>
      </c>
      <c r="Q2622" s="10" t="s">
        <v>8326</v>
      </c>
      <c r="R2622" t="s">
        <v>8362</v>
      </c>
      <c r="S2622" s="13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58" x14ac:dyDescent="0.35">
      <c r="A2623" s="5">
        <v>2621</v>
      </c>
      <c r="B2623" s="2" t="s">
        <v>2621</v>
      </c>
      <c r="C2623" s="2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146</v>
      </c>
      <c r="P2623">
        <f t="shared" si="202"/>
        <v>47.06</v>
      </c>
      <c r="Q2623" s="10" t="s">
        <v>8326</v>
      </c>
      <c r="R2623" t="s">
        <v>8362</v>
      </c>
      <c r="S2623" s="13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58" x14ac:dyDescent="0.35">
      <c r="A2624" s="5">
        <v>2622</v>
      </c>
      <c r="B2624" s="2" t="s">
        <v>2622</v>
      </c>
      <c r="C2624" s="2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131</v>
      </c>
      <c r="P2624">
        <f t="shared" si="202"/>
        <v>26.59</v>
      </c>
      <c r="Q2624" s="10" t="s">
        <v>8326</v>
      </c>
      <c r="R2624" t="s">
        <v>8362</v>
      </c>
      <c r="S2624" s="13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58" x14ac:dyDescent="0.35">
      <c r="A2625" s="5">
        <v>2623</v>
      </c>
      <c r="B2625" s="2" t="s">
        <v>2623</v>
      </c>
      <c r="C2625" s="2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114</v>
      </c>
      <c r="P2625">
        <f t="shared" si="202"/>
        <v>36.770000000000003</v>
      </c>
      <c r="Q2625" s="10" t="s">
        <v>8326</v>
      </c>
      <c r="R2625" t="s">
        <v>8362</v>
      </c>
      <c r="S2625" s="13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58" x14ac:dyDescent="0.35">
      <c r="A2626" s="5">
        <v>2624</v>
      </c>
      <c r="B2626" s="2" t="s">
        <v>2624</v>
      </c>
      <c r="C2626" s="2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1379</v>
      </c>
      <c r="P2626">
        <f t="shared" si="202"/>
        <v>31.82</v>
      </c>
      <c r="Q2626" s="10" t="s">
        <v>8326</v>
      </c>
      <c r="R2626" t="s">
        <v>8362</v>
      </c>
      <c r="S2626" s="13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58" x14ac:dyDescent="0.35">
      <c r="A2627" s="5">
        <v>2625</v>
      </c>
      <c r="B2627" s="2" t="s">
        <v>2625</v>
      </c>
      <c r="C2627" s="2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8326</v>
      </c>
      <c r="R2627" t="s">
        <v>8362</v>
      </c>
      <c r="S2627" s="13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si="205"/>
        <v>2016</v>
      </c>
    </row>
    <row r="2628" spans="1:21" ht="43.5" x14ac:dyDescent="0.35">
      <c r="A2628" s="5">
        <v>2626</v>
      </c>
      <c r="B2628" s="2" t="s">
        <v>2626</v>
      </c>
      <c r="C2628" s="2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112</v>
      </c>
      <c r="P2628">
        <f t="shared" si="207"/>
        <v>56</v>
      </c>
      <c r="Q2628" s="10" t="s">
        <v>8326</v>
      </c>
      <c r="R2628" t="s">
        <v>8362</v>
      </c>
      <c r="S2628" s="13">
        <f t="shared" si="208"/>
        <v>42128.628113425926</v>
      </c>
      <c r="T2628" s="16">
        <f t="shared" si="209"/>
        <v>42158.628113425926</v>
      </c>
      <c r="U2628">
        <f t="shared" si="205"/>
        <v>2015</v>
      </c>
    </row>
    <row r="2629" spans="1:21" ht="58" x14ac:dyDescent="0.35">
      <c r="A2629" s="5">
        <v>2627</v>
      </c>
      <c r="B2629" s="2" t="s">
        <v>2627</v>
      </c>
      <c r="C2629" s="2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647</v>
      </c>
      <c r="P2629">
        <f t="shared" si="207"/>
        <v>21.56</v>
      </c>
      <c r="Q2629" s="10" t="s">
        <v>8326</v>
      </c>
      <c r="R2629" t="s">
        <v>8362</v>
      </c>
      <c r="S2629" s="13">
        <f t="shared" si="208"/>
        <v>42304.829409722224</v>
      </c>
      <c r="T2629" s="16">
        <f t="shared" si="209"/>
        <v>42334.871076388896</v>
      </c>
      <c r="U2629">
        <f t="shared" si="205"/>
        <v>2015</v>
      </c>
    </row>
    <row r="2630" spans="1:21" ht="43.5" x14ac:dyDescent="0.35">
      <c r="A2630" s="5">
        <v>2628</v>
      </c>
      <c r="B2630" s="2" t="s">
        <v>2628</v>
      </c>
      <c r="C2630" s="2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110</v>
      </c>
      <c r="P2630">
        <f t="shared" si="207"/>
        <v>44.1</v>
      </c>
      <c r="Q2630" s="10" t="s">
        <v>8326</v>
      </c>
      <c r="R2630" t="s">
        <v>8362</v>
      </c>
      <c r="S2630" s="13">
        <f t="shared" si="208"/>
        <v>41953.966053240743</v>
      </c>
      <c r="T2630" s="16">
        <f t="shared" si="209"/>
        <v>41973.966053240743</v>
      </c>
      <c r="U2630">
        <f t="shared" si="205"/>
        <v>2014</v>
      </c>
    </row>
    <row r="2631" spans="1:21" ht="43.5" x14ac:dyDescent="0.35">
      <c r="A2631" s="5">
        <v>2629</v>
      </c>
      <c r="B2631" s="2" t="s">
        <v>2629</v>
      </c>
      <c r="C2631" s="2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128</v>
      </c>
      <c r="P2631">
        <f t="shared" si="207"/>
        <v>63.87</v>
      </c>
      <c r="Q2631" s="10" t="s">
        <v>8326</v>
      </c>
      <c r="R2631" t="s">
        <v>8362</v>
      </c>
      <c r="S2631" s="13">
        <f t="shared" si="208"/>
        <v>42108.538449074069</v>
      </c>
      <c r="T2631" s="16">
        <f t="shared" si="209"/>
        <v>42138.538449074069</v>
      </c>
      <c r="U2631">
        <f t="shared" si="205"/>
        <v>2015</v>
      </c>
    </row>
    <row r="2632" spans="1:21" ht="58" x14ac:dyDescent="0.35">
      <c r="A2632" s="5">
        <v>2630</v>
      </c>
      <c r="B2632" s="2" t="s">
        <v>2630</v>
      </c>
      <c r="C2632" s="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158</v>
      </c>
      <c r="P2632">
        <f t="shared" si="207"/>
        <v>38.99</v>
      </c>
      <c r="Q2632" s="10" t="s">
        <v>8326</v>
      </c>
      <c r="R2632" t="s">
        <v>8362</v>
      </c>
      <c r="S2632" s="13">
        <f t="shared" si="208"/>
        <v>42524.105462962965</v>
      </c>
      <c r="T2632" s="16">
        <f t="shared" si="209"/>
        <v>42551.416666666672</v>
      </c>
      <c r="U2632">
        <f t="shared" si="205"/>
        <v>2016</v>
      </c>
    </row>
    <row r="2633" spans="1:21" ht="43.5" x14ac:dyDescent="0.35">
      <c r="A2633" s="5">
        <v>2631</v>
      </c>
      <c r="B2633" s="2" t="s">
        <v>2631</v>
      </c>
      <c r="C2633" s="2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115</v>
      </c>
      <c r="P2633">
        <f t="shared" si="207"/>
        <v>80.19</v>
      </c>
      <c r="Q2633" s="10" t="s">
        <v>8326</v>
      </c>
      <c r="R2633" t="s">
        <v>8362</v>
      </c>
      <c r="S2633" s="13">
        <f t="shared" si="208"/>
        <v>42218.169293981482</v>
      </c>
      <c r="T2633" s="16">
        <f t="shared" si="209"/>
        <v>42246.169293981482</v>
      </c>
      <c r="U2633">
        <f t="shared" si="205"/>
        <v>2015</v>
      </c>
    </row>
    <row r="2634" spans="1:21" ht="43.5" x14ac:dyDescent="0.35">
      <c r="A2634" s="5">
        <v>2632</v>
      </c>
      <c r="B2634" s="2" t="s">
        <v>2632</v>
      </c>
      <c r="C2634" s="2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137</v>
      </c>
      <c r="P2634">
        <f t="shared" si="207"/>
        <v>34.9</v>
      </c>
      <c r="Q2634" s="10" t="s">
        <v>8326</v>
      </c>
      <c r="R2634" t="s">
        <v>8362</v>
      </c>
      <c r="S2634" s="13">
        <f t="shared" si="208"/>
        <v>42494.061793981484</v>
      </c>
      <c r="T2634" s="16">
        <f t="shared" si="209"/>
        <v>42519.061793981484</v>
      </c>
      <c r="U2634">
        <f t="shared" si="205"/>
        <v>2016</v>
      </c>
    </row>
    <row r="2635" spans="1:21" ht="58" x14ac:dyDescent="0.35">
      <c r="A2635" s="5">
        <v>2633</v>
      </c>
      <c r="B2635" s="2" t="s">
        <v>2633</v>
      </c>
      <c r="C2635" s="2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355</v>
      </c>
      <c r="P2635">
        <f t="shared" si="207"/>
        <v>89.1</v>
      </c>
      <c r="Q2635" s="10" t="s">
        <v>8326</v>
      </c>
      <c r="R2635" t="s">
        <v>8362</v>
      </c>
      <c r="S2635" s="13">
        <f t="shared" si="208"/>
        <v>41667.823287037041</v>
      </c>
      <c r="T2635" s="16">
        <f t="shared" si="209"/>
        <v>41697.958333333336</v>
      </c>
      <c r="U2635">
        <f t="shared" si="205"/>
        <v>2014</v>
      </c>
    </row>
    <row r="2636" spans="1:21" ht="43.5" x14ac:dyDescent="0.35">
      <c r="A2636" s="5">
        <v>2634</v>
      </c>
      <c r="B2636" s="2" t="s">
        <v>2634</v>
      </c>
      <c r="C2636" s="2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106</v>
      </c>
      <c r="P2636">
        <f t="shared" si="207"/>
        <v>39.44</v>
      </c>
      <c r="Q2636" s="10" t="s">
        <v>8326</v>
      </c>
      <c r="R2636" t="s">
        <v>8362</v>
      </c>
      <c r="S2636" s="13">
        <f t="shared" si="208"/>
        <v>42612.656493055561</v>
      </c>
      <c r="T2636" s="16">
        <f t="shared" si="209"/>
        <v>42642.656493055561</v>
      </c>
      <c r="U2636">
        <f t="shared" si="205"/>
        <v>2016</v>
      </c>
    </row>
    <row r="2637" spans="1:21" ht="58" x14ac:dyDescent="0.35">
      <c r="A2637" s="5">
        <v>2635</v>
      </c>
      <c r="B2637" s="2" t="s">
        <v>2635</v>
      </c>
      <c r="C2637" s="2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100</v>
      </c>
      <c r="P2637">
        <f t="shared" si="207"/>
        <v>136.9</v>
      </c>
      <c r="Q2637" s="10" t="s">
        <v>8326</v>
      </c>
      <c r="R2637" t="s">
        <v>8362</v>
      </c>
      <c r="S2637" s="13">
        <f t="shared" si="208"/>
        <v>42037.950937500005</v>
      </c>
      <c r="T2637" s="16">
        <f t="shared" si="209"/>
        <v>42072.909270833334</v>
      </c>
      <c r="U2637">
        <f t="shared" si="205"/>
        <v>2015</v>
      </c>
    </row>
    <row r="2638" spans="1:21" ht="58" x14ac:dyDescent="0.35">
      <c r="A2638" s="5">
        <v>2636</v>
      </c>
      <c r="B2638" s="2" t="s">
        <v>2636</v>
      </c>
      <c r="C2638" s="2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187</v>
      </c>
      <c r="P2638">
        <f t="shared" si="207"/>
        <v>37.46</v>
      </c>
      <c r="Q2638" s="10" t="s">
        <v>8326</v>
      </c>
      <c r="R2638" t="s">
        <v>8362</v>
      </c>
      <c r="S2638" s="13">
        <f t="shared" si="208"/>
        <v>42636.614745370374</v>
      </c>
      <c r="T2638" s="16">
        <f t="shared" si="209"/>
        <v>42659.041666666672</v>
      </c>
      <c r="U2638">
        <f t="shared" si="205"/>
        <v>2016</v>
      </c>
    </row>
    <row r="2639" spans="1:21" ht="43.5" x14ac:dyDescent="0.35">
      <c r="A2639" s="5">
        <v>2637</v>
      </c>
      <c r="B2639" s="2" t="s">
        <v>2637</v>
      </c>
      <c r="C2639" s="2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166</v>
      </c>
      <c r="P2639">
        <f t="shared" si="207"/>
        <v>31.96</v>
      </c>
      <c r="Q2639" s="10" t="s">
        <v>8326</v>
      </c>
      <c r="R2639" t="s">
        <v>8362</v>
      </c>
      <c r="S2639" s="13">
        <f t="shared" si="208"/>
        <v>42639.549479166672</v>
      </c>
      <c r="T2639" s="16">
        <f t="shared" si="209"/>
        <v>42655.549479166672</v>
      </c>
      <c r="U2639">
        <f t="shared" si="205"/>
        <v>2016</v>
      </c>
    </row>
    <row r="2640" spans="1:21" ht="43.5" x14ac:dyDescent="0.35">
      <c r="A2640" s="5">
        <v>2638</v>
      </c>
      <c r="B2640" s="2" t="s">
        <v>2638</v>
      </c>
      <c r="C2640" s="2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102</v>
      </c>
      <c r="P2640">
        <f t="shared" si="207"/>
        <v>25.21</v>
      </c>
      <c r="Q2640" s="10" t="s">
        <v>8326</v>
      </c>
      <c r="R2640" t="s">
        <v>8362</v>
      </c>
      <c r="S2640" s="13">
        <f t="shared" si="208"/>
        <v>41989.913136574076</v>
      </c>
      <c r="T2640" s="16">
        <f t="shared" si="209"/>
        <v>42019.913136574076</v>
      </c>
      <c r="U2640">
        <f t="shared" si="205"/>
        <v>2014</v>
      </c>
    </row>
    <row r="2641" spans="1:21" ht="58" x14ac:dyDescent="0.35">
      <c r="A2641" s="5">
        <v>2639</v>
      </c>
      <c r="B2641" s="2" t="s">
        <v>2639</v>
      </c>
      <c r="C2641" s="2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164</v>
      </c>
      <c r="P2641">
        <f t="shared" si="207"/>
        <v>10.039999999999999</v>
      </c>
      <c r="Q2641" s="10" t="s">
        <v>8326</v>
      </c>
      <c r="R2641" t="s">
        <v>8362</v>
      </c>
      <c r="S2641" s="13">
        <f t="shared" si="208"/>
        <v>42024.86513888889</v>
      </c>
      <c r="T2641" s="16">
        <f t="shared" si="209"/>
        <v>42054.86513888889</v>
      </c>
      <c r="U2641">
        <f t="shared" si="205"/>
        <v>2015</v>
      </c>
    </row>
    <row r="2642" spans="1:21" ht="72.5" x14ac:dyDescent="0.35">
      <c r="A2642" s="5">
        <v>2640</v>
      </c>
      <c r="B2642" s="2" t="s">
        <v>2640</v>
      </c>
      <c r="C2642" s="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106</v>
      </c>
      <c r="P2642">
        <f t="shared" si="207"/>
        <v>45.94</v>
      </c>
      <c r="Q2642" s="10" t="s">
        <v>8326</v>
      </c>
      <c r="R2642" t="s">
        <v>8362</v>
      </c>
      <c r="S2642" s="13">
        <f t="shared" si="208"/>
        <v>42103.160578703704</v>
      </c>
      <c r="T2642" s="16">
        <f t="shared" si="209"/>
        <v>42163.160578703704</v>
      </c>
      <c r="U2642">
        <f t="shared" si="205"/>
        <v>2015</v>
      </c>
    </row>
    <row r="2643" spans="1:21" ht="29" x14ac:dyDescent="0.35">
      <c r="A2643" s="5">
        <v>2641</v>
      </c>
      <c r="B2643" s="2" t="s">
        <v>2641</v>
      </c>
      <c r="C2643" s="2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1</v>
      </c>
      <c r="P2643">
        <f t="shared" si="207"/>
        <v>15</v>
      </c>
      <c r="Q2643" s="10" t="s">
        <v>8326</v>
      </c>
      <c r="R2643" t="s">
        <v>8362</v>
      </c>
      <c r="S2643" s="13">
        <f t="shared" si="208"/>
        <v>41880.827118055553</v>
      </c>
      <c r="T2643" s="16">
        <f t="shared" si="209"/>
        <v>41897.839583333334</v>
      </c>
      <c r="U2643">
        <f t="shared" si="205"/>
        <v>2014</v>
      </c>
    </row>
    <row r="2644" spans="1:21" ht="58" x14ac:dyDescent="0.35">
      <c r="A2644" s="5">
        <v>2642</v>
      </c>
      <c r="B2644" s="2" t="s">
        <v>2642</v>
      </c>
      <c r="C2644" s="2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0" t="s">
        <v>8326</v>
      </c>
      <c r="R2644" t="s">
        <v>8362</v>
      </c>
      <c r="S2644" s="13">
        <f t="shared" si="208"/>
        <v>42536.246620370366</v>
      </c>
      <c r="T2644" s="16">
        <f t="shared" si="209"/>
        <v>42566.289583333331</v>
      </c>
      <c r="U2644">
        <f t="shared" si="205"/>
        <v>2016</v>
      </c>
    </row>
    <row r="2645" spans="1:21" ht="58" x14ac:dyDescent="0.35">
      <c r="A2645" s="5">
        <v>2643</v>
      </c>
      <c r="B2645" s="2" t="s">
        <v>2643</v>
      </c>
      <c r="C2645" s="2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34</v>
      </c>
      <c r="P2645">
        <f t="shared" si="207"/>
        <v>223.58</v>
      </c>
      <c r="Q2645" s="10" t="s">
        <v>8326</v>
      </c>
      <c r="R2645" t="s">
        <v>8362</v>
      </c>
      <c r="S2645" s="13">
        <f t="shared" si="208"/>
        <v>42689.582349537035</v>
      </c>
      <c r="T2645" s="16">
        <f t="shared" si="209"/>
        <v>42725.332638888889</v>
      </c>
      <c r="U2645">
        <f t="shared" si="205"/>
        <v>2016</v>
      </c>
    </row>
    <row r="2646" spans="1:21" ht="43.5" x14ac:dyDescent="0.35">
      <c r="A2646" s="5">
        <v>2644</v>
      </c>
      <c r="B2646" s="2" t="s">
        <v>2644</v>
      </c>
      <c r="C2646" s="2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2</v>
      </c>
      <c r="P2646">
        <f t="shared" si="207"/>
        <v>39.479999999999997</v>
      </c>
      <c r="Q2646" s="10" t="s">
        <v>8326</v>
      </c>
      <c r="R2646" t="s">
        <v>8362</v>
      </c>
      <c r="S2646" s="13">
        <f t="shared" si="208"/>
        <v>42774.792071759264</v>
      </c>
      <c r="T2646" s="16">
        <f t="shared" si="209"/>
        <v>42804.792071759264</v>
      </c>
      <c r="U2646">
        <f t="shared" si="205"/>
        <v>2017</v>
      </c>
    </row>
    <row r="2647" spans="1:21" ht="58" x14ac:dyDescent="0.35">
      <c r="A2647" s="5">
        <v>2645</v>
      </c>
      <c r="B2647" s="2" t="s">
        <v>2645</v>
      </c>
      <c r="C2647" s="2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11</v>
      </c>
      <c r="P2647">
        <f t="shared" si="207"/>
        <v>91.3</v>
      </c>
      <c r="Q2647" s="10" t="s">
        <v>8326</v>
      </c>
      <c r="R2647" t="s">
        <v>8362</v>
      </c>
      <c r="S2647" s="13">
        <f t="shared" si="208"/>
        <v>41921.842627314814</v>
      </c>
      <c r="T2647" s="16">
        <f t="shared" si="209"/>
        <v>41951.884293981479</v>
      </c>
      <c r="U2647">
        <f t="shared" si="205"/>
        <v>2014</v>
      </c>
    </row>
    <row r="2648" spans="1:21" ht="43.5" x14ac:dyDescent="0.35">
      <c r="A2648" s="5">
        <v>2646</v>
      </c>
      <c r="B2648" s="2" t="s">
        <v>2646</v>
      </c>
      <c r="C2648" s="2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8</v>
      </c>
      <c r="P2648">
        <f t="shared" si="207"/>
        <v>78.67</v>
      </c>
      <c r="Q2648" s="10" t="s">
        <v>8326</v>
      </c>
      <c r="R2648" t="s">
        <v>8362</v>
      </c>
      <c r="S2648" s="13">
        <f t="shared" si="208"/>
        <v>42226.313298611116</v>
      </c>
      <c r="T2648" s="16">
        <f t="shared" si="209"/>
        <v>42256.313298611116</v>
      </c>
      <c r="U2648">
        <f t="shared" si="205"/>
        <v>2015</v>
      </c>
    </row>
    <row r="2649" spans="1:21" ht="58" x14ac:dyDescent="0.35">
      <c r="A2649" s="5">
        <v>2647</v>
      </c>
      <c r="B2649" s="2" t="s">
        <v>2647</v>
      </c>
      <c r="C2649" s="2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1</v>
      </c>
      <c r="P2649">
        <f t="shared" si="207"/>
        <v>12</v>
      </c>
      <c r="Q2649" s="10" t="s">
        <v>8326</v>
      </c>
      <c r="R2649" t="s">
        <v>8362</v>
      </c>
      <c r="S2649" s="13">
        <f t="shared" si="208"/>
        <v>42200.261793981481</v>
      </c>
      <c r="T2649" s="16">
        <f t="shared" si="209"/>
        <v>42230.261793981481</v>
      </c>
      <c r="U2649">
        <f t="shared" ref="U2649:U2702" si="210">YEAR(S:S)</f>
        <v>2015</v>
      </c>
    </row>
    <row r="2650" spans="1:21" ht="58" x14ac:dyDescent="0.35">
      <c r="A2650" s="5">
        <v>2648</v>
      </c>
      <c r="B2650" s="2" t="s">
        <v>2648</v>
      </c>
      <c r="C2650" s="2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1</v>
      </c>
      <c r="P2650">
        <f t="shared" si="207"/>
        <v>17.670000000000002</v>
      </c>
      <c r="Q2650" s="10" t="s">
        <v>8326</v>
      </c>
      <c r="R2650" t="s">
        <v>8362</v>
      </c>
      <c r="S2650" s="13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29" x14ac:dyDescent="0.35">
      <c r="A2651" s="5">
        <v>2649</v>
      </c>
      <c r="B2651" s="2" t="s">
        <v>2649</v>
      </c>
      <c r="C2651" s="2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0" t="s">
        <v>8326</v>
      </c>
      <c r="R2651" t="s">
        <v>8362</v>
      </c>
      <c r="S2651" s="13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58" x14ac:dyDescent="0.35">
      <c r="A2652" s="5">
        <v>2650</v>
      </c>
      <c r="B2652" s="2" t="s">
        <v>2650</v>
      </c>
      <c r="C2652" s="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1</v>
      </c>
      <c r="P2652">
        <f t="shared" si="207"/>
        <v>71.599999999999994</v>
      </c>
      <c r="Q2652" s="10" t="s">
        <v>8326</v>
      </c>
      <c r="R2652" t="s">
        <v>8362</v>
      </c>
      <c r="S2652" s="13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58" x14ac:dyDescent="0.35">
      <c r="A2653" s="5">
        <v>2651</v>
      </c>
      <c r="B2653" s="2" t="s">
        <v>2651</v>
      </c>
      <c r="C2653" s="2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2</v>
      </c>
      <c r="P2653">
        <f t="shared" si="207"/>
        <v>307.82</v>
      </c>
      <c r="Q2653" s="10" t="s">
        <v>8326</v>
      </c>
      <c r="R2653" t="s">
        <v>8362</v>
      </c>
      <c r="S2653" s="13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58" x14ac:dyDescent="0.35">
      <c r="A2654" s="5">
        <v>2652</v>
      </c>
      <c r="B2654" s="2" t="s">
        <v>2652</v>
      </c>
      <c r="C2654" s="2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1</v>
      </c>
      <c r="P2654">
        <f t="shared" si="207"/>
        <v>80.45</v>
      </c>
      <c r="Q2654" s="10" t="s">
        <v>8326</v>
      </c>
      <c r="R2654" t="s">
        <v>8362</v>
      </c>
      <c r="S2654" s="13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3.5" x14ac:dyDescent="0.35">
      <c r="A2655" s="5">
        <v>2653</v>
      </c>
      <c r="B2655" s="2" t="s">
        <v>2653</v>
      </c>
      <c r="C2655" s="2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12</v>
      </c>
      <c r="P2655">
        <f t="shared" si="207"/>
        <v>83.94</v>
      </c>
      <c r="Q2655" s="10" t="s">
        <v>8326</v>
      </c>
      <c r="R2655" t="s">
        <v>8362</v>
      </c>
      <c r="S2655" s="13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58" x14ac:dyDescent="0.35">
      <c r="A2656" s="5">
        <v>2654</v>
      </c>
      <c r="B2656" s="2" t="s">
        <v>2654</v>
      </c>
      <c r="C2656" s="2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0" t="s">
        <v>8326</v>
      </c>
      <c r="R2656" t="s">
        <v>8362</v>
      </c>
      <c r="S2656" s="13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x14ac:dyDescent="0.35">
      <c r="A2657" s="5">
        <v>2655</v>
      </c>
      <c r="B2657" s="2" t="s">
        <v>2655</v>
      </c>
      <c r="C2657" s="2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21</v>
      </c>
      <c r="P2657">
        <f t="shared" si="207"/>
        <v>73.37</v>
      </c>
      <c r="Q2657" s="10" t="s">
        <v>8326</v>
      </c>
      <c r="R2657" t="s">
        <v>8362</v>
      </c>
      <c r="S2657" s="13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29" x14ac:dyDescent="0.35">
      <c r="A2658" s="5">
        <v>2656</v>
      </c>
      <c r="B2658" s="2" t="s">
        <v>2656</v>
      </c>
      <c r="C2658" s="2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11</v>
      </c>
      <c r="P2658">
        <f t="shared" si="207"/>
        <v>112.86</v>
      </c>
      <c r="Q2658" s="10" t="s">
        <v>8326</v>
      </c>
      <c r="R2658" t="s">
        <v>8362</v>
      </c>
      <c r="S2658" s="13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3.5" x14ac:dyDescent="0.35">
      <c r="A2659" s="5">
        <v>2657</v>
      </c>
      <c r="B2659" s="2" t="s">
        <v>2657</v>
      </c>
      <c r="C2659" s="2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19</v>
      </c>
      <c r="P2659">
        <f t="shared" si="207"/>
        <v>95.28</v>
      </c>
      <c r="Q2659" s="10" t="s">
        <v>8326</v>
      </c>
      <c r="R2659" t="s">
        <v>8362</v>
      </c>
      <c r="S2659" s="13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3.5" x14ac:dyDescent="0.35">
      <c r="A2660" s="5">
        <v>2658</v>
      </c>
      <c r="B2660" s="2" t="s">
        <v>2658</v>
      </c>
      <c r="C2660" s="2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0" t="s">
        <v>8326</v>
      </c>
      <c r="R2660" t="s">
        <v>8362</v>
      </c>
      <c r="S2660" s="13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x14ac:dyDescent="0.35">
      <c r="A2661" s="5">
        <v>2659</v>
      </c>
      <c r="B2661" s="2" t="s">
        <v>2659</v>
      </c>
      <c r="C2661" s="2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3</v>
      </c>
      <c r="P2661">
        <f t="shared" si="207"/>
        <v>133.30000000000001</v>
      </c>
      <c r="Q2661" s="10" t="s">
        <v>8326</v>
      </c>
      <c r="R2661" t="s">
        <v>8362</v>
      </c>
      <c r="S2661" s="13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58" x14ac:dyDescent="0.35">
      <c r="A2662" s="5">
        <v>2660</v>
      </c>
      <c r="B2662" s="2" t="s">
        <v>2660</v>
      </c>
      <c r="C2662" s="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0" t="s">
        <v>8326</v>
      </c>
      <c r="R2662" t="s">
        <v>8362</v>
      </c>
      <c r="S2662" s="13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3.5" x14ac:dyDescent="0.35">
      <c r="A2663" s="5">
        <v>2661</v>
      </c>
      <c r="B2663" s="2" t="s">
        <v>2661</v>
      </c>
      <c r="C2663" s="2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103</v>
      </c>
      <c r="P2663">
        <f t="shared" si="207"/>
        <v>85.75</v>
      </c>
      <c r="Q2663" s="10" t="s">
        <v>8326</v>
      </c>
      <c r="R2663" t="s">
        <v>8363</v>
      </c>
      <c r="S2663" s="13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3.5" x14ac:dyDescent="0.35">
      <c r="A2664" s="5">
        <v>2662</v>
      </c>
      <c r="B2664" s="2" t="s">
        <v>2662</v>
      </c>
      <c r="C2664" s="2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107</v>
      </c>
      <c r="P2664">
        <f t="shared" si="207"/>
        <v>267</v>
      </c>
      <c r="Q2664" s="10" t="s">
        <v>8326</v>
      </c>
      <c r="R2664" t="s">
        <v>8363</v>
      </c>
      <c r="S2664" s="13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3.5" x14ac:dyDescent="0.35">
      <c r="A2665" s="5">
        <v>2663</v>
      </c>
      <c r="B2665" s="2" t="s">
        <v>2663</v>
      </c>
      <c r="C2665" s="2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105</v>
      </c>
      <c r="P2665">
        <f t="shared" si="207"/>
        <v>373.56</v>
      </c>
      <c r="Q2665" s="10" t="s">
        <v>8326</v>
      </c>
      <c r="R2665" t="s">
        <v>8363</v>
      </c>
      <c r="S2665" s="13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3.5" x14ac:dyDescent="0.35">
      <c r="A2666" s="5">
        <v>2664</v>
      </c>
      <c r="B2666" s="2" t="s">
        <v>2664</v>
      </c>
      <c r="C2666" s="2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103</v>
      </c>
      <c r="P2666">
        <f t="shared" si="207"/>
        <v>174.04</v>
      </c>
      <c r="Q2666" s="10" t="s">
        <v>8326</v>
      </c>
      <c r="R2666" t="s">
        <v>8363</v>
      </c>
      <c r="S2666" s="13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58" x14ac:dyDescent="0.35">
      <c r="A2667" s="5">
        <v>2665</v>
      </c>
      <c r="B2667" s="2" t="s">
        <v>2665</v>
      </c>
      <c r="C2667" s="2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123</v>
      </c>
      <c r="P2667">
        <f t="shared" si="207"/>
        <v>93.7</v>
      </c>
      <c r="Q2667" s="10" t="s">
        <v>8326</v>
      </c>
      <c r="R2667" t="s">
        <v>8363</v>
      </c>
      <c r="S2667" s="13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58" x14ac:dyDescent="0.35">
      <c r="A2668" s="5">
        <v>2666</v>
      </c>
      <c r="B2668" s="2" t="s">
        <v>2666</v>
      </c>
      <c r="C2668" s="2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159</v>
      </c>
      <c r="P2668">
        <f t="shared" si="207"/>
        <v>77.33</v>
      </c>
      <c r="Q2668" s="10" t="s">
        <v>8326</v>
      </c>
      <c r="R2668" t="s">
        <v>8363</v>
      </c>
      <c r="S2668" s="13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58" x14ac:dyDescent="0.35">
      <c r="A2669" s="5">
        <v>2667</v>
      </c>
      <c r="B2669" s="2" t="s">
        <v>2667</v>
      </c>
      <c r="C2669" s="2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111</v>
      </c>
      <c r="P2669">
        <f t="shared" si="207"/>
        <v>92.22</v>
      </c>
      <c r="Q2669" s="10" t="s">
        <v>8326</v>
      </c>
      <c r="R2669" t="s">
        <v>8363</v>
      </c>
      <c r="S2669" s="13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29" x14ac:dyDescent="0.35">
      <c r="A2670" s="5">
        <v>2668</v>
      </c>
      <c r="B2670" s="2" t="s">
        <v>2668</v>
      </c>
      <c r="C2670" s="2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171</v>
      </c>
      <c r="P2670">
        <f t="shared" si="207"/>
        <v>60.96</v>
      </c>
      <c r="Q2670" s="10" t="s">
        <v>8326</v>
      </c>
      <c r="R2670" t="s">
        <v>8363</v>
      </c>
      <c r="S2670" s="13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58" x14ac:dyDescent="0.35">
      <c r="A2671" s="5">
        <v>2669</v>
      </c>
      <c r="B2671" s="2" t="s">
        <v>2669</v>
      </c>
      <c r="C2671" s="2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125</v>
      </c>
      <c r="P2671">
        <f t="shared" si="207"/>
        <v>91</v>
      </c>
      <c r="Q2671" s="10" t="s">
        <v>8326</v>
      </c>
      <c r="R2671" t="s">
        <v>8363</v>
      </c>
      <c r="S2671" s="13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58" x14ac:dyDescent="0.35">
      <c r="A2672" s="5">
        <v>2670</v>
      </c>
      <c r="B2672" s="2" t="s">
        <v>2670</v>
      </c>
      <c r="C2672" s="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6</v>
      </c>
      <c r="P2672">
        <f t="shared" si="207"/>
        <v>41.58</v>
      </c>
      <c r="Q2672" s="10" t="s">
        <v>8326</v>
      </c>
      <c r="R2672" t="s">
        <v>8363</v>
      </c>
      <c r="S2672" s="13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3.5" x14ac:dyDescent="0.35">
      <c r="A2673" s="5">
        <v>2671</v>
      </c>
      <c r="B2673" s="2" t="s">
        <v>2671</v>
      </c>
      <c r="C2673" s="2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11</v>
      </c>
      <c r="P2673">
        <f t="shared" si="207"/>
        <v>33.76</v>
      </c>
      <c r="Q2673" s="10" t="s">
        <v>8326</v>
      </c>
      <c r="R2673" t="s">
        <v>8363</v>
      </c>
      <c r="S2673" s="13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58" x14ac:dyDescent="0.35">
      <c r="A2674" s="5">
        <v>2672</v>
      </c>
      <c r="B2674" s="2" t="s">
        <v>2672</v>
      </c>
      <c r="C2674" s="2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33</v>
      </c>
      <c r="P2674">
        <f t="shared" si="207"/>
        <v>70.62</v>
      </c>
      <c r="Q2674" s="10" t="s">
        <v>8326</v>
      </c>
      <c r="R2674" t="s">
        <v>8363</v>
      </c>
      <c r="S2674" s="13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58" x14ac:dyDescent="0.35">
      <c r="A2675" s="5">
        <v>2673</v>
      </c>
      <c r="B2675" s="2" t="s">
        <v>2673</v>
      </c>
      <c r="C2675" s="2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28</v>
      </c>
      <c r="P2675">
        <f t="shared" si="207"/>
        <v>167.15</v>
      </c>
      <c r="Q2675" s="10" t="s">
        <v>8326</v>
      </c>
      <c r="R2675" t="s">
        <v>8363</v>
      </c>
      <c r="S2675" s="13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58" x14ac:dyDescent="0.35">
      <c r="A2676" s="5">
        <v>2674</v>
      </c>
      <c r="B2676" s="2" t="s">
        <v>2674</v>
      </c>
      <c r="C2676" s="2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63</v>
      </c>
      <c r="P2676">
        <f t="shared" si="207"/>
        <v>128.62</v>
      </c>
      <c r="Q2676" s="10" t="s">
        <v>8326</v>
      </c>
      <c r="R2676" t="s">
        <v>8363</v>
      </c>
      <c r="S2676" s="13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58" x14ac:dyDescent="0.35">
      <c r="A2677" s="5">
        <v>2675</v>
      </c>
      <c r="B2677" s="2" t="s">
        <v>2675</v>
      </c>
      <c r="C2677" s="2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8</v>
      </c>
      <c r="P2677">
        <f t="shared" si="207"/>
        <v>65.41</v>
      </c>
      <c r="Q2677" s="10" t="s">
        <v>8326</v>
      </c>
      <c r="R2677" t="s">
        <v>8363</v>
      </c>
      <c r="S2677" s="13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58" x14ac:dyDescent="0.35">
      <c r="A2678" s="5">
        <v>2676</v>
      </c>
      <c r="B2678" s="2" t="s">
        <v>2676</v>
      </c>
      <c r="C2678" s="2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50</v>
      </c>
      <c r="P2678">
        <f t="shared" si="207"/>
        <v>117.56</v>
      </c>
      <c r="Q2678" s="10" t="s">
        <v>8326</v>
      </c>
      <c r="R2678" t="s">
        <v>8363</v>
      </c>
      <c r="S2678" s="13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3.5" x14ac:dyDescent="0.35">
      <c r="A2679" s="5">
        <v>2677</v>
      </c>
      <c r="B2679" s="2" t="s">
        <v>2677</v>
      </c>
      <c r="C2679" s="2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18</v>
      </c>
      <c r="P2679">
        <f t="shared" si="207"/>
        <v>126.48</v>
      </c>
      <c r="Q2679" s="10" t="s">
        <v>8326</v>
      </c>
      <c r="R2679" t="s">
        <v>8363</v>
      </c>
      <c r="S2679" s="13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58" x14ac:dyDescent="0.35">
      <c r="A2680" s="5">
        <v>2678</v>
      </c>
      <c r="B2680" s="2" t="s">
        <v>2678</v>
      </c>
      <c r="C2680" s="2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0" t="s">
        <v>8326</v>
      </c>
      <c r="R2680" t="s">
        <v>8363</v>
      </c>
      <c r="S2680" s="13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58" x14ac:dyDescent="0.35">
      <c r="A2681" s="5">
        <v>2679</v>
      </c>
      <c r="B2681" s="2" t="s">
        <v>2679</v>
      </c>
      <c r="C2681" s="2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0" t="s">
        <v>8326</v>
      </c>
      <c r="R2681" t="s">
        <v>8363</v>
      </c>
      <c r="S2681" s="13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x14ac:dyDescent="0.35">
      <c r="A2682" s="5">
        <v>2680</v>
      </c>
      <c r="B2682" s="2" t="s">
        <v>2680</v>
      </c>
      <c r="C2682" s="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1</v>
      </c>
      <c r="P2682">
        <f t="shared" si="207"/>
        <v>69</v>
      </c>
      <c r="Q2682" s="10" t="s">
        <v>8326</v>
      </c>
      <c r="R2682" t="s">
        <v>8363</v>
      </c>
      <c r="S2682" s="13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3.5" x14ac:dyDescent="0.35">
      <c r="A2683" s="5">
        <v>2681</v>
      </c>
      <c r="B2683" s="2" t="s">
        <v>2681</v>
      </c>
      <c r="C2683" s="2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1</v>
      </c>
      <c r="P2683">
        <f t="shared" si="207"/>
        <v>27.5</v>
      </c>
      <c r="Q2683" s="10" t="s">
        <v>8343</v>
      </c>
      <c r="R2683" t="s">
        <v>8344</v>
      </c>
      <c r="S2683" s="13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3.5" x14ac:dyDescent="0.35">
      <c r="A2684" s="5">
        <v>2682</v>
      </c>
      <c r="B2684" s="2" t="s">
        <v>2682</v>
      </c>
      <c r="C2684" s="2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28</v>
      </c>
      <c r="P2684">
        <f t="shared" si="207"/>
        <v>84.9</v>
      </c>
      <c r="Q2684" s="10" t="s">
        <v>8343</v>
      </c>
      <c r="R2684" t="s">
        <v>8344</v>
      </c>
      <c r="S2684" s="13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58" x14ac:dyDescent="0.35">
      <c r="A2685" s="5">
        <v>2683</v>
      </c>
      <c r="B2685" s="2" t="s">
        <v>2683</v>
      </c>
      <c r="C2685" s="2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0" t="s">
        <v>8343</v>
      </c>
      <c r="R2685" t="s">
        <v>8344</v>
      </c>
      <c r="S2685" s="13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3.5" x14ac:dyDescent="0.35">
      <c r="A2686" s="5">
        <v>2684</v>
      </c>
      <c r="B2686" s="2" t="s">
        <v>2684</v>
      </c>
      <c r="C2686" s="2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1</v>
      </c>
      <c r="P2686">
        <f t="shared" si="207"/>
        <v>200</v>
      </c>
      <c r="Q2686" s="10" t="s">
        <v>8343</v>
      </c>
      <c r="R2686" t="s">
        <v>8344</v>
      </c>
      <c r="S2686" s="13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58" x14ac:dyDescent="0.35">
      <c r="A2687" s="5">
        <v>2685</v>
      </c>
      <c r="B2687" s="2" t="s">
        <v>2685</v>
      </c>
      <c r="C2687" s="2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0" t="s">
        <v>8343</v>
      </c>
      <c r="R2687" t="s">
        <v>8344</v>
      </c>
      <c r="S2687" s="13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58" x14ac:dyDescent="0.35">
      <c r="A2688" s="5">
        <v>2686</v>
      </c>
      <c r="B2688" s="2" t="s">
        <v>2686</v>
      </c>
      <c r="C2688" s="2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0" t="s">
        <v>8343</v>
      </c>
      <c r="R2688" t="s">
        <v>8344</v>
      </c>
      <c r="S2688" s="13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3.5" x14ac:dyDescent="0.35">
      <c r="A2689" s="5">
        <v>2687</v>
      </c>
      <c r="B2689" s="2" t="s">
        <v>2687</v>
      </c>
      <c r="C2689" s="2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0" t="s">
        <v>8343</v>
      </c>
      <c r="R2689" t="s">
        <v>8344</v>
      </c>
      <c r="S2689" s="13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29" x14ac:dyDescent="0.35">
      <c r="A2690" s="5">
        <v>2688</v>
      </c>
      <c r="B2690" s="2" t="s">
        <v>2688</v>
      </c>
      <c r="C2690" s="2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0" t="s">
        <v>8343</v>
      </c>
      <c r="R2690" t="s">
        <v>8344</v>
      </c>
      <c r="S2690" s="13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58" x14ac:dyDescent="0.35">
      <c r="A2691" s="5">
        <v>2689</v>
      </c>
      <c r="B2691" s="2" t="s">
        <v>2689</v>
      </c>
      <c r="C2691" s="2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8343</v>
      </c>
      <c r="R2691" t="s">
        <v>8344</v>
      </c>
      <c r="S2691" s="13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si="210"/>
        <v>2016</v>
      </c>
    </row>
    <row r="2692" spans="1:21" ht="58" x14ac:dyDescent="0.35">
      <c r="A2692" s="5">
        <v>2690</v>
      </c>
      <c r="B2692" s="2" t="s">
        <v>2690</v>
      </c>
      <c r="C2692" s="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11</v>
      </c>
      <c r="P2692">
        <f t="shared" si="212"/>
        <v>72.760000000000005</v>
      </c>
      <c r="Q2692" s="10" t="s">
        <v>8343</v>
      </c>
      <c r="R2692" t="s">
        <v>8344</v>
      </c>
      <c r="S2692" s="13">
        <f t="shared" si="213"/>
        <v>42113.105046296296</v>
      </c>
      <c r="T2692" s="16">
        <f t="shared" si="214"/>
        <v>42158.105046296296</v>
      </c>
      <c r="U2692">
        <f t="shared" si="210"/>
        <v>2015</v>
      </c>
    </row>
    <row r="2693" spans="1:21" ht="29" x14ac:dyDescent="0.35">
      <c r="A2693" s="5">
        <v>2691</v>
      </c>
      <c r="B2693" s="2" t="s">
        <v>2691</v>
      </c>
      <c r="C2693" s="2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0" t="s">
        <v>8343</v>
      </c>
      <c r="R2693" t="s">
        <v>8344</v>
      </c>
      <c r="S2693" s="13">
        <f t="shared" si="213"/>
        <v>42089.724039351851</v>
      </c>
      <c r="T2693" s="16">
        <f t="shared" si="214"/>
        <v>42134.724039351851</v>
      </c>
      <c r="U2693">
        <f t="shared" si="210"/>
        <v>2015</v>
      </c>
    </row>
    <row r="2694" spans="1:21" ht="58" x14ac:dyDescent="0.35">
      <c r="A2694" s="5">
        <v>2692</v>
      </c>
      <c r="B2694" s="2" t="s">
        <v>2692</v>
      </c>
      <c r="C2694" s="2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1</v>
      </c>
      <c r="P2694">
        <f t="shared" si="212"/>
        <v>25</v>
      </c>
      <c r="Q2694" s="10" t="s">
        <v>8343</v>
      </c>
      <c r="R2694" t="s">
        <v>8344</v>
      </c>
      <c r="S2694" s="13">
        <f t="shared" si="213"/>
        <v>42058.334027777775</v>
      </c>
      <c r="T2694" s="16">
        <f t="shared" si="214"/>
        <v>42088.292361111111</v>
      </c>
      <c r="U2694">
        <f t="shared" si="210"/>
        <v>2015</v>
      </c>
    </row>
    <row r="2695" spans="1:21" ht="58" x14ac:dyDescent="0.35">
      <c r="A2695" s="5">
        <v>2693</v>
      </c>
      <c r="B2695" s="2" t="s">
        <v>2693</v>
      </c>
      <c r="C2695" s="2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1</v>
      </c>
      <c r="P2695">
        <f t="shared" si="212"/>
        <v>13.33</v>
      </c>
      <c r="Q2695" s="10" t="s">
        <v>8343</v>
      </c>
      <c r="R2695" t="s">
        <v>8344</v>
      </c>
      <c r="S2695" s="13">
        <f t="shared" si="213"/>
        <v>41834.138495370367</v>
      </c>
      <c r="T2695" s="16">
        <f t="shared" si="214"/>
        <v>41864.138495370367</v>
      </c>
      <c r="U2695">
        <f t="shared" si="210"/>
        <v>2014</v>
      </c>
    </row>
    <row r="2696" spans="1:21" ht="58" x14ac:dyDescent="0.35">
      <c r="A2696" s="5">
        <v>2694</v>
      </c>
      <c r="B2696" s="2" t="s">
        <v>2694</v>
      </c>
      <c r="C2696" s="2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0" t="s">
        <v>8343</v>
      </c>
      <c r="R2696" t="s">
        <v>8344</v>
      </c>
      <c r="S2696" s="13">
        <f t="shared" si="213"/>
        <v>41878.140497685185</v>
      </c>
      <c r="T2696" s="16">
        <f t="shared" si="214"/>
        <v>41908.140497685185</v>
      </c>
      <c r="U2696">
        <f t="shared" si="210"/>
        <v>2014</v>
      </c>
    </row>
    <row r="2697" spans="1:21" ht="43.5" x14ac:dyDescent="0.35">
      <c r="A2697" s="5">
        <v>2695</v>
      </c>
      <c r="B2697" s="2" t="s">
        <v>2695</v>
      </c>
      <c r="C2697" s="2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0" t="s">
        <v>8343</v>
      </c>
      <c r="R2697" t="s">
        <v>8344</v>
      </c>
      <c r="S2697" s="13">
        <f t="shared" si="213"/>
        <v>42048.181921296295</v>
      </c>
      <c r="T2697" s="16">
        <f t="shared" si="214"/>
        <v>42108.14025462963</v>
      </c>
      <c r="U2697">
        <f t="shared" si="210"/>
        <v>2015</v>
      </c>
    </row>
    <row r="2698" spans="1:21" ht="58" x14ac:dyDescent="0.35">
      <c r="A2698" s="5">
        <v>2696</v>
      </c>
      <c r="B2698" s="2" t="s">
        <v>2696</v>
      </c>
      <c r="C2698" s="2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6</v>
      </c>
      <c r="P2698">
        <f t="shared" si="212"/>
        <v>89.21</v>
      </c>
      <c r="Q2698" s="10" t="s">
        <v>8343</v>
      </c>
      <c r="R2698" t="s">
        <v>8344</v>
      </c>
      <c r="S2698" s="13">
        <f t="shared" si="213"/>
        <v>41964.844444444447</v>
      </c>
      <c r="T2698" s="16">
        <f t="shared" si="214"/>
        <v>41998.844444444447</v>
      </c>
      <c r="U2698">
        <f t="shared" si="210"/>
        <v>2014</v>
      </c>
    </row>
    <row r="2699" spans="1:21" ht="43.5" x14ac:dyDescent="0.35">
      <c r="A2699" s="5">
        <v>2697</v>
      </c>
      <c r="B2699" s="2" t="s">
        <v>2697</v>
      </c>
      <c r="C2699" s="2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26</v>
      </c>
      <c r="P2699">
        <f t="shared" si="212"/>
        <v>116.56</v>
      </c>
      <c r="Q2699" s="10" t="s">
        <v>8343</v>
      </c>
      <c r="R2699" t="s">
        <v>8344</v>
      </c>
      <c r="S2699" s="13">
        <f t="shared" si="213"/>
        <v>42187.940081018518</v>
      </c>
      <c r="T2699" s="16">
        <f t="shared" si="214"/>
        <v>42218.916666666672</v>
      </c>
      <c r="U2699">
        <f t="shared" si="210"/>
        <v>2015</v>
      </c>
    </row>
    <row r="2700" spans="1:21" ht="43.5" x14ac:dyDescent="0.35">
      <c r="A2700" s="5">
        <v>2698</v>
      </c>
      <c r="B2700" s="2" t="s">
        <v>2698</v>
      </c>
      <c r="C2700" s="2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0" t="s">
        <v>8343</v>
      </c>
      <c r="R2700" t="s">
        <v>8344</v>
      </c>
      <c r="S2700" s="13">
        <f t="shared" si="213"/>
        <v>41787.898240740738</v>
      </c>
      <c r="T2700" s="16">
        <f t="shared" si="214"/>
        <v>41817.898240740738</v>
      </c>
      <c r="U2700">
        <f t="shared" si="210"/>
        <v>2014</v>
      </c>
    </row>
    <row r="2701" spans="1:21" ht="43.5" x14ac:dyDescent="0.35">
      <c r="A2701" s="5">
        <v>2699</v>
      </c>
      <c r="B2701" s="2" t="s">
        <v>2699</v>
      </c>
      <c r="C2701" s="2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0" t="s">
        <v>8343</v>
      </c>
      <c r="R2701" t="s">
        <v>8344</v>
      </c>
      <c r="S2701" s="13">
        <f t="shared" si="213"/>
        <v>41829.896562499998</v>
      </c>
      <c r="T2701" s="16">
        <f t="shared" si="214"/>
        <v>41859.896562499998</v>
      </c>
      <c r="U2701">
        <f t="shared" si="210"/>
        <v>2014</v>
      </c>
    </row>
    <row r="2702" spans="1:21" ht="43.5" x14ac:dyDescent="0.35">
      <c r="A2702" s="5">
        <v>2700</v>
      </c>
      <c r="B2702" s="2" t="s">
        <v>2700</v>
      </c>
      <c r="C2702" s="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1</v>
      </c>
      <c r="P2702">
        <f t="shared" si="212"/>
        <v>17.5</v>
      </c>
      <c r="Q2702" s="10" t="s">
        <v>8343</v>
      </c>
      <c r="R2702" t="s">
        <v>8344</v>
      </c>
      <c r="S2702" s="13">
        <f t="shared" si="213"/>
        <v>41870.87467592593</v>
      </c>
      <c r="T2702" s="16">
        <f t="shared" si="214"/>
        <v>41900.87467592593</v>
      </c>
      <c r="U2702">
        <f t="shared" si="210"/>
        <v>2014</v>
      </c>
    </row>
    <row r="2703" spans="1:21" ht="58" x14ac:dyDescent="0.35">
      <c r="A2703" s="5">
        <v>2701</v>
      </c>
      <c r="B2703" s="2" t="s">
        <v>2701</v>
      </c>
      <c r="C2703" s="2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46</v>
      </c>
      <c r="P2703">
        <f t="shared" si="212"/>
        <v>34.130000000000003</v>
      </c>
      <c r="Q2703" s="10" t="s">
        <v>8308</v>
      </c>
      <c r="R2703" t="s">
        <v>8310</v>
      </c>
      <c r="S2703" s="13">
        <f t="shared" si="213"/>
        <v>42801.774699074071</v>
      </c>
      <c r="T2703" s="16">
        <f t="shared" si="214"/>
        <v>42832.733032407406</v>
      </c>
    </row>
    <row r="2704" spans="1:21" ht="43.5" x14ac:dyDescent="0.35">
      <c r="A2704" s="5">
        <v>2702</v>
      </c>
      <c r="B2704" s="2" t="s">
        <v>2702</v>
      </c>
      <c r="C2704" s="2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34</v>
      </c>
      <c r="P2704">
        <f t="shared" si="212"/>
        <v>132.35</v>
      </c>
      <c r="Q2704" s="10" t="s">
        <v>8308</v>
      </c>
      <c r="R2704" t="s">
        <v>8310</v>
      </c>
      <c r="S2704" s="13">
        <f t="shared" si="213"/>
        <v>42800.801817129628</v>
      </c>
      <c r="T2704" s="16">
        <f t="shared" si="214"/>
        <v>42830.760150462964</v>
      </c>
    </row>
    <row r="2705" spans="1:21" ht="43.5" x14ac:dyDescent="0.35">
      <c r="A2705" s="5">
        <v>2703</v>
      </c>
      <c r="B2705" s="2" t="s">
        <v>2703</v>
      </c>
      <c r="C2705" s="2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104</v>
      </c>
      <c r="P2705">
        <f t="shared" si="212"/>
        <v>922.22</v>
      </c>
      <c r="Q2705" s="10" t="s">
        <v>8308</v>
      </c>
      <c r="R2705" t="s">
        <v>8310</v>
      </c>
      <c r="S2705" s="13">
        <f t="shared" si="213"/>
        <v>42756.690162037034</v>
      </c>
      <c r="T2705" s="16">
        <f t="shared" si="214"/>
        <v>42816.648495370369</v>
      </c>
    </row>
    <row r="2706" spans="1:21" ht="58" x14ac:dyDescent="0.35">
      <c r="A2706" s="5">
        <v>2704</v>
      </c>
      <c r="B2706" s="2" t="s">
        <v>2704</v>
      </c>
      <c r="C2706" s="2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6</v>
      </c>
      <c r="P2706">
        <f t="shared" si="212"/>
        <v>163.57</v>
      </c>
      <c r="Q2706" s="10" t="s">
        <v>8308</v>
      </c>
      <c r="R2706" t="s">
        <v>8310</v>
      </c>
      <c r="S2706" s="13">
        <f t="shared" si="213"/>
        <v>42787.862430555557</v>
      </c>
      <c r="T2706" s="16">
        <f t="shared" si="214"/>
        <v>42830.820763888885</v>
      </c>
    </row>
    <row r="2707" spans="1:21" ht="29" x14ac:dyDescent="0.35">
      <c r="A2707" s="5">
        <v>2705</v>
      </c>
      <c r="B2707" s="2" t="s">
        <v>2705</v>
      </c>
      <c r="C2707" s="2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11</v>
      </c>
      <c r="P2707">
        <f t="shared" si="212"/>
        <v>217.38</v>
      </c>
      <c r="Q2707" s="10" t="s">
        <v>8308</v>
      </c>
      <c r="R2707" t="s">
        <v>8310</v>
      </c>
      <c r="S2707" s="13">
        <f t="shared" si="213"/>
        <v>42773.916180555556</v>
      </c>
      <c r="T2707" s="16">
        <f t="shared" si="214"/>
        <v>42818.874513888892</v>
      </c>
    </row>
    <row r="2708" spans="1:21" ht="43.5" x14ac:dyDescent="0.35">
      <c r="A2708" s="5">
        <v>2706</v>
      </c>
      <c r="B2708" s="2" t="s">
        <v>2706</v>
      </c>
      <c r="C2708" s="2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112</v>
      </c>
      <c r="P2708">
        <f t="shared" si="212"/>
        <v>149.44</v>
      </c>
      <c r="Q2708" s="10" t="s">
        <v>8308</v>
      </c>
      <c r="R2708" t="s">
        <v>8310</v>
      </c>
      <c r="S2708" s="13">
        <f t="shared" si="213"/>
        <v>41899.294942129629</v>
      </c>
      <c r="T2708" s="16">
        <f t="shared" si="214"/>
        <v>41928.290972222225</v>
      </c>
      <c r="U2708">
        <f t="shared" ref="U2708:U2771" si="215">YEAR(S:S)</f>
        <v>2014</v>
      </c>
    </row>
    <row r="2709" spans="1:21" ht="43.5" x14ac:dyDescent="0.35">
      <c r="A2709" s="5">
        <v>2707</v>
      </c>
      <c r="B2709" s="2" t="s">
        <v>2707</v>
      </c>
      <c r="C2709" s="2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351</v>
      </c>
      <c r="P2709">
        <f t="shared" si="212"/>
        <v>71.239999999999995</v>
      </c>
      <c r="Q2709" s="10" t="s">
        <v>8308</v>
      </c>
      <c r="R2709" t="s">
        <v>8310</v>
      </c>
      <c r="S2709" s="13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3.5" x14ac:dyDescent="0.35">
      <c r="A2710" s="5">
        <v>2708</v>
      </c>
      <c r="B2710" s="2" t="s">
        <v>2708</v>
      </c>
      <c r="C2710" s="2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233</v>
      </c>
      <c r="P2710">
        <f t="shared" si="212"/>
        <v>44.46</v>
      </c>
      <c r="Q2710" s="10" t="s">
        <v>8308</v>
      </c>
      <c r="R2710" t="s">
        <v>8310</v>
      </c>
      <c r="S2710" s="13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3.5" x14ac:dyDescent="0.35">
      <c r="A2711" s="5">
        <v>2709</v>
      </c>
      <c r="B2711" s="2" t="s">
        <v>2709</v>
      </c>
      <c r="C2711" s="2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102</v>
      </c>
      <c r="P2711">
        <f t="shared" si="212"/>
        <v>164.94</v>
      </c>
      <c r="Q2711" s="10" t="s">
        <v>8308</v>
      </c>
      <c r="R2711" t="s">
        <v>8310</v>
      </c>
      <c r="S2711" s="13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29" x14ac:dyDescent="0.35">
      <c r="A2712" s="5">
        <v>2710</v>
      </c>
      <c r="B2712" s="2" t="s">
        <v>2710</v>
      </c>
      <c r="C2712" s="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154</v>
      </c>
      <c r="P2712">
        <f t="shared" si="212"/>
        <v>84.87</v>
      </c>
      <c r="Q2712" s="10" t="s">
        <v>8308</v>
      </c>
      <c r="R2712" t="s">
        <v>8310</v>
      </c>
      <c r="S2712" s="13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58" x14ac:dyDescent="0.35">
      <c r="A2713" s="5">
        <v>2711</v>
      </c>
      <c r="B2713" s="2" t="s">
        <v>2711</v>
      </c>
      <c r="C2713" s="2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101</v>
      </c>
      <c r="P2713">
        <f t="shared" si="212"/>
        <v>53.95</v>
      </c>
      <c r="Q2713" s="10" t="s">
        <v>8308</v>
      </c>
      <c r="R2713" t="s">
        <v>8310</v>
      </c>
      <c r="S2713" s="13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58" x14ac:dyDescent="0.35">
      <c r="A2714" s="5">
        <v>2712</v>
      </c>
      <c r="B2714" s="2" t="s">
        <v>2712</v>
      </c>
      <c r="C2714" s="2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131</v>
      </c>
      <c r="P2714">
        <f t="shared" si="212"/>
        <v>50.53</v>
      </c>
      <c r="Q2714" s="10" t="s">
        <v>8308</v>
      </c>
      <c r="R2714" t="s">
        <v>8310</v>
      </c>
      <c r="S2714" s="13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58" x14ac:dyDescent="0.35">
      <c r="A2715" s="5">
        <v>2713</v>
      </c>
      <c r="B2715" s="2" t="s">
        <v>2713</v>
      </c>
      <c r="C2715" s="2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102</v>
      </c>
      <c r="P2715">
        <f t="shared" si="212"/>
        <v>108</v>
      </c>
      <c r="Q2715" s="10" t="s">
        <v>8308</v>
      </c>
      <c r="R2715" t="s">
        <v>8310</v>
      </c>
      <c r="S2715" s="13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43.5" x14ac:dyDescent="0.35">
      <c r="A2716" s="5">
        <v>2714</v>
      </c>
      <c r="B2716" s="2" t="s">
        <v>2714</v>
      </c>
      <c r="C2716" s="2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116</v>
      </c>
      <c r="P2716">
        <f t="shared" si="212"/>
        <v>95.37</v>
      </c>
      <c r="Q2716" s="10" t="s">
        <v>8308</v>
      </c>
      <c r="R2716" t="s">
        <v>8310</v>
      </c>
      <c r="S2716" s="13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58" x14ac:dyDescent="0.35">
      <c r="A2717" s="5">
        <v>2715</v>
      </c>
      <c r="B2717" s="2" t="s">
        <v>2715</v>
      </c>
      <c r="C2717" s="2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265</v>
      </c>
      <c r="P2717">
        <f t="shared" si="212"/>
        <v>57.63</v>
      </c>
      <c r="Q2717" s="10" t="s">
        <v>8308</v>
      </c>
      <c r="R2717" t="s">
        <v>8310</v>
      </c>
      <c r="S2717" s="13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72.5" x14ac:dyDescent="0.35">
      <c r="A2718" s="5">
        <v>2716</v>
      </c>
      <c r="B2718" s="2" t="s">
        <v>2716</v>
      </c>
      <c r="C2718" s="2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120</v>
      </c>
      <c r="P2718">
        <f t="shared" si="212"/>
        <v>64.16</v>
      </c>
      <c r="Q2718" s="10" t="s">
        <v>8308</v>
      </c>
      <c r="R2718" t="s">
        <v>8310</v>
      </c>
      <c r="S2718" s="13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3.5" x14ac:dyDescent="0.35">
      <c r="A2719" s="5">
        <v>2717</v>
      </c>
      <c r="B2719" s="2" t="s">
        <v>2717</v>
      </c>
      <c r="C2719" s="2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120</v>
      </c>
      <c r="P2719">
        <f t="shared" si="212"/>
        <v>92.39</v>
      </c>
      <c r="Q2719" s="10" t="s">
        <v>8308</v>
      </c>
      <c r="R2719" t="s">
        <v>8310</v>
      </c>
      <c r="S2719" s="13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58" x14ac:dyDescent="0.35">
      <c r="A2720" s="5">
        <v>2718</v>
      </c>
      <c r="B2720" s="2" t="s">
        <v>2718</v>
      </c>
      <c r="C2720" s="2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104</v>
      </c>
      <c r="P2720">
        <f t="shared" si="212"/>
        <v>125.98</v>
      </c>
      <c r="Q2720" s="10" t="s">
        <v>8308</v>
      </c>
      <c r="R2720" t="s">
        <v>8310</v>
      </c>
      <c r="S2720" s="13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58" x14ac:dyDescent="0.35">
      <c r="A2721" s="5">
        <v>2719</v>
      </c>
      <c r="B2721" s="2" t="s">
        <v>2719</v>
      </c>
      <c r="C2721" s="2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109</v>
      </c>
      <c r="P2721">
        <f t="shared" si="212"/>
        <v>94.64</v>
      </c>
      <c r="Q2721" s="10" t="s">
        <v>8308</v>
      </c>
      <c r="R2721" t="s">
        <v>8310</v>
      </c>
      <c r="S2721" s="13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3.5" x14ac:dyDescent="0.35">
      <c r="A2722" s="5">
        <v>2720</v>
      </c>
      <c r="B2722" s="2" t="s">
        <v>2720</v>
      </c>
      <c r="C2722" s="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118</v>
      </c>
      <c r="P2722">
        <f t="shared" si="212"/>
        <v>170.7</v>
      </c>
      <c r="Q2722" s="10" t="s">
        <v>8308</v>
      </c>
      <c r="R2722" t="s">
        <v>8310</v>
      </c>
      <c r="S2722" s="13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58" x14ac:dyDescent="0.35">
      <c r="A2723" s="5">
        <v>2721</v>
      </c>
      <c r="B2723" s="2" t="s">
        <v>2721</v>
      </c>
      <c r="C2723" s="2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1462</v>
      </c>
      <c r="P2723">
        <f t="shared" si="212"/>
        <v>40.76</v>
      </c>
      <c r="Q2723" s="10" t="s">
        <v>8326</v>
      </c>
      <c r="R2723" t="s">
        <v>8356</v>
      </c>
      <c r="S2723" s="13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58" x14ac:dyDescent="0.35">
      <c r="A2724" s="5">
        <v>2722</v>
      </c>
      <c r="B2724" s="2" t="s">
        <v>2722</v>
      </c>
      <c r="C2724" s="2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253</v>
      </c>
      <c r="P2724">
        <f t="shared" si="212"/>
        <v>68.25</v>
      </c>
      <c r="Q2724" s="10" t="s">
        <v>8326</v>
      </c>
      <c r="R2724" t="s">
        <v>8356</v>
      </c>
      <c r="S2724" s="13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58" x14ac:dyDescent="0.35">
      <c r="A2725" s="5">
        <v>2723</v>
      </c>
      <c r="B2725" s="2" t="s">
        <v>2723</v>
      </c>
      <c r="C2725" s="2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140</v>
      </c>
      <c r="P2725">
        <f t="shared" si="212"/>
        <v>95.49</v>
      </c>
      <c r="Q2725" s="10" t="s">
        <v>8326</v>
      </c>
      <c r="R2725" t="s">
        <v>8356</v>
      </c>
      <c r="S2725" s="13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3.5" x14ac:dyDescent="0.35">
      <c r="A2726" s="5">
        <v>2724</v>
      </c>
      <c r="B2726" s="2" t="s">
        <v>2724</v>
      </c>
      <c r="C2726" s="2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297</v>
      </c>
      <c r="P2726">
        <f t="shared" si="212"/>
        <v>7.19</v>
      </c>
      <c r="Q2726" s="10" t="s">
        <v>8326</v>
      </c>
      <c r="R2726" t="s">
        <v>8356</v>
      </c>
      <c r="S2726" s="13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43.5" x14ac:dyDescent="0.35">
      <c r="A2727" s="5">
        <v>2725</v>
      </c>
      <c r="B2727" s="2" t="s">
        <v>2725</v>
      </c>
      <c r="C2727" s="2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145</v>
      </c>
      <c r="P2727">
        <f t="shared" si="212"/>
        <v>511.65</v>
      </c>
      <c r="Q2727" s="10" t="s">
        <v>8326</v>
      </c>
      <c r="R2727" t="s">
        <v>8356</v>
      </c>
      <c r="S2727" s="13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ht="29" x14ac:dyDescent="0.35">
      <c r="A2728" s="5">
        <v>2726</v>
      </c>
      <c r="B2728" s="2" t="s">
        <v>2726</v>
      </c>
      <c r="C2728" s="2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106</v>
      </c>
      <c r="P2728">
        <f t="shared" si="212"/>
        <v>261.75</v>
      </c>
      <c r="Q2728" s="10" t="s">
        <v>8326</v>
      </c>
      <c r="R2728" t="s">
        <v>8356</v>
      </c>
      <c r="S2728" s="13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3.5" x14ac:dyDescent="0.35">
      <c r="A2729" s="5">
        <v>2727</v>
      </c>
      <c r="B2729" s="2" t="s">
        <v>2727</v>
      </c>
      <c r="C2729" s="2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493</v>
      </c>
      <c r="P2729">
        <f t="shared" si="212"/>
        <v>69.760000000000005</v>
      </c>
      <c r="Q2729" s="10" t="s">
        <v>8326</v>
      </c>
      <c r="R2729" t="s">
        <v>8356</v>
      </c>
      <c r="S2729" s="13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29" x14ac:dyDescent="0.35">
      <c r="A2730" s="5">
        <v>2728</v>
      </c>
      <c r="B2730" s="2" t="s">
        <v>2728</v>
      </c>
      <c r="C2730" s="2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202</v>
      </c>
      <c r="P2730">
        <f t="shared" si="212"/>
        <v>77.23</v>
      </c>
      <c r="Q2730" s="10" t="s">
        <v>8326</v>
      </c>
      <c r="R2730" t="s">
        <v>8356</v>
      </c>
      <c r="S2730" s="13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29" x14ac:dyDescent="0.35">
      <c r="A2731" s="5">
        <v>2729</v>
      </c>
      <c r="B2731" s="2" t="s">
        <v>2729</v>
      </c>
      <c r="C2731" s="2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104</v>
      </c>
      <c r="P2731">
        <f t="shared" si="212"/>
        <v>340.57</v>
      </c>
      <c r="Q2731" s="10" t="s">
        <v>8326</v>
      </c>
      <c r="R2731" t="s">
        <v>8356</v>
      </c>
      <c r="S2731" s="13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43.5" x14ac:dyDescent="0.35">
      <c r="A2732" s="5">
        <v>2730</v>
      </c>
      <c r="B2732" s="2" t="s">
        <v>2730</v>
      </c>
      <c r="C2732" s="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170</v>
      </c>
      <c r="P2732">
        <f t="shared" si="212"/>
        <v>67.42</v>
      </c>
      <c r="Q2732" s="10" t="s">
        <v>8326</v>
      </c>
      <c r="R2732" t="s">
        <v>8356</v>
      </c>
      <c r="S2732" s="13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58" x14ac:dyDescent="0.35">
      <c r="A2733" s="5">
        <v>2731</v>
      </c>
      <c r="B2733" s="2" t="s">
        <v>2731</v>
      </c>
      <c r="C2733" s="2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104</v>
      </c>
      <c r="P2733">
        <f t="shared" si="212"/>
        <v>845.7</v>
      </c>
      <c r="Q2733" s="10" t="s">
        <v>8326</v>
      </c>
      <c r="R2733" t="s">
        <v>8356</v>
      </c>
      <c r="S2733" s="13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3.5" x14ac:dyDescent="0.35">
      <c r="A2734" s="5">
        <v>2732</v>
      </c>
      <c r="B2734" s="2" t="s">
        <v>2732</v>
      </c>
      <c r="C2734" s="2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118</v>
      </c>
      <c r="P2734">
        <f t="shared" si="212"/>
        <v>97.19</v>
      </c>
      <c r="Q2734" s="10" t="s">
        <v>8326</v>
      </c>
      <c r="R2734" t="s">
        <v>8356</v>
      </c>
      <c r="S2734" s="13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58" x14ac:dyDescent="0.35">
      <c r="A2735" s="5">
        <v>2733</v>
      </c>
      <c r="B2735" s="2" t="s">
        <v>2733</v>
      </c>
      <c r="C2735" s="2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108</v>
      </c>
      <c r="P2735">
        <f t="shared" si="212"/>
        <v>451.84</v>
      </c>
      <c r="Q2735" s="10" t="s">
        <v>8326</v>
      </c>
      <c r="R2735" t="s">
        <v>8356</v>
      </c>
      <c r="S2735" s="13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58" x14ac:dyDescent="0.35">
      <c r="A2736" s="5">
        <v>2734</v>
      </c>
      <c r="B2736" s="2" t="s">
        <v>2734</v>
      </c>
      <c r="C2736" s="2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2260300</v>
      </c>
      <c r="P2736">
        <f t="shared" si="212"/>
        <v>138.66999999999999</v>
      </c>
      <c r="Q2736" s="10" t="s">
        <v>8326</v>
      </c>
      <c r="R2736" t="s">
        <v>8356</v>
      </c>
      <c r="S2736" s="13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58" x14ac:dyDescent="0.35">
      <c r="A2737" s="5">
        <v>2735</v>
      </c>
      <c r="B2737" s="2" t="s">
        <v>2735</v>
      </c>
      <c r="C2737" s="2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978</v>
      </c>
      <c r="P2737">
        <f t="shared" si="212"/>
        <v>21.64</v>
      </c>
      <c r="Q2737" s="10" t="s">
        <v>8326</v>
      </c>
      <c r="R2737" t="s">
        <v>8356</v>
      </c>
      <c r="S2737" s="13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72.5" x14ac:dyDescent="0.35">
      <c r="A2738" s="5">
        <v>2736</v>
      </c>
      <c r="B2738" s="2" t="s">
        <v>2736</v>
      </c>
      <c r="C2738" s="2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123</v>
      </c>
      <c r="P2738">
        <f t="shared" si="212"/>
        <v>169.52</v>
      </c>
      <c r="Q2738" s="10" t="s">
        <v>8326</v>
      </c>
      <c r="R2738" t="s">
        <v>8356</v>
      </c>
      <c r="S2738" s="13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58" x14ac:dyDescent="0.35">
      <c r="A2739" s="5">
        <v>2737</v>
      </c>
      <c r="B2739" s="2" t="s">
        <v>2737</v>
      </c>
      <c r="C2739" s="2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246</v>
      </c>
      <c r="P2739">
        <f t="shared" si="212"/>
        <v>161.88</v>
      </c>
      <c r="Q2739" s="10" t="s">
        <v>8326</v>
      </c>
      <c r="R2739" t="s">
        <v>8356</v>
      </c>
      <c r="S2739" s="13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3.5" x14ac:dyDescent="0.35">
      <c r="A2740" s="5">
        <v>2738</v>
      </c>
      <c r="B2740" s="2" t="s">
        <v>2738</v>
      </c>
      <c r="C2740" s="2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148</v>
      </c>
      <c r="P2740">
        <f t="shared" si="212"/>
        <v>493.13</v>
      </c>
      <c r="Q2740" s="10" t="s">
        <v>8326</v>
      </c>
      <c r="R2740" t="s">
        <v>8356</v>
      </c>
      <c r="S2740" s="13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58" x14ac:dyDescent="0.35">
      <c r="A2741" s="5">
        <v>2739</v>
      </c>
      <c r="B2741" s="2" t="s">
        <v>2739</v>
      </c>
      <c r="C2741" s="2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384</v>
      </c>
      <c r="P2741">
        <f t="shared" si="212"/>
        <v>22.12</v>
      </c>
      <c r="Q2741" s="10" t="s">
        <v>8326</v>
      </c>
      <c r="R2741" t="s">
        <v>8356</v>
      </c>
      <c r="S2741" s="13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43.5" x14ac:dyDescent="0.35">
      <c r="A2742" s="5">
        <v>2740</v>
      </c>
      <c r="B2742" s="2" t="s">
        <v>2740</v>
      </c>
      <c r="C2742" s="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103</v>
      </c>
      <c r="P2742">
        <f t="shared" si="212"/>
        <v>18.239999999999998</v>
      </c>
      <c r="Q2742" s="10" t="s">
        <v>8326</v>
      </c>
      <c r="R2742" t="s">
        <v>8356</v>
      </c>
      <c r="S2742" s="13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29" x14ac:dyDescent="0.35">
      <c r="A2743" s="5">
        <v>2741</v>
      </c>
      <c r="B2743" s="2" t="s">
        <v>2741</v>
      </c>
      <c r="C2743" s="2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0" t="s">
        <v>8329</v>
      </c>
      <c r="R2743" t="s">
        <v>8364</v>
      </c>
      <c r="S2743" s="13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3.5" x14ac:dyDescent="0.35">
      <c r="A2744" s="5">
        <v>2742</v>
      </c>
      <c r="B2744" s="2" t="s">
        <v>2742</v>
      </c>
      <c r="C2744" s="2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29</v>
      </c>
      <c r="P2744">
        <f t="shared" si="212"/>
        <v>40.61</v>
      </c>
      <c r="Q2744" s="10" t="s">
        <v>8329</v>
      </c>
      <c r="R2744" t="s">
        <v>8364</v>
      </c>
      <c r="S2744" s="13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58" x14ac:dyDescent="0.35">
      <c r="A2745" s="5">
        <v>2743</v>
      </c>
      <c r="B2745" s="2" t="s">
        <v>2743</v>
      </c>
      <c r="C2745" s="2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0" t="s">
        <v>8329</v>
      </c>
      <c r="R2745" t="s">
        <v>8364</v>
      </c>
      <c r="S2745" s="13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58" x14ac:dyDescent="0.35">
      <c r="A2746" s="5">
        <v>2744</v>
      </c>
      <c r="B2746" s="2" t="s">
        <v>2744</v>
      </c>
      <c r="C2746" s="2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5</v>
      </c>
      <c r="P2746">
        <f t="shared" si="212"/>
        <v>37.950000000000003</v>
      </c>
      <c r="Q2746" s="10" t="s">
        <v>8329</v>
      </c>
      <c r="R2746" t="s">
        <v>8364</v>
      </c>
      <c r="S2746" s="13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58" x14ac:dyDescent="0.35">
      <c r="A2747" s="5">
        <v>2745</v>
      </c>
      <c r="B2747" s="2" t="s">
        <v>2745</v>
      </c>
      <c r="C2747" s="2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22</v>
      </c>
      <c r="P2747">
        <f t="shared" si="212"/>
        <v>35.729999999999997</v>
      </c>
      <c r="Q2747" s="10" t="s">
        <v>8329</v>
      </c>
      <c r="R2747" t="s">
        <v>8364</v>
      </c>
      <c r="S2747" s="13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58" x14ac:dyDescent="0.35">
      <c r="A2748" s="5">
        <v>2746</v>
      </c>
      <c r="B2748" s="2" t="s">
        <v>2746</v>
      </c>
      <c r="C2748" s="2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27</v>
      </c>
      <c r="P2748">
        <f t="shared" si="212"/>
        <v>42.16</v>
      </c>
      <c r="Q2748" s="10" t="s">
        <v>8329</v>
      </c>
      <c r="R2748" t="s">
        <v>8364</v>
      </c>
      <c r="S2748" s="13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3.5" x14ac:dyDescent="0.35">
      <c r="A2749" s="5">
        <v>2747</v>
      </c>
      <c r="B2749" s="2" t="s">
        <v>2747</v>
      </c>
      <c r="C2749" s="2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28</v>
      </c>
      <c r="P2749">
        <f t="shared" si="212"/>
        <v>35</v>
      </c>
      <c r="Q2749" s="10" t="s">
        <v>8329</v>
      </c>
      <c r="R2749" t="s">
        <v>8364</v>
      </c>
      <c r="S2749" s="13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43.5" x14ac:dyDescent="0.35">
      <c r="A2750" s="5">
        <v>2748</v>
      </c>
      <c r="B2750" s="2" t="s">
        <v>2748</v>
      </c>
      <c r="C2750" s="2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1</v>
      </c>
      <c r="P2750">
        <f t="shared" si="212"/>
        <v>13.25</v>
      </c>
      <c r="Q2750" s="10" t="s">
        <v>8329</v>
      </c>
      <c r="R2750" t="s">
        <v>8364</v>
      </c>
      <c r="S2750" s="13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29" x14ac:dyDescent="0.35">
      <c r="A2751" s="5">
        <v>2749</v>
      </c>
      <c r="B2751" s="2" t="s">
        <v>2749</v>
      </c>
      <c r="C2751" s="2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1</v>
      </c>
      <c r="P2751">
        <f t="shared" si="212"/>
        <v>55</v>
      </c>
      <c r="Q2751" s="10" t="s">
        <v>8329</v>
      </c>
      <c r="R2751" t="s">
        <v>8364</v>
      </c>
      <c r="S2751" s="13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3.5" x14ac:dyDescent="0.35">
      <c r="A2752" s="5">
        <v>2750</v>
      </c>
      <c r="B2752" s="2" t="s">
        <v>2750</v>
      </c>
      <c r="C2752" s="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0" t="s">
        <v>8329</v>
      </c>
      <c r="R2752" t="s">
        <v>8364</v>
      </c>
      <c r="S2752" s="13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58" x14ac:dyDescent="0.35">
      <c r="A2753" s="5">
        <v>2751</v>
      </c>
      <c r="B2753" s="2" t="s">
        <v>2751</v>
      </c>
      <c r="C2753" s="2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0" t="s">
        <v>8329</v>
      </c>
      <c r="R2753" t="s">
        <v>8364</v>
      </c>
      <c r="S2753" s="13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58" x14ac:dyDescent="0.35">
      <c r="A2754" s="5">
        <v>2752</v>
      </c>
      <c r="B2754" s="2" t="s">
        <v>2752</v>
      </c>
      <c r="C2754" s="2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11</v>
      </c>
      <c r="P2754">
        <f t="shared" si="212"/>
        <v>39.29</v>
      </c>
      <c r="Q2754" s="10" t="s">
        <v>8329</v>
      </c>
      <c r="R2754" t="s">
        <v>8364</v>
      </c>
      <c r="S2754" s="13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3.5" x14ac:dyDescent="0.35">
      <c r="A2755" s="5">
        <v>2753</v>
      </c>
      <c r="B2755" s="2" t="s">
        <v>2753</v>
      </c>
      <c r="C2755" s="2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8329</v>
      </c>
      <c r="R2755" t="s">
        <v>8364</v>
      </c>
      <c r="S2755" s="13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si="215"/>
        <v>2012</v>
      </c>
    </row>
    <row r="2756" spans="1:21" ht="43.5" x14ac:dyDescent="0.35">
      <c r="A2756" s="5">
        <v>2754</v>
      </c>
      <c r="B2756" s="2" t="s">
        <v>2754</v>
      </c>
      <c r="C2756" s="2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0" t="s">
        <v>8329</v>
      </c>
      <c r="R2756" t="s">
        <v>8364</v>
      </c>
      <c r="S2756" s="13">
        <f t="shared" si="218"/>
        <v>41863.636006944449</v>
      </c>
      <c r="T2756" s="16">
        <f t="shared" si="219"/>
        <v>41893.636006944449</v>
      </c>
      <c r="U2756">
        <f t="shared" si="215"/>
        <v>2014</v>
      </c>
    </row>
    <row r="2757" spans="1:21" ht="43.5" x14ac:dyDescent="0.35">
      <c r="A2757" s="5">
        <v>2755</v>
      </c>
      <c r="B2757" s="2" t="s">
        <v>2755</v>
      </c>
      <c r="C2757" s="2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52</v>
      </c>
      <c r="P2757">
        <f t="shared" si="217"/>
        <v>17.329999999999998</v>
      </c>
      <c r="Q2757" s="10" t="s">
        <v>8329</v>
      </c>
      <c r="R2757" t="s">
        <v>8364</v>
      </c>
      <c r="S2757" s="13">
        <f t="shared" si="218"/>
        <v>42072.790821759263</v>
      </c>
      <c r="T2757" s="16">
        <f t="shared" si="219"/>
        <v>42102.790821759263</v>
      </c>
      <c r="U2757">
        <f t="shared" si="215"/>
        <v>2015</v>
      </c>
    </row>
    <row r="2758" spans="1:21" ht="43.5" x14ac:dyDescent="0.35">
      <c r="A2758" s="5">
        <v>2756</v>
      </c>
      <c r="B2758" s="2" t="s">
        <v>2756</v>
      </c>
      <c r="C2758" s="2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10</v>
      </c>
      <c r="P2758">
        <f t="shared" si="217"/>
        <v>31.76</v>
      </c>
      <c r="Q2758" s="10" t="s">
        <v>8329</v>
      </c>
      <c r="R2758" t="s">
        <v>8364</v>
      </c>
      <c r="S2758" s="13">
        <f t="shared" si="218"/>
        <v>41620.90047453704</v>
      </c>
      <c r="T2758" s="16">
        <f t="shared" si="219"/>
        <v>41650.90047453704</v>
      </c>
      <c r="U2758">
        <f t="shared" si="215"/>
        <v>2013</v>
      </c>
    </row>
    <row r="2759" spans="1:21" ht="29" x14ac:dyDescent="0.35">
      <c r="A2759" s="5">
        <v>2757</v>
      </c>
      <c r="B2759" s="2" t="s">
        <v>2757</v>
      </c>
      <c r="C2759" s="2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1</v>
      </c>
      <c r="P2759">
        <f t="shared" si="217"/>
        <v>5</v>
      </c>
      <c r="Q2759" s="10" t="s">
        <v>8329</v>
      </c>
      <c r="R2759" t="s">
        <v>8364</v>
      </c>
      <c r="S2759" s="13">
        <f t="shared" si="218"/>
        <v>42573.65662037037</v>
      </c>
      <c r="T2759" s="16">
        <f t="shared" si="219"/>
        <v>42588.65662037037</v>
      </c>
      <c r="U2759">
        <f t="shared" si="215"/>
        <v>2016</v>
      </c>
    </row>
    <row r="2760" spans="1:21" ht="58" x14ac:dyDescent="0.35">
      <c r="A2760" s="5">
        <v>2758</v>
      </c>
      <c r="B2760" s="2" t="s">
        <v>2758</v>
      </c>
      <c r="C2760" s="2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12</v>
      </c>
      <c r="P2760">
        <f t="shared" si="217"/>
        <v>39</v>
      </c>
      <c r="Q2760" s="10" t="s">
        <v>8329</v>
      </c>
      <c r="R2760" t="s">
        <v>8364</v>
      </c>
      <c r="S2760" s="13">
        <f t="shared" si="218"/>
        <v>42639.441932870366</v>
      </c>
      <c r="T2760" s="16">
        <f t="shared" si="219"/>
        <v>42653.441932870366</v>
      </c>
      <c r="U2760">
        <f t="shared" si="215"/>
        <v>2016</v>
      </c>
    </row>
    <row r="2761" spans="1:21" ht="43.5" x14ac:dyDescent="0.35">
      <c r="A2761" s="5">
        <v>2759</v>
      </c>
      <c r="B2761" s="2" t="s">
        <v>2759</v>
      </c>
      <c r="C2761" s="2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11</v>
      </c>
      <c r="P2761">
        <f t="shared" si="217"/>
        <v>52.5</v>
      </c>
      <c r="Q2761" s="10" t="s">
        <v>8329</v>
      </c>
      <c r="R2761" t="s">
        <v>8364</v>
      </c>
      <c r="S2761" s="13">
        <f t="shared" si="218"/>
        <v>42524.36650462963</v>
      </c>
      <c r="T2761" s="16">
        <f t="shared" si="219"/>
        <v>42567.36650462963</v>
      </c>
      <c r="U2761">
        <f t="shared" si="215"/>
        <v>2016</v>
      </c>
    </row>
    <row r="2762" spans="1:21" ht="58" x14ac:dyDescent="0.35">
      <c r="A2762" s="5">
        <v>2760</v>
      </c>
      <c r="B2762" s="2" t="s">
        <v>2760</v>
      </c>
      <c r="C2762" s="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0" t="s">
        <v>8329</v>
      </c>
      <c r="R2762" t="s">
        <v>8364</v>
      </c>
      <c r="S2762" s="13">
        <f t="shared" si="218"/>
        <v>41415.461319444446</v>
      </c>
      <c r="T2762" s="16">
        <f t="shared" si="219"/>
        <v>41445.461319444446</v>
      </c>
      <c r="U2762">
        <f t="shared" si="215"/>
        <v>2013</v>
      </c>
    </row>
    <row r="2763" spans="1:21" ht="29" x14ac:dyDescent="0.35">
      <c r="A2763" s="5">
        <v>2761</v>
      </c>
      <c r="B2763" s="2" t="s">
        <v>2761</v>
      </c>
      <c r="C2763" s="2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1</v>
      </c>
      <c r="P2763">
        <f t="shared" si="217"/>
        <v>9</v>
      </c>
      <c r="Q2763" s="10" t="s">
        <v>8329</v>
      </c>
      <c r="R2763" t="s">
        <v>8364</v>
      </c>
      <c r="S2763" s="13">
        <f t="shared" si="218"/>
        <v>41247.063576388886</v>
      </c>
      <c r="T2763" s="16">
        <f t="shared" si="219"/>
        <v>41277.063576388886</v>
      </c>
      <c r="U2763">
        <f t="shared" si="215"/>
        <v>2012</v>
      </c>
    </row>
    <row r="2764" spans="1:21" ht="43.5" x14ac:dyDescent="0.35">
      <c r="A2764" s="5">
        <v>2762</v>
      </c>
      <c r="B2764" s="2" t="s">
        <v>2762</v>
      </c>
      <c r="C2764" s="2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1</v>
      </c>
      <c r="P2764">
        <f t="shared" si="217"/>
        <v>25</v>
      </c>
      <c r="Q2764" s="10" t="s">
        <v>8329</v>
      </c>
      <c r="R2764" t="s">
        <v>8364</v>
      </c>
      <c r="S2764" s="13">
        <f t="shared" si="218"/>
        <v>40927.036979166667</v>
      </c>
      <c r="T2764" s="16">
        <f t="shared" si="219"/>
        <v>40986.995312500003</v>
      </c>
      <c r="U2764">
        <f t="shared" si="215"/>
        <v>2012</v>
      </c>
    </row>
    <row r="2765" spans="1:21" ht="29" x14ac:dyDescent="0.35">
      <c r="A2765" s="5">
        <v>2763</v>
      </c>
      <c r="B2765" s="2" t="s">
        <v>2763</v>
      </c>
      <c r="C2765" s="2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0" t="s">
        <v>8329</v>
      </c>
      <c r="R2765" t="s">
        <v>8364</v>
      </c>
      <c r="S2765" s="13">
        <f t="shared" si="218"/>
        <v>41373.579675925925</v>
      </c>
      <c r="T2765" s="16">
        <f t="shared" si="219"/>
        <v>41418.579675925925</v>
      </c>
      <c r="U2765">
        <f t="shared" si="215"/>
        <v>2013</v>
      </c>
    </row>
    <row r="2766" spans="1:21" ht="58" x14ac:dyDescent="0.35">
      <c r="A2766" s="5">
        <v>2764</v>
      </c>
      <c r="B2766" s="2" t="s">
        <v>2764</v>
      </c>
      <c r="C2766" s="2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1</v>
      </c>
      <c r="P2766">
        <f t="shared" si="217"/>
        <v>11.25</v>
      </c>
      <c r="Q2766" s="10" t="s">
        <v>8329</v>
      </c>
      <c r="R2766" t="s">
        <v>8364</v>
      </c>
      <c r="S2766" s="13">
        <f t="shared" si="218"/>
        <v>41030.292025462964</v>
      </c>
      <c r="T2766" s="16">
        <f t="shared" si="219"/>
        <v>41059.791666666664</v>
      </c>
      <c r="U2766">
        <f t="shared" si="215"/>
        <v>2012</v>
      </c>
    </row>
    <row r="2767" spans="1:21" ht="43.5" x14ac:dyDescent="0.35">
      <c r="A2767" s="5">
        <v>2765</v>
      </c>
      <c r="B2767" s="2" t="s">
        <v>2765</v>
      </c>
      <c r="C2767" s="2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0" t="s">
        <v>8329</v>
      </c>
      <c r="R2767" t="s">
        <v>8364</v>
      </c>
      <c r="S2767" s="13">
        <f t="shared" si="218"/>
        <v>41194.579027777778</v>
      </c>
      <c r="T2767" s="16">
        <f t="shared" si="219"/>
        <v>41210.579027777778</v>
      </c>
      <c r="U2767">
        <f t="shared" si="215"/>
        <v>2012</v>
      </c>
    </row>
    <row r="2768" spans="1:21" ht="58" x14ac:dyDescent="0.35">
      <c r="A2768" s="5">
        <v>2766</v>
      </c>
      <c r="B2768" s="2" t="s">
        <v>2766</v>
      </c>
      <c r="C2768" s="2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2</v>
      </c>
      <c r="P2768">
        <f t="shared" si="217"/>
        <v>25</v>
      </c>
      <c r="Q2768" s="10" t="s">
        <v>8329</v>
      </c>
      <c r="R2768" t="s">
        <v>8364</v>
      </c>
      <c r="S2768" s="13">
        <f t="shared" si="218"/>
        <v>40736.668032407404</v>
      </c>
      <c r="T2768" s="16">
        <f t="shared" si="219"/>
        <v>40766.668032407404</v>
      </c>
      <c r="U2768">
        <f t="shared" si="215"/>
        <v>2011</v>
      </c>
    </row>
    <row r="2769" spans="1:21" ht="43.5" x14ac:dyDescent="0.35">
      <c r="A2769" s="5">
        <v>2767</v>
      </c>
      <c r="B2769" s="2" t="s">
        <v>2767</v>
      </c>
      <c r="C2769" s="2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1</v>
      </c>
      <c r="P2769">
        <f t="shared" si="217"/>
        <v>11.33</v>
      </c>
      <c r="Q2769" s="10" t="s">
        <v>8329</v>
      </c>
      <c r="R2769" t="s">
        <v>8364</v>
      </c>
      <c r="S2769" s="13">
        <f t="shared" si="218"/>
        <v>42172.958912037036</v>
      </c>
      <c r="T2769" s="16">
        <f t="shared" si="219"/>
        <v>42232.958912037036</v>
      </c>
      <c r="U2769">
        <f t="shared" si="215"/>
        <v>2015</v>
      </c>
    </row>
    <row r="2770" spans="1:21" ht="43.5" x14ac:dyDescent="0.35">
      <c r="A2770" s="5">
        <v>2768</v>
      </c>
      <c r="B2770" s="2" t="s">
        <v>2768</v>
      </c>
      <c r="C2770" s="2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14</v>
      </c>
      <c r="P2770">
        <f t="shared" si="217"/>
        <v>29.47</v>
      </c>
      <c r="Q2770" s="10" t="s">
        <v>8329</v>
      </c>
      <c r="R2770" t="s">
        <v>8364</v>
      </c>
      <c r="S2770" s="13">
        <f t="shared" si="218"/>
        <v>40967.614849537036</v>
      </c>
      <c r="T2770" s="16">
        <f t="shared" si="219"/>
        <v>40997.573182870372</v>
      </c>
      <c r="U2770">
        <f t="shared" si="215"/>
        <v>2012</v>
      </c>
    </row>
    <row r="2771" spans="1:21" ht="43.5" x14ac:dyDescent="0.35">
      <c r="A2771" s="5">
        <v>2769</v>
      </c>
      <c r="B2771" s="2" t="s">
        <v>2769</v>
      </c>
      <c r="C2771" s="2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0" t="s">
        <v>8329</v>
      </c>
      <c r="R2771" t="s">
        <v>8364</v>
      </c>
      <c r="S2771" s="13">
        <f t="shared" si="218"/>
        <v>41745.826273148145</v>
      </c>
      <c r="T2771" s="16">
        <f t="shared" si="219"/>
        <v>41795.826273148145</v>
      </c>
      <c r="U2771">
        <f t="shared" si="215"/>
        <v>2014</v>
      </c>
    </row>
    <row r="2772" spans="1:21" ht="43.5" x14ac:dyDescent="0.35">
      <c r="A2772" s="5">
        <v>2770</v>
      </c>
      <c r="B2772" s="2" t="s">
        <v>2770</v>
      </c>
      <c r="C2772" s="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10</v>
      </c>
      <c r="P2772">
        <f t="shared" si="217"/>
        <v>63.1</v>
      </c>
      <c r="Q2772" s="10" t="s">
        <v>8329</v>
      </c>
      <c r="R2772" t="s">
        <v>8364</v>
      </c>
      <c r="S2772" s="13">
        <f t="shared" si="218"/>
        <v>41686.705208333333</v>
      </c>
      <c r="T2772" s="16">
        <f t="shared" si="219"/>
        <v>41716.663541666669</v>
      </c>
      <c r="U2772">
        <f t="shared" ref="U2772:U2835" si="220">YEAR(S:S)</f>
        <v>2014</v>
      </c>
    </row>
    <row r="2773" spans="1:21" ht="58" x14ac:dyDescent="0.35">
      <c r="A2773" s="5">
        <v>2771</v>
      </c>
      <c r="B2773" s="2" t="s">
        <v>2771</v>
      </c>
      <c r="C2773" s="2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0" t="s">
        <v>8329</v>
      </c>
      <c r="R2773" t="s">
        <v>8364</v>
      </c>
      <c r="S2773" s="13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3.5" x14ac:dyDescent="0.35">
      <c r="A2774" s="5">
        <v>2772</v>
      </c>
      <c r="B2774" s="2" t="s">
        <v>2772</v>
      </c>
      <c r="C2774" s="2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0" t="s">
        <v>8329</v>
      </c>
      <c r="R2774" t="s">
        <v>8364</v>
      </c>
      <c r="S2774" s="13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3.5" x14ac:dyDescent="0.35">
      <c r="A2775" s="5">
        <v>2773</v>
      </c>
      <c r="B2775" s="2" t="s">
        <v>2773</v>
      </c>
      <c r="C2775" s="2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0" t="s">
        <v>8329</v>
      </c>
      <c r="R2775" t="s">
        <v>8364</v>
      </c>
      <c r="S2775" s="13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3.5" x14ac:dyDescent="0.35">
      <c r="A2776" s="5">
        <v>2774</v>
      </c>
      <c r="B2776" s="2" t="s">
        <v>2774</v>
      </c>
      <c r="C2776" s="2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14</v>
      </c>
      <c r="P2776">
        <f t="shared" si="217"/>
        <v>43.85</v>
      </c>
      <c r="Q2776" s="10" t="s">
        <v>8329</v>
      </c>
      <c r="R2776" t="s">
        <v>8364</v>
      </c>
      <c r="S2776" s="13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3.5" x14ac:dyDescent="0.35">
      <c r="A2777" s="5">
        <v>2775</v>
      </c>
      <c r="B2777" s="2" t="s">
        <v>2775</v>
      </c>
      <c r="C2777" s="2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3</v>
      </c>
      <c r="P2777">
        <f t="shared" si="217"/>
        <v>75</v>
      </c>
      <c r="Q2777" s="10" t="s">
        <v>8329</v>
      </c>
      <c r="R2777" t="s">
        <v>8364</v>
      </c>
      <c r="S2777" s="13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58" x14ac:dyDescent="0.35">
      <c r="A2778" s="5">
        <v>2776</v>
      </c>
      <c r="B2778" s="2" t="s">
        <v>2776</v>
      </c>
      <c r="C2778" s="2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8</v>
      </c>
      <c r="P2778">
        <f t="shared" si="217"/>
        <v>45.97</v>
      </c>
      <c r="Q2778" s="10" t="s">
        <v>8329</v>
      </c>
      <c r="R2778" t="s">
        <v>8364</v>
      </c>
      <c r="S2778" s="13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58" x14ac:dyDescent="0.35">
      <c r="A2779" s="5">
        <v>2777</v>
      </c>
      <c r="B2779" s="2" t="s">
        <v>2777</v>
      </c>
      <c r="C2779" s="2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0" t="s">
        <v>8329</v>
      </c>
      <c r="R2779" t="s">
        <v>8364</v>
      </c>
      <c r="S2779" s="13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58" x14ac:dyDescent="0.35">
      <c r="A2780" s="5">
        <v>2778</v>
      </c>
      <c r="B2780" s="2" t="s">
        <v>2778</v>
      </c>
      <c r="C2780" s="2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26</v>
      </c>
      <c r="P2780">
        <f t="shared" si="217"/>
        <v>93.67</v>
      </c>
      <c r="Q2780" s="10" t="s">
        <v>8329</v>
      </c>
      <c r="R2780" t="s">
        <v>8364</v>
      </c>
      <c r="S2780" s="13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3.5" x14ac:dyDescent="0.35">
      <c r="A2781" s="5">
        <v>2779</v>
      </c>
      <c r="B2781" s="2" t="s">
        <v>2779</v>
      </c>
      <c r="C2781" s="2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2</v>
      </c>
      <c r="P2781">
        <f t="shared" si="217"/>
        <v>53</v>
      </c>
      <c r="Q2781" s="10" t="s">
        <v>8329</v>
      </c>
      <c r="R2781" t="s">
        <v>8364</v>
      </c>
      <c r="S2781" s="13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43.5" x14ac:dyDescent="0.35">
      <c r="A2782" s="5">
        <v>2780</v>
      </c>
      <c r="B2782" s="2" t="s">
        <v>2780</v>
      </c>
      <c r="C2782" s="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0" t="s">
        <v>8329</v>
      </c>
      <c r="R2782" t="s">
        <v>8364</v>
      </c>
      <c r="S2782" s="13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43.5" x14ac:dyDescent="0.35">
      <c r="A2783" s="5">
        <v>2781</v>
      </c>
      <c r="B2783" s="2" t="s">
        <v>2781</v>
      </c>
      <c r="C2783" s="2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105</v>
      </c>
      <c r="P2783">
        <f t="shared" si="217"/>
        <v>47</v>
      </c>
      <c r="Q2783" s="10" t="s">
        <v>8308</v>
      </c>
      <c r="R2783" t="s">
        <v>8309</v>
      </c>
      <c r="S2783" s="13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43.5" x14ac:dyDescent="0.35">
      <c r="A2784" s="5">
        <v>2782</v>
      </c>
      <c r="B2784" s="2" t="s">
        <v>2782</v>
      </c>
      <c r="C2784" s="2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120</v>
      </c>
      <c r="P2784">
        <f t="shared" si="217"/>
        <v>66.67</v>
      </c>
      <c r="Q2784" s="10" t="s">
        <v>8308</v>
      </c>
      <c r="R2784" t="s">
        <v>8309</v>
      </c>
      <c r="S2784" s="13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58" x14ac:dyDescent="0.35">
      <c r="A2785" s="5">
        <v>2783</v>
      </c>
      <c r="B2785" s="2" t="s">
        <v>2783</v>
      </c>
      <c r="C2785" s="2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115</v>
      </c>
      <c r="P2785">
        <f t="shared" si="217"/>
        <v>18.77</v>
      </c>
      <c r="Q2785" s="10" t="s">
        <v>8308</v>
      </c>
      <c r="R2785" t="s">
        <v>8309</v>
      </c>
      <c r="S2785" s="13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3.5" x14ac:dyDescent="0.35">
      <c r="A2786" s="5">
        <v>2784</v>
      </c>
      <c r="B2786" s="2" t="s">
        <v>2784</v>
      </c>
      <c r="C2786" s="2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119</v>
      </c>
      <c r="P2786">
        <f t="shared" si="217"/>
        <v>66.11</v>
      </c>
      <c r="Q2786" s="10" t="s">
        <v>8308</v>
      </c>
      <c r="R2786" t="s">
        <v>8309</v>
      </c>
      <c r="S2786" s="13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3.5" x14ac:dyDescent="0.35">
      <c r="A2787" s="5">
        <v>2785</v>
      </c>
      <c r="B2787" s="2" t="s">
        <v>2785</v>
      </c>
      <c r="C2787" s="2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105</v>
      </c>
      <c r="P2787">
        <f t="shared" si="217"/>
        <v>36.86</v>
      </c>
      <c r="Q2787" s="10" t="s">
        <v>8308</v>
      </c>
      <c r="R2787" t="s">
        <v>8309</v>
      </c>
      <c r="S2787" s="13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29" x14ac:dyDescent="0.35">
      <c r="A2788" s="5">
        <v>2786</v>
      </c>
      <c r="B2788" s="2" t="s">
        <v>2786</v>
      </c>
      <c r="C2788" s="2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118</v>
      </c>
      <c r="P2788">
        <f t="shared" si="217"/>
        <v>39.81</v>
      </c>
      <c r="Q2788" s="10" t="s">
        <v>8308</v>
      </c>
      <c r="R2788" t="s">
        <v>8309</v>
      </c>
      <c r="S2788" s="13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58" x14ac:dyDescent="0.35">
      <c r="A2789" s="5">
        <v>2787</v>
      </c>
      <c r="B2789" s="2" t="s">
        <v>2787</v>
      </c>
      <c r="C2789" s="2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120</v>
      </c>
      <c r="P2789">
        <f t="shared" si="217"/>
        <v>31.5</v>
      </c>
      <c r="Q2789" s="10" t="s">
        <v>8308</v>
      </c>
      <c r="R2789" t="s">
        <v>8309</v>
      </c>
      <c r="S2789" s="13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43.5" x14ac:dyDescent="0.35">
      <c r="A2790" s="5">
        <v>2788</v>
      </c>
      <c r="B2790" s="2" t="s">
        <v>2788</v>
      </c>
      <c r="C2790" s="2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103</v>
      </c>
      <c r="P2790">
        <f t="shared" si="217"/>
        <v>102.5</v>
      </c>
      <c r="Q2790" s="10" t="s">
        <v>8308</v>
      </c>
      <c r="R2790" t="s">
        <v>8309</v>
      </c>
      <c r="S2790" s="13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29" x14ac:dyDescent="0.35">
      <c r="A2791" s="5">
        <v>2789</v>
      </c>
      <c r="B2791" s="2" t="s">
        <v>2789</v>
      </c>
      <c r="C2791" s="2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101</v>
      </c>
      <c r="P2791">
        <f t="shared" si="217"/>
        <v>126.46</v>
      </c>
      <c r="Q2791" s="10" t="s">
        <v>8308</v>
      </c>
      <c r="R2791" t="s">
        <v>8309</v>
      </c>
      <c r="S2791" s="13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58" x14ac:dyDescent="0.35">
      <c r="A2792" s="5">
        <v>2790</v>
      </c>
      <c r="B2792" s="2" t="s">
        <v>2790</v>
      </c>
      <c r="C2792" s="2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105</v>
      </c>
      <c r="P2792">
        <f t="shared" si="217"/>
        <v>47.88</v>
      </c>
      <c r="Q2792" s="10" t="s">
        <v>8308</v>
      </c>
      <c r="R2792" t="s">
        <v>8309</v>
      </c>
      <c r="S2792" s="13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58" x14ac:dyDescent="0.35">
      <c r="A2793" s="5">
        <v>2791</v>
      </c>
      <c r="B2793" s="2" t="s">
        <v>2791</v>
      </c>
      <c r="C2793" s="2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103</v>
      </c>
      <c r="P2793">
        <f t="shared" si="217"/>
        <v>73.209999999999994</v>
      </c>
      <c r="Q2793" s="10" t="s">
        <v>8308</v>
      </c>
      <c r="R2793" t="s">
        <v>8309</v>
      </c>
      <c r="S2793" s="13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3.5" x14ac:dyDescent="0.35">
      <c r="A2794" s="5">
        <v>2792</v>
      </c>
      <c r="B2794" s="2" t="s">
        <v>2792</v>
      </c>
      <c r="C2794" s="2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108</v>
      </c>
      <c r="P2794">
        <f t="shared" si="217"/>
        <v>89.67</v>
      </c>
      <c r="Q2794" s="10" t="s">
        <v>8308</v>
      </c>
      <c r="R2794" t="s">
        <v>8309</v>
      </c>
      <c r="S2794" s="13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58" x14ac:dyDescent="0.35">
      <c r="A2795" s="5">
        <v>2793</v>
      </c>
      <c r="B2795" s="2" t="s">
        <v>2793</v>
      </c>
      <c r="C2795" s="2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111</v>
      </c>
      <c r="P2795">
        <f t="shared" si="217"/>
        <v>151.46</v>
      </c>
      <c r="Q2795" s="10" t="s">
        <v>8308</v>
      </c>
      <c r="R2795" t="s">
        <v>8309</v>
      </c>
      <c r="S2795" s="13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58" x14ac:dyDescent="0.35">
      <c r="A2796" s="5">
        <v>2794</v>
      </c>
      <c r="B2796" s="2" t="s">
        <v>2794</v>
      </c>
      <c r="C2796" s="2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150</v>
      </c>
      <c r="P2796">
        <f t="shared" si="217"/>
        <v>25</v>
      </c>
      <c r="Q2796" s="10" t="s">
        <v>8308</v>
      </c>
      <c r="R2796" t="s">
        <v>8309</v>
      </c>
      <c r="S2796" s="13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3.5" x14ac:dyDescent="0.35">
      <c r="A2797" s="5">
        <v>2795</v>
      </c>
      <c r="B2797" s="2" t="s">
        <v>2795</v>
      </c>
      <c r="C2797" s="2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104</v>
      </c>
      <c r="P2797">
        <f t="shared" si="217"/>
        <v>36.5</v>
      </c>
      <c r="Q2797" s="10" t="s">
        <v>8308</v>
      </c>
      <c r="R2797" t="s">
        <v>8309</v>
      </c>
      <c r="S2797" s="13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3.5" x14ac:dyDescent="0.35">
      <c r="A2798" s="5">
        <v>2796</v>
      </c>
      <c r="B2798" s="2" t="s">
        <v>2796</v>
      </c>
      <c r="C2798" s="2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116</v>
      </c>
      <c r="P2798">
        <f t="shared" si="217"/>
        <v>44</v>
      </c>
      <c r="Q2798" s="10" t="s">
        <v>8308</v>
      </c>
      <c r="R2798" t="s">
        <v>8309</v>
      </c>
      <c r="S2798" s="13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3.5" x14ac:dyDescent="0.35">
      <c r="A2799" s="5">
        <v>2797</v>
      </c>
      <c r="B2799" s="2" t="s">
        <v>2797</v>
      </c>
      <c r="C2799" s="2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103</v>
      </c>
      <c r="P2799">
        <f t="shared" si="217"/>
        <v>87.36</v>
      </c>
      <c r="Q2799" s="10" t="s">
        <v>8308</v>
      </c>
      <c r="R2799" t="s">
        <v>8309</v>
      </c>
      <c r="S2799" s="13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58" x14ac:dyDescent="0.35">
      <c r="A2800" s="5">
        <v>2798</v>
      </c>
      <c r="B2800" s="2" t="s">
        <v>2798</v>
      </c>
      <c r="C2800" s="2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101</v>
      </c>
      <c r="P2800">
        <f t="shared" si="217"/>
        <v>36.47</v>
      </c>
      <c r="Q2800" s="10" t="s">
        <v>8308</v>
      </c>
      <c r="R2800" t="s">
        <v>8309</v>
      </c>
      <c r="S2800" s="13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58" x14ac:dyDescent="0.35">
      <c r="A2801" s="5">
        <v>2799</v>
      </c>
      <c r="B2801" s="2" t="s">
        <v>2799</v>
      </c>
      <c r="C2801" s="2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117</v>
      </c>
      <c r="P2801">
        <f t="shared" si="217"/>
        <v>44.86</v>
      </c>
      <c r="Q2801" s="10" t="s">
        <v>8308</v>
      </c>
      <c r="R2801" t="s">
        <v>8309</v>
      </c>
      <c r="S2801" s="13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3.5" x14ac:dyDescent="0.35">
      <c r="A2802" s="5">
        <v>2800</v>
      </c>
      <c r="B2802" s="2" t="s">
        <v>2800</v>
      </c>
      <c r="C2802" s="2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133</v>
      </c>
      <c r="P2802">
        <f t="shared" si="217"/>
        <v>42.9</v>
      </c>
      <c r="Q2802" s="10" t="s">
        <v>8308</v>
      </c>
      <c r="R2802" t="s">
        <v>8309</v>
      </c>
      <c r="S2802" s="13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3.5" x14ac:dyDescent="0.35">
      <c r="A2803" s="5">
        <v>2801</v>
      </c>
      <c r="B2803" s="2" t="s">
        <v>2801</v>
      </c>
      <c r="C2803" s="2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133</v>
      </c>
      <c r="P2803">
        <f t="shared" si="217"/>
        <v>51.23</v>
      </c>
      <c r="Q2803" s="10" t="s">
        <v>8308</v>
      </c>
      <c r="R2803" t="s">
        <v>8309</v>
      </c>
      <c r="S2803" s="13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58" x14ac:dyDescent="0.35">
      <c r="A2804" s="5">
        <v>2802</v>
      </c>
      <c r="B2804" s="2" t="s">
        <v>2802</v>
      </c>
      <c r="C2804" s="2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102</v>
      </c>
      <c r="P2804">
        <f t="shared" si="217"/>
        <v>33.94</v>
      </c>
      <c r="Q2804" s="10" t="s">
        <v>8308</v>
      </c>
      <c r="R2804" t="s">
        <v>8309</v>
      </c>
      <c r="S2804" s="13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58" x14ac:dyDescent="0.35">
      <c r="A2805" s="5">
        <v>2803</v>
      </c>
      <c r="B2805" s="2" t="s">
        <v>2803</v>
      </c>
      <c r="C2805" s="2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128</v>
      </c>
      <c r="P2805">
        <f t="shared" si="217"/>
        <v>90.74</v>
      </c>
      <c r="Q2805" s="10" t="s">
        <v>8308</v>
      </c>
      <c r="R2805" t="s">
        <v>8309</v>
      </c>
      <c r="S2805" s="13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58" x14ac:dyDescent="0.35">
      <c r="A2806" s="5">
        <v>2804</v>
      </c>
      <c r="B2806" s="2" t="s">
        <v>2804</v>
      </c>
      <c r="C2806" s="2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115</v>
      </c>
      <c r="P2806">
        <f t="shared" si="217"/>
        <v>50</v>
      </c>
      <c r="Q2806" s="10" t="s">
        <v>8308</v>
      </c>
      <c r="R2806" t="s">
        <v>8309</v>
      </c>
      <c r="S2806" s="13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58" x14ac:dyDescent="0.35">
      <c r="A2807" s="5">
        <v>2805</v>
      </c>
      <c r="B2807" s="2" t="s">
        <v>2805</v>
      </c>
      <c r="C2807" s="2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110</v>
      </c>
      <c r="P2807">
        <f t="shared" si="217"/>
        <v>24.44</v>
      </c>
      <c r="Q2807" s="10" t="s">
        <v>8308</v>
      </c>
      <c r="R2807" t="s">
        <v>8309</v>
      </c>
      <c r="S2807" s="13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3.5" x14ac:dyDescent="0.35">
      <c r="A2808" s="5">
        <v>2806</v>
      </c>
      <c r="B2808" s="2" t="s">
        <v>2806</v>
      </c>
      <c r="C2808" s="2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112</v>
      </c>
      <c r="P2808">
        <f t="shared" si="217"/>
        <v>44.25</v>
      </c>
      <c r="Q2808" s="10" t="s">
        <v>8308</v>
      </c>
      <c r="R2808" t="s">
        <v>8309</v>
      </c>
      <c r="S2808" s="13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ht="29" x14ac:dyDescent="0.35">
      <c r="A2809" s="5">
        <v>2807</v>
      </c>
      <c r="B2809" s="2" t="s">
        <v>2807</v>
      </c>
      <c r="C2809" s="2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126</v>
      </c>
      <c r="P2809">
        <f t="shared" si="217"/>
        <v>67.739999999999995</v>
      </c>
      <c r="Q2809" s="10" t="s">
        <v>8308</v>
      </c>
      <c r="R2809" t="s">
        <v>8309</v>
      </c>
      <c r="S2809" s="13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58" x14ac:dyDescent="0.35">
      <c r="A2810" s="5">
        <v>2808</v>
      </c>
      <c r="B2810" s="2" t="s">
        <v>2808</v>
      </c>
      <c r="C2810" s="2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100</v>
      </c>
      <c r="P2810">
        <f t="shared" si="217"/>
        <v>65.38</v>
      </c>
      <c r="Q2810" s="10" t="s">
        <v>8308</v>
      </c>
      <c r="R2810" t="s">
        <v>8309</v>
      </c>
      <c r="S2810" s="13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58" x14ac:dyDescent="0.35">
      <c r="A2811" s="5">
        <v>2809</v>
      </c>
      <c r="B2811" s="2" t="s">
        <v>2809</v>
      </c>
      <c r="C2811" s="2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102</v>
      </c>
      <c r="P2811">
        <f t="shared" si="217"/>
        <v>121.9</v>
      </c>
      <c r="Q2811" s="10" t="s">
        <v>8308</v>
      </c>
      <c r="R2811" t="s">
        <v>8309</v>
      </c>
      <c r="S2811" s="13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3.5" x14ac:dyDescent="0.35">
      <c r="A2812" s="5">
        <v>2810</v>
      </c>
      <c r="B2812" s="2" t="s">
        <v>2810</v>
      </c>
      <c r="C2812" s="2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108</v>
      </c>
      <c r="P2812">
        <f t="shared" si="217"/>
        <v>47.46</v>
      </c>
      <c r="Q2812" s="10" t="s">
        <v>8308</v>
      </c>
      <c r="R2812" t="s">
        <v>8309</v>
      </c>
      <c r="S2812" s="13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3.5" x14ac:dyDescent="0.35">
      <c r="A2813" s="5">
        <v>2811</v>
      </c>
      <c r="B2813" s="2" t="s">
        <v>2811</v>
      </c>
      <c r="C2813" s="2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100</v>
      </c>
      <c r="P2813">
        <f t="shared" si="217"/>
        <v>92.84</v>
      </c>
      <c r="Q2813" s="10" t="s">
        <v>8308</v>
      </c>
      <c r="R2813" t="s">
        <v>8309</v>
      </c>
      <c r="S2813" s="13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3.5" x14ac:dyDescent="0.35">
      <c r="A2814" s="5">
        <v>2812</v>
      </c>
      <c r="B2814" s="2" t="s">
        <v>2812</v>
      </c>
      <c r="C2814" s="2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113</v>
      </c>
      <c r="P2814">
        <f t="shared" si="217"/>
        <v>68.25</v>
      </c>
      <c r="Q2814" s="10" t="s">
        <v>8308</v>
      </c>
      <c r="R2814" t="s">
        <v>8309</v>
      </c>
      <c r="S2814" s="13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3.5" x14ac:dyDescent="0.35">
      <c r="A2815" s="5">
        <v>2813</v>
      </c>
      <c r="B2815" s="2" t="s">
        <v>2813</v>
      </c>
      <c r="C2815" s="2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128</v>
      </c>
      <c r="P2815">
        <f t="shared" si="217"/>
        <v>37.21</v>
      </c>
      <c r="Q2815" s="10" t="s">
        <v>8308</v>
      </c>
      <c r="R2815" t="s">
        <v>8309</v>
      </c>
      <c r="S2815" s="13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3.5" x14ac:dyDescent="0.35">
      <c r="A2816" s="5">
        <v>2814</v>
      </c>
      <c r="B2816" s="2" t="s">
        <v>2814</v>
      </c>
      <c r="C2816" s="2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108</v>
      </c>
      <c r="P2816">
        <f t="shared" si="217"/>
        <v>25.25</v>
      </c>
      <c r="Q2816" s="10" t="s">
        <v>8308</v>
      </c>
      <c r="R2816" t="s">
        <v>8309</v>
      </c>
      <c r="S2816" s="13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3.5" x14ac:dyDescent="0.35">
      <c r="A2817" s="5">
        <v>2815</v>
      </c>
      <c r="B2817" s="2" t="s">
        <v>2815</v>
      </c>
      <c r="C2817" s="2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242</v>
      </c>
      <c r="P2817">
        <f t="shared" si="217"/>
        <v>43.21</v>
      </c>
      <c r="Q2817" s="10" t="s">
        <v>8308</v>
      </c>
      <c r="R2817" t="s">
        <v>8309</v>
      </c>
      <c r="S2817" s="13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3.5" x14ac:dyDescent="0.35">
      <c r="A2818" s="5">
        <v>2816</v>
      </c>
      <c r="B2818" s="2" t="s">
        <v>2816</v>
      </c>
      <c r="C2818" s="2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142</v>
      </c>
      <c r="P2818">
        <f t="shared" si="217"/>
        <v>25.13</v>
      </c>
      <c r="Q2818" s="10" t="s">
        <v>8308</v>
      </c>
      <c r="R2818" t="s">
        <v>8309</v>
      </c>
      <c r="S2818" s="13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58" x14ac:dyDescent="0.35">
      <c r="A2819" s="5">
        <v>2817</v>
      </c>
      <c r="B2819" s="2" t="s">
        <v>2817</v>
      </c>
      <c r="C2819" s="2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8308</v>
      </c>
      <c r="R2819" t="s">
        <v>8309</v>
      </c>
      <c r="S2819" s="13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si="220"/>
        <v>2015</v>
      </c>
    </row>
    <row r="2820" spans="1:21" ht="43.5" x14ac:dyDescent="0.35">
      <c r="A2820" s="5">
        <v>2818</v>
      </c>
      <c r="B2820" s="2" t="s">
        <v>2818</v>
      </c>
      <c r="C2820" s="2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>
        <f t="shared" si="222"/>
        <v>103.95</v>
      </c>
      <c r="Q2820" s="10" t="s">
        <v>8308</v>
      </c>
      <c r="R2820" t="s">
        <v>8309</v>
      </c>
      <c r="S2820" s="13">
        <f t="shared" si="223"/>
        <v>42250.598217592589</v>
      </c>
      <c r="T2820" s="16">
        <f t="shared" si="224"/>
        <v>42270.598217592589</v>
      </c>
      <c r="U2820">
        <f t="shared" si="220"/>
        <v>2015</v>
      </c>
    </row>
    <row r="2821" spans="1:21" ht="58" x14ac:dyDescent="0.35">
      <c r="A2821" s="5">
        <v>2819</v>
      </c>
      <c r="B2821" s="2" t="s">
        <v>2819</v>
      </c>
      <c r="C2821" s="2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>
        <f t="shared" si="222"/>
        <v>50.38</v>
      </c>
      <c r="Q2821" s="10" t="s">
        <v>8308</v>
      </c>
      <c r="R2821" t="s">
        <v>8309</v>
      </c>
      <c r="S2821" s="13">
        <f t="shared" si="223"/>
        <v>42139.525567129633</v>
      </c>
      <c r="T2821" s="16">
        <f t="shared" si="224"/>
        <v>42169.525567129633</v>
      </c>
      <c r="U2821">
        <f t="shared" si="220"/>
        <v>2015</v>
      </c>
    </row>
    <row r="2822" spans="1:21" ht="58" x14ac:dyDescent="0.35">
      <c r="A2822" s="5">
        <v>2820</v>
      </c>
      <c r="B2822" s="2" t="s">
        <v>2820</v>
      </c>
      <c r="C2822" s="2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>
        <f t="shared" si="222"/>
        <v>13.6</v>
      </c>
      <c r="Q2822" s="10" t="s">
        <v>8308</v>
      </c>
      <c r="R2822" t="s">
        <v>8309</v>
      </c>
      <c r="S2822" s="13">
        <f t="shared" si="223"/>
        <v>42401.610983796301</v>
      </c>
      <c r="T2822" s="16">
        <f t="shared" si="224"/>
        <v>42426</v>
      </c>
      <c r="U2822">
        <f t="shared" si="220"/>
        <v>2016</v>
      </c>
    </row>
    <row r="2823" spans="1:21" ht="58" x14ac:dyDescent="0.35">
      <c r="A2823" s="5">
        <v>2821</v>
      </c>
      <c r="B2823" s="2" t="s">
        <v>2821</v>
      </c>
      <c r="C2823" s="2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>
        <f t="shared" si="222"/>
        <v>28.57</v>
      </c>
      <c r="Q2823" s="10" t="s">
        <v>8308</v>
      </c>
      <c r="R2823" t="s">
        <v>8309</v>
      </c>
      <c r="S2823" s="13">
        <f t="shared" si="223"/>
        <v>41875.922858796301</v>
      </c>
      <c r="T2823" s="16">
        <f t="shared" si="224"/>
        <v>41905.922858796301</v>
      </c>
      <c r="U2823">
        <f t="shared" si="220"/>
        <v>2014</v>
      </c>
    </row>
    <row r="2824" spans="1:21" ht="58" x14ac:dyDescent="0.35">
      <c r="A2824" s="5">
        <v>2822</v>
      </c>
      <c r="B2824" s="2" t="s">
        <v>2822</v>
      </c>
      <c r="C2824" s="2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>
        <f t="shared" si="222"/>
        <v>63.83</v>
      </c>
      <c r="Q2824" s="10" t="s">
        <v>8308</v>
      </c>
      <c r="R2824" t="s">
        <v>8309</v>
      </c>
      <c r="S2824" s="13">
        <f t="shared" si="223"/>
        <v>42060.683935185181</v>
      </c>
      <c r="T2824" s="16">
        <f t="shared" si="224"/>
        <v>42090.642268518524</v>
      </c>
      <c r="U2824">
        <f t="shared" si="220"/>
        <v>2015</v>
      </c>
    </row>
    <row r="2825" spans="1:21" ht="58" x14ac:dyDescent="0.35">
      <c r="A2825" s="5">
        <v>2823</v>
      </c>
      <c r="B2825" s="2" t="s">
        <v>2823</v>
      </c>
      <c r="C2825" s="2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>
        <f t="shared" si="222"/>
        <v>8.86</v>
      </c>
      <c r="Q2825" s="10" t="s">
        <v>8308</v>
      </c>
      <c r="R2825" t="s">
        <v>8309</v>
      </c>
      <c r="S2825" s="13">
        <f t="shared" si="223"/>
        <v>42067.011643518519</v>
      </c>
      <c r="T2825" s="16">
        <f t="shared" si="224"/>
        <v>42094.957638888889</v>
      </c>
      <c r="U2825">
        <f t="shared" si="220"/>
        <v>2015</v>
      </c>
    </row>
    <row r="2826" spans="1:21" ht="43.5" x14ac:dyDescent="0.35">
      <c r="A2826" s="5">
        <v>2824</v>
      </c>
      <c r="B2826" s="2" t="s">
        <v>2824</v>
      </c>
      <c r="C2826" s="2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>
        <f t="shared" si="222"/>
        <v>50.67</v>
      </c>
      <c r="Q2826" s="10" t="s">
        <v>8308</v>
      </c>
      <c r="R2826" t="s">
        <v>8309</v>
      </c>
      <c r="S2826" s="13">
        <f t="shared" si="223"/>
        <v>42136.270787037036</v>
      </c>
      <c r="T2826" s="16">
        <f t="shared" si="224"/>
        <v>42168.071527777778</v>
      </c>
      <c r="U2826">
        <f t="shared" si="220"/>
        <v>2015</v>
      </c>
    </row>
    <row r="2827" spans="1:21" ht="58" x14ac:dyDescent="0.35">
      <c r="A2827" s="5">
        <v>2825</v>
      </c>
      <c r="B2827" s="2" t="s">
        <v>2825</v>
      </c>
      <c r="C2827" s="2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>
        <f t="shared" si="222"/>
        <v>60.78</v>
      </c>
      <c r="Q2827" s="10" t="s">
        <v>8308</v>
      </c>
      <c r="R2827" t="s">
        <v>8309</v>
      </c>
      <c r="S2827" s="13">
        <f t="shared" si="223"/>
        <v>42312.792662037042</v>
      </c>
      <c r="T2827" s="16">
        <f t="shared" si="224"/>
        <v>42342.792662037042</v>
      </c>
      <c r="U2827">
        <f t="shared" si="220"/>
        <v>2015</v>
      </c>
    </row>
    <row r="2828" spans="1:21" ht="58" x14ac:dyDescent="0.35">
      <c r="A2828" s="5">
        <v>2826</v>
      </c>
      <c r="B2828" s="2" t="s">
        <v>2826</v>
      </c>
      <c r="C2828" s="2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>
        <f t="shared" si="222"/>
        <v>113.42</v>
      </c>
      <c r="Q2828" s="10" t="s">
        <v>8308</v>
      </c>
      <c r="R2828" t="s">
        <v>8309</v>
      </c>
      <c r="S2828" s="13">
        <f t="shared" si="223"/>
        <v>42171.034861111111</v>
      </c>
      <c r="T2828" s="16">
        <f t="shared" si="224"/>
        <v>42195.291666666672</v>
      </c>
      <c r="U2828">
        <f t="shared" si="220"/>
        <v>2015</v>
      </c>
    </row>
    <row r="2829" spans="1:21" ht="58" x14ac:dyDescent="0.35">
      <c r="A2829" s="5">
        <v>2827</v>
      </c>
      <c r="B2829" s="2" t="s">
        <v>2827</v>
      </c>
      <c r="C2829" s="2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>
        <f t="shared" si="222"/>
        <v>104.57</v>
      </c>
      <c r="Q2829" s="10" t="s">
        <v>8308</v>
      </c>
      <c r="R2829" t="s">
        <v>8309</v>
      </c>
      <c r="S2829" s="13">
        <f t="shared" si="223"/>
        <v>42494.683634259258</v>
      </c>
      <c r="T2829" s="16">
        <f t="shared" si="224"/>
        <v>42524.6875</v>
      </c>
      <c r="U2829">
        <f t="shared" si="220"/>
        <v>2016</v>
      </c>
    </row>
    <row r="2830" spans="1:21" ht="58" x14ac:dyDescent="0.35">
      <c r="A2830" s="5">
        <v>2828</v>
      </c>
      <c r="B2830" s="2" t="s">
        <v>2828</v>
      </c>
      <c r="C2830" s="2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>
        <f t="shared" si="222"/>
        <v>98.31</v>
      </c>
      <c r="Q2830" s="10" t="s">
        <v>8308</v>
      </c>
      <c r="R2830" t="s">
        <v>8309</v>
      </c>
      <c r="S2830" s="13">
        <f t="shared" si="223"/>
        <v>42254.264687499999</v>
      </c>
      <c r="T2830" s="16">
        <f t="shared" si="224"/>
        <v>42279.958333333328</v>
      </c>
      <c r="U2830">
        <f t="shared" si="220"/>
        <v>2015</v>
      </c>
    </row>
    <row r="2831" spans="1:21" ht="58" x14ac:dyDescent="0.35">
      <c r="A2831" s="5">
        <v>2829</v>
      </c>
      <c r="B2831" s="2" t="s">
        <v>2829</v>
      </c>
      <c r="C2831" s="2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>
        <f t="shared" si="222"/>
        <v>35.04</v>
      </c>
      <c r="Q2831" s="10" t="s">
        <v>8308</v>
      </c>
      <c r="R2831" t="s">
        <v>8309</v>
      </c>
      <c r="S2831" s="13">
        <f t="shared" si="223"/>
        <v>42495.434236111112</v>
      </c>
      <c r="T2831" s="16">
        <f t="shared" si="224"/>
        <v>42523.434236111112</v>
      </c>
      <c r="U2831">
        <f t="shared" si="220"/>
        <v>2016</v>
      </c>
    </row>
    <row r="2832" spans="1:21" ht="43.5" x14ac:dyDescent="0.35">
      <c r="A2832" s="5">
        <v>2830</v>
      </c>
      <c r="B2832" s="2" t="s">
        <v>2830</v>
      </c>
      <c r="C2832" s="2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>
        <f t="shared" si="222"/>
        <v>272.73</v>
      </c>
      <c r="Q2832" s="10" t="s">
        <v>8308</v>
      </c>
      <c r="R2832" t="s">
        <v>8309</v>
      </c>
      <c r="S2832" s="13">
        <f t="shared" si="223"/>
        <v>41758.839675925927</v>
      </c>
      <c r="T2832" s="16">
        <f t="shared" si="224"/>
        <v>41771.165972222225</v>
      </c>
      <c r="U2832">
        <f t="shared" si="220"/>
        <v>2014</v>
      </c>
    </row>
    <row r="2833" spans="1:21" ht="43.5" x14ac:dyDescent="0.35">
      <c r="A2833" s="5">
        <v>2831</v>
      </c>
      <c r="B2833" s="2" t="s">
        <v>2831</v>
      </c>
      <c r="C2833" s="2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>
        <f t="shared" si="222"/>
        <v>63.85</v>
      </c>
      <c r="Q2833" s="10" t="s">
        <v>8308</v>
      </c>
      <c r="R2833" t="s">
        <v>8309</v>
      </c>
      <c r="S2833" s="13">
        <f t="shared" si="223"/>
        <v>42171.824884259258</v>
      </c>
      <c r="T2833" s="16">
        <f t="shared" si="224"/>
        <v>42201.824884259258</v>
      </c>
      <c r="U2833">
        <f t="shared" si="220"/>
        <v>2015</v>
      </c>
    </row>
    <row r="2834" spans="1:21" ht="58" x14ac:dyDescent="0.35">
      <c r="A2834" s="5">
        <v>2832</v>
      </c>
      <c r="B2834" s="2" t="s">
        <v>2832</v>
      </c>
      <c r="C2834" s="2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>
        <f t="shared" si="222"/>
        <v>30.19</v>
      </c>
      <c r="Q2834" s="10" t="s">
        <v>8308</v>
      </c>
      <c r="R2834" t="s">
        <v>8309</v>
      </c>
      <c r="S2834" s="13">
        <f t="shared" si="223"/>
        <v>41938.709421296298</v>
      </c>
      <c r="T2834" s="16">
        <f t="shared" si="224"/>
        <v>41966.916666666672</v>
      </c>
      <c r="U2834">
        <f t="shared" si="220"/>
        <v>2014</v>
      </c>
    </row>
    <row r="2835" spans="1:21" x14ac:dyDescent="0.35">
      <c r="A2835" s="5">
        <v>2833</v>
      </c>
      <c r="B2835" s="2" t="s">
        <v>2833</v>
      </c>
      <c r="C2835" s="2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>
        <f t="shared" si="222"/>
        <v>83.51</v>
      </c>
      <c r="Q2835" s="10" t="s">
        <v>8308</v>
      </c>
      <c r="R2835" t="s">
        <v>8309</v>
      </c>
      <c r="S2835" s="13">
        <f t="shared" si="223"/>
        <v>42268.127696759257</v>
      </c>
      <c r="T2835" s="16">
        <f t="shared" si="224"/>
        <v>42288.083333333328</v>
      </c>
      <c r="U2835">
        <f t="shared" si="220"/>
        <v>2015</v>
      </c>
    </row>
    <row r="2836" spans="1:21" ht="43.5" x14ac:dyDescent="0.35">
      <c r="A2836" s="5">
        <v>2834</v>
      </c>
      <c r="B2836" s="2" t="s">
        <v>2834</v>
      </c>
      <c r="C2836" s="2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>
        <f t="shared" si="222"/>
        <v>64.760000000000005</v>
      </c>
      <c r="Q2836" s="10" t="s">
        <v>8308</v>
      </c>
      <c r="R2836" t="s">
        <v>8309</v>
      </c>
      <c r="S2836" s="13">
        <f t="shared" si="223"/>
        <v>42019.959837962961</v>
      </c>
      <c r="T2836" s="16">
        <f t="shared" si="224"/>
        <v>42034.959837962961</v>
      </c>
      <c r="U2836">
        <f t="shared" ref="U2836:U2899" si="225">YEAR(S:S)</f>
        <v>2015</v>
      </c>
    </row>
    <row r="2837" spans="1:21" ht="43.5" x14ac:dyDescent="0.35">
      <c r="A2837" s="5">
        <v>2835</v>
      </c>
      <c r="B2837" s="2" t="s">
        <v>2835</v>
      </c>
      <c r="C2837" s="2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>
        <f t="shared" si="222"/>
        <v>20.12</v>
      </c>
      <c r="Q2837" s="10" t="s">
        <v>8308</v>
      </c>
      <c r="R2837" t="s">
        <v>8309</v>
      </c>
      <c r="S2837" s="13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58" x14ac:dyDescent="0.35">
      <c r="A2838" s="5">
        <v>2836</v>
      </c>
      <c r="B2838" s="2" t="s">
        <v>2836</v>
      </c>
      <c r="C2838" s="2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>
        <f t="shared" si="222"/>
        <v>44.09</v>
      </c>
      <c r="Q2838" s="10" t="s">
        <v>8308</v>
      </c>
      <c r="R2838" t="s">
        <v>8309</v>
      </c>
      <c r="S2838" s="13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58" x14ac:dyDescent="0.35">
      <c r="A2839" s="5">
        <v>2837</v>
      </c>
      <c r="B2839" s="2" t="s">
        <v>2837</v>
      </c>
      <c r="C2839" s="2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>
        <f t="shared" si="222"/>
        <v>40.479999999999997</v>
      </c>
      <c r="Q2839" s="10" t="s">
        <v>8308</v>
      </c>
      <c r="R2839" t="s">
        <v>8309</v>
      </c>
      <c r="S2839" s="13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3.5" x14ac:dyDescent="0.35">
      <c r="A2840" s="5">
        <v>2838</v>
      </c>
      <c r="B2840" s="2" t="s">
        <v>2838</v>
      </c>
      <c r="C2840" s="2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>
        <f t="shared" si="222"/>
        <v>44.54</v>
      </c>
      <c r="Q2840" s="10" t="s">
        <v>8308</v>
      </c>
      <c r="R2840" t="s">
        <v>8309</v>
      </c>
      <c r="S2840" s="13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58" x14ac:dyDescent="0.35">
      <c r="A2841" s="5">
        <v>2839</v>
      </c>
      <c r="B2841" s="2" t="s">
        <v>2839</v>
      </c>
      <c r="C2841" s="2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>
        <f t="shared" si="222"/>
        <v>125.81</v>
      </c>
      <c r="Q2841" s="10" t="s">
        <v>8308</v>
      </c>
      <c r="R2841" t="s">
        <v>8309</v>
      </c>
      <c r="S2841" s="13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58" x14ac:dyDescent="0.35">
      <c r="A2842" s="5">
        <v>2840</v>
      </c>
      <c r="B2842" s="2" t="s">
        <v>2840</v>
      </c>
      <c r="C2842" s="2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>
        <f t="shared" si="222"/>
        <v>19.7</v>
      </c>
      <c r="Q2842" s="10" t="s">
        <v>8308</v>
      </c>
      <c r="R2842" t="s">
        <v>8309</v>
      </c>
      <c r="S2842" s="13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58" x14ac:dyDescent="0.35">
      <c r="A2843" s="5">
        <v>2841</v>
      </c>
      <c r="B2843" s="2" t="s">
        <v>2841</v>
      </c>
      <c r="C2843" s="2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>
        <f t="shared" si="222"/>
        <v>10</v>
      </c>
      <c r="Q2843" s="10" t="s">
        <v>8308</v>
      </c>
      <c r="R2843" t="s">
        <v>8309</v>
      </c>
      <c r="S2843" s="13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3.5" x14ac:dyDescent="0.35">
      <c r="A2844" s="5">
        <v>2842</v>
      </c>
      <c r="B2844" s="2" t="s">
        <v>2842</v>
      </c>
      <c r="C2844" s="2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0" t="s">
        <v>8308</v>
      </c>
      <c r="R2844" t="s">
        <v>8309</v>
      </c>
      <c r="S2844" s="13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58" x14ac:dyDescent="0.35">
      <c r="A2845" s="5">
        <v>2843</v>
      </c>
      <c r="B2845" s="2" t="s">
        <v>2843</v>
      </c>
      <c r="C2845" s="2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0" t="s">
        <v>8308</v>
      </c>
      <c r="R2845" t="s">
        <v>8309</v>
      </c>
      <c r="S2845" s="13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3.5" x14ac:dyDescent="0.35">
      <c r="A2846" s="5">
        <v>2844</v>
      </c>
      <c r="B2846" s="2" t="s">
        <v>2844</v>
      </c>
      <c r="C2846" s="2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>
        <f t="shared" si="222"/>
        <v>30</v>
      </c>
      <c r="Q2846" s="10" t="s">
        <v>8308</v>
      </c>
      <c r="R2846" t="s">
        <v>8309</v>
      </c>
      <c r="S2846" s="13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3.5" x14ac:dyDescent="0.35">
      <c r="A2847" s="5">
        <v>2845</v>
      </c>
      <c r="B2847" s="2" t="s">
        <v>2845</v>
      </c>
      <c r="C2847" s="2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>
        <f t="shared" si="222"/>
        <v>60.67</v>
      </c>
      <c r="Q2847" s="10" t="s">
        <v>8308</v>
      </c>
      <c r="R2847" t="s">
        <v>8309</v>
      </c>
      <c r="S2847" s="13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58" x14ac:dyDescent="0.35">
      <c r="A2848" s="5">
        <v>2846</v>
      </c>
      <c r="B2848" s="2" t="s">
        <v>2846</v>
      </c>
      <c r="C2848" s="2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0" t="s">
        <v>8308</v>
      </c>
      <c r="R2848" t="s">
        <v>8309</v>
      </c>
      <c r="S2848" s="13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58" x14ac:dyDescent="0.35">
      <c r="A2849" s="5">
        <v>2847</v>
      </c>
      <c r="B2849" s="2" t="s">
        <v>2847</v>
      </c>
      <c r="C2849" s="2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0" t="s">
        <v>8308</v>
      </c>
      <c r="R2849" t="s">
        <v>8309</v>
      </c>
      <c r="S2849" s="13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58" x14ac:dyDescent="0.35">
      <c r="A2850" s="5">
        <v>2848</v>
      </c>
      <c r="B2850" s="2" t="s">
        <v>2848</v>
      </c>
      <c r="C2850" s="2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0" t="s">
        <v>8308</v>
      </c>
      <c r="R2850" t="s">
        <v>8309</v>
      </c>
      <c r="S2850" s="13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3.5" x14ac:dyDescent="0.35">
      <c r="A2851" s="5">
        <v>2849</v>
      </c>
      <c r="B2851" s="2" t="s">
        <v>2849</v>
      </c>
      <c r="C2851" s="2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>
        <f t="shared" si="222"/>
        <v>5</v>
      </c>
      <c r="Q2851" s="10" t="s">
        <v>8308</v>
      </c>
      <c r="R2851" t="s">
        <v>8309</v>
      </c>
      <c r="S2851" s="13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58" x14ac:dyDescent="0.35">
      <c r="A2852" s="5">
        <v>2850</v>
      </c>
      <c r="B2852" s="2" t="s">
        <v>2850</v>
      </c>
      <c r="C2852" s="2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>
        <f t="shared" si="222"/>
        <v>23.92</v>
      </c>
      <c r="Q2852" s="10" t="s">
        <v>8308</v>
      </c>
      <c r="R2852" t="s">
        <v>8309</v>
      </c>
      <c r="S2852" s="13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58" x14ac:dyDescent="0.35">
      <c r="A2853" s="5">
        <v>2851</v>
      </c>
      <c r="B2853" s="2" t="s">
        <v>2851</v>
      </c>
      <c r="C2853" s="2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0" t="s">
        <v>8308</v>
      </c>
      <c r="R2853" t="s">
        <v>8309</v>
      </c>
      <c r="S2853" s="13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3.5" x14ac:dyDescent="0.35">
      <c r="A2854" s="5">
        <v>2852</v>
      </c>
      <c r="B2854" s="2" t="s">
        <v>2852</v>
      </c>
      <c r="C2854" s="2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>
        <f t="shared" si="222"/>
        <v>15.83</v>
      </c>
      <c r="Q2854" s="10" t="s">
        <v>8308</v>
      </c>
      <c r="R2854" t="s">
        <v>8309</v>
      </c>
      <c r="S2854" s="13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58" x14ac:dyDescent="0.35">
      <c r="A2855" s="5">
        <v>2853</v>
      </c>
      <c r="B2855" s="2" t="s">
        <v>2853</v>
      </c>
      <c r="C2855" s="2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0" t="s">
        <v>8308</v>
      </c>
      <c r="R2855" t="s">
        <v>8309</v>
      </c>
      <c r="S2855" s="13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3.5" x14ac:dyDescent="0.35">
      <c r="A2856" s="5">
        <v>2854</v>
      </c>
      <c r="B2856" s="2" t="s">
        <v>2854</v>
      </c>
      <c r="C2856" s="2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>
        <f t="shared" si="222"/>
        <v>29.79</v>
      </c>
      <c r="Q2856" s="10" t="s">
        <v>8308</v>
      </c>
      <c r="R2856" t="s">
        <v>8309</v>
      </c>
      <c r="S2856" s="13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58" x14ac:dyDescent="0.35">
      <c r="A2857" s="5">
        <v>2855</v>
      </c>
      <c r="B2857" s="2" t="s">
        <v>2855</v>
      </c>
      <c r="C2857" s="2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>
        <f t="shared" si="222"/>
        <v>60</v>
      </c>
      <c r="Q2857" s="10" t="s">
        <v>8308</v>
      </c>
      <c r="R2857" t="s">
        <v>8309</v>
      </c>
      <c r="S2857" s="13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3.5" x14ac:dyDescent="0.35">
      <c r="A2858" s="5">
        <v>2856</v>
      </c>
      <c r="B2858" s="2" t="s">
        <v>2856</v>
      </c>
      <c r="C2858" s="2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>
        <f t="shared" si="222"/>
        <v>24.33</v>
      </c>
      <c r="Q2858" s="10" t="s">
        <v>8308</v>
      </c>
      <c r="R2858" t="s">
        <v>8309</v>
      </c>
      <c r="S2858" s="13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58" x14ac:dyDescent="0.35">
      <c r="A2859" s="5">
        <v>2857</v>
      </c>
      <c r="B2859" s="2" t="s">
        <v>2857</v>
      </c>
      <c r="C2859" s="2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>
        <f t="shared" si="222"/>
        <v>500</v>
      </c>
      <c r="Q2859" s="10" t="s">
        <v>8308</v>
      </c>
      <c r="R2859" t="s">
        <v>8309</v>
      </c>
      <c r="S2859" s="13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58" x14ac:dyDescent="0.35">
      <c r="A2860" s="5">
        <v>2858</v>
      </c>
      <c r="B2860" s="2" t="s">
        <v>2858</v>
      </c>
      <c r="C2860" s="2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0" t="s">
        <v>8308</v>
      </c>
      <c r="R2860" t="s">
        <v>8309</v>
      </c>
      <c r="S2860" s="13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43.5" x14ac:dyDescent="0.35">
      <c r="A2861" s="5">
        <v>2859</v>
      </c>
      <c r="B2861" s="2" t="s">
        <v>2859</v>
      </c>
      <c r="C2861" s="2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>
        <f t="shared" si="222"/>
        <v>35</v>
      </c>
      <c r="Q2861" s="10" t="s">
        <v>8308</v>
      </c>
      <c r="R2861" t="s">
        <v>8309</v>
      </c>
      <c r="S2861" s="13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58" x14ac:dyDescent="0.35">
      <c r="A2862" s="5">
        <v>2860</v>
      </c>
      <c r="B2862" s="2" t="s">
        <v>2860</v>
      </c>
      <c r="C2862" s="2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>
        <f t="shared" si="222"/>
        <v>29.56</v>
      </c>
      <c r="Q2862" s="10" t="s">
        <v>8308</v>
      </c>
      <c r="R2862" t="s">
        <v>8309</v>
      </c>
      <c r="S2862" s="13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58" x14ac:dyDescent="0.35">
      <c r="A2863" s="5">
        <v>2861</v>
      </c>
      <c r="B2863" s="2" t="s">
        <v>2861</v>
      </c>
      <c r="C2863" s="2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>
        <f t="shared" si="222"/>
        <v>26.67</v>
      </c>
      <c r="Q2863" s="10" t="s">
        <v>8308</v>
      </c>
      <c r="R2863" t="s">
        <v>8309</v>
      </c>
      <c r="S2863" s="13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3.5" x14ac:dyDescent="0.35">
      <c r="A2864" s="5">
        <v>2862</v>
      </c>
      <c r="B2864" s="2" t="s">
        <v>2862</v>
      </c>
      <c r="C2864" s="2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0" t="s">
        <v>8308</v>
      </c>
      <c r="R2864" t="s">
        <v>8309</v>
      </c>
      <c r="S2864" s="13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58" x14ac:dyDescent="0.35">
      <c r="A2865" s="5">
        <v>2863</v>
      </c>
      <c r="B2865" s="2" t="s">
        <v>2863</v>
      </c>
      <c r="C2865" s="2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0" t="s">
        <v>8308</v>
      </c>
      <c r="R2865" t="s">
        <v>8309</v>
      </c>
      <c r="S2865" s="13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x14ac:dyDescent="0.35">
      <c r="A2866" s="5">
        <v>2864</v>
      </c>
      <c r="B2866" s="2" t="s">
        <v>2864</v>
      </c>
      <c r="C2866" s="2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>
        <f t="shared" si="222"/>
        <v>13.33</v>
      </c>
      <c r="Q2866" s="10" t="s">
        <v>8308</v>
      </c>
      <c r="R2866" t="s">
        <v>8309</v>
      </c>
      <c r="S2866" s="13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58" x14ac:dyDescent="0.35">
      <c r="A2867" s="5">
        <v>2865</v>
      </c>
      <c r="B2867" s="2" t="s">
        <v>2865</v>
      </c>
      <c r="C2867" s="2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0" t="s">
        <v>8308</v>
      </c>
      <c r="R2867" t="s">
        <v>8309</v>
      </c>
      <c r="S2867" s="13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3.5" x14ac:dyDescent="0.35">
      <c r="A2868" s="5">
        <v>2866</v>
      </c>
      <c r="B2868" s="2" t="s">
        <v>2866</v>
      </c>
      <c r="C2868" s="2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>
        <f t="shared" si="222"/>
        <v>22.5</v>
      </c>
      <c r="Q2868" s="10" t="s">
        <v>8308</v>
      </c>
      <c r="R2868" t="s">
        <v>8309</v>
      </c>
      <c r="S2868" s="13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58" x14ac:dyDescent="0.35">
      <c r="A2869" s="5">
        <v>2867</v>
      </c>
      <c r="B2869" s="2" t="s">
        <v>2867</v>
      </c>
      <c r="C2869" s="2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>
        <f t="shared" si="222"/>
        <v>50.4</v>
      </c>
      <c r="Q2869" s="10" t="s">
        <v>8308</v>
      </c>
      <c r="R2869" t="s">
        <v>8309</v>
      </c>
      <c r="S2869" s="13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58" x14ac:dyDescent="0.35">
      <c r="A2870" s="5">
        <v>2868</v>
      </c>
      <c r="B2870" s="2" t="s">
        <v>2868</v>
      </c>
      <c r="C2870" s="2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>
        <f t="shared" si="222"/>
        <v>105.03</v>
      </c>
      <c r="Q2870" s="10" t="s">
        <v>8308</v>
      </c>
      <c r="R2870" t="s">
        <v>8309</v>
      </c>
      <c r="S2870" s="13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58" x14ac:dyDescent="0.35">
      <c r="A2871" s="5">
        <v>2869</v>
      </c>
      <c r="B2871" s="2" t="s">
        <v>2869</v>
      </c>
      <c r="C2871" s="2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>
        <f t="shared" si="222"/>
        <v>35.4</v>
      </c>
      <c r="Q2871" s="10" t="s">
        <v>8308</v>
      </c>
      <c r="R2871" t="s">
        <v>8309</v>
      </c>
      <c r="S2871" s="13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58" x14ac:dyDescent="0.35">
      <c r="A2872" s="5">
        <v>2870</v>
      </c>
      <c r="B2872" s="2" t="s">
        <v>2870</v>
      </c>
      <c r="C2872" s="2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>
        <f t="shared" si="222"/>
        <v>83.33</v>
      </c>
      <c r="Q2872" s="10" t="s">
        <v>8308</v>
      </c>
      <c r="R2872" t="s">
        <v>8309</v>
      </c>
      <c r="S2872" s="13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3.5" x14ac:dyDescent="0.35">
      <c r="A2873" s="5">
        <v>2871</v>
      </c>
      <c r="B2873" s="2" t="s">
        <v>2871</v>
      </c>
      <c r="C2873" s="2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>
        <f t="shared" si="222"/>
        <v>35.92</v>
      </c>
      <c r="Q2873" s="10" t="s">
        <v>8308</v>
      </c>
      <c r="R2873" t="s">
        <v>8309</v>
      </c>
      <c r="S2873" s="13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43.5" x14ac:dyDescent="0.35">
      <c r="A2874" s="5">
        <v>2872</v>
      </c>
      <c r="B2874" s="2" t="s">
        <v>2872</v>
      </c>
      <c r="C2874" s="2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0" t="s">
        <v>8308</v>
      </c>
      <c r="R2874" t="s">
        <v>8309</v>
      </c>
      <c r="S2874" s="13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58" x14ac:dyDescent="0.35">
      <c r="A2875" s="5">
        <v>2873</v>
      </c>
      <c r="B2875" s="2" t="s">
        <v>2873</v>
      </c>
      <c r="C2875" s="2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>
        <f t="shared" si="222"/>
        <v>119.13</v>
      </c>
      <c r="Q2875" s="10" t="s">
        <v>8308</v>
      </c>
      <c r="R2875" t="s">
        <v>8309</v>
      </c>
      <c r="S2875" s="13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58" x14ac:dyDescent="0.35">
      <c r="A2876" s="5">
        <v>2874</v>
      </c>
      <c r="B2876" s="2" t="s">
        <v>2874</v>
      </c>
      <c r="C2876" s="2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>
        <f t="shared" si="222"/>
        <v>90.33</v>
      </c>
      <c r="Q2876" s="10" t="s">
        <v>8308</v>
      </c>
      <c r="R2876" t="s">
        <v>8309</v>
      </c>
      <c r="S2876" s="13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58" x14ac:dyDescent="0.35">
      <c r="A2877" s="5">
        <v>2875</v>
      </c>
      <c r="B2877" s="2" t="s">
        <v>2875</v>
      </c>
      <c r="C2877" s="2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0" t="s">
        <v>8308</v>
      </c>
      <c r="R2877" t="s">
        <v>8309</v>
      </c>
      <c r="S2877" s="13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58" x14ac:dyDescent="0.35">
      <c r="A2878" s="5">
        <v>2876</v>
      </c>
      <c r="B2878" s="2" t="s">
        <v>2876</v>
      </c>
      <c r="C2878" s="2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0" t="s">
        <v>8308</v>
      </c>
      <c r="R2878" t="s">
        <v>8309</v>
      </c>
      <c r="S2878" s="13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58" x14ac:dyDescent="0.35">
      <c r="A2879" s="5">
        <v>2877</v>
      </c>
      <c r="B2879" s="2" t="s">
        <v>2877</v>
      </c>
      <c r="C2879" s="2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>
        <f t="shared" si="222"/>
        <v>108.33</v>
      </c>
      <c r="Q2879" s="10" t="s">
        <v>8308</v>
      </c>
      <c r="R2879" t="s">
        <v>8309</v>
      </c>
      <c r="S2879" s="13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3.5" x14ac:dyDescent="0.35">
      <c r="A2880" s="5">
        <v>2878</v>
      </c>
      <c r="B2880" s="2" t="s">
        <v>2878</v>
      </c>
      <c r="C2880" s="2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>
        <f t="shared" si="222"/>
        <v>15.75</v>
      </c>
      <c r="Q2880" s="10" t="s">
        <v>8308</v>
      </c>
      <c r="R2880" t="s">
        <v>8309</v>
      </c>
      <c r="S2880" s="13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3.5" x14ac:dyDescent="0.35">
      <c r="A2881" s="5">
        <v>2879</v>
      </c>
      <c r="B2881" s="2" t="s">
        <v>2879</v>
      </c>
      <c r="C2881" s="2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0" t="s">
        <v>8308</v>
      </c>
      <c r="R2881" t="s">
        <v>8309</v>
      </c>
      <c r="S2881" s="13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58" x14ac:dyDescent="0.35">
      <c r="A2882" s="5">
        <v>2880</v>
      </c>
      <c r="B2882" s="2" t="s">
        <v>2880</v>
      </c>
      <c r="C2882" s="2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23</v>
      </c>
      <c r="P2882">
        <f t="shared" si="222"/>
        <v>96.55</v>
      </c>
      <c r="Q2882" s="10" t="s">
        <v>8308</v>
      </c>
      <c r="R2882" t="s">
        <v>8309</v>
      </c>
      <c r="S2882" s="13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3.5" x14ac:dyDescent="0.35">
      <c r="A2883" s="5">
        <v>2881</v>
      </c>
      <c r="B2883" s="2" t="s">
        <v>2881</v>
      </c>
      <c r="C2883" s="2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8308</v>
      </c>
      <c r="R2883" t="s">
        <v>8309</v>
      </c>
      <c r="S2883" s="13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si="225"/>
        <v>2014</v>
      </c>
    </row>
    <row r="2884" spans="1:21" ht="58" x14ac:dyDescent="0.35">
      <c r="A2884" s="5">
        <v>2882</v>
      </c>
      <c r="B2884" s="2" t="s">
        <v>2882</v>
      </c>
      <c r="C2884" s="2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>
        <f t="shared" si="227"/>
        <v>63</v>
      </c>
      <c r="Q2884" s="10" t="s">
        <v>8308</v>
      </c>
      <c r="R2884" t="s">
        <v>8309</v>
      </c>
      <c r="S2884" s="13">
        <f t="shared" si="228"/>
        <v>42461.596273148149</v>
      </c>
      <c r="T2884" s="16">
        <f t="shared" si="229"/>
        <v>42491.596273148149</v>
      </c>
      <c r="U2884">
        <f t="shared" si="225"/>
        <v>2016</v>
      </c>
    </row>
    <row r="2885" spans="1:21" ht="58" x14ac:dyDescent="0.35">
      <c r="A2885" s="5">
        <v>2883</v>
      </c>
      <c r="B2885" s="2" t="s">
        <v>2883</v>
      </c>
      <c r="C2885" s="2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>
        <f t="shared" si="227"/>
        <v>381.6</v>
      </c>
      <c r="Q2885" s="10" t="s">
        <v>8308</v>
      </c>
      <c r="R2885" t="s">
        <v>8309</v>
      </c>
      <c r="S2885" s="13">
        <f t="shared" si="228"/>
        <v>42370.90320601852</v>
      </c>
      <c r="T2885" s="16">
        <f t="shared" si="229"/>
        <v>42406.207638888889</v>
      </c>
      <c r="U2885">
        <f t="shared" si="225"/>
        <v>2016</v>
      </c>
    </row>
    <row r="2886" spans="1:21" ht="43.5" x14ac:dyDescent="0.35">
      <c r="A2886" s="5">
        <v>2884</v>
      </c>
      <c r="B2886" s="2" t="s">
        <v>2884</v>
      </c>
      <c r="C2886" s="2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0" t="s">
        <v>8308</v>
      </c>
      <c r="R2886" t="s">
        <v>8309</v>
      </c>
      <c r="S2886" s="13">
        <f t="shared" si="228"/>
        <v>41948.727256944447</v>
      </c>
      <c r="T2886" s="16">
        <f t="shared" si="229"/>
        <v>41978.727256944447</v>
      </c>
      <c r="U2886">
        <f t="shared" si="225"/>
        <v>2014</v>
      </c>
    </row>
    <row r="2887" spans="1:21" ht="29" x14ac:dyDescent="0.35">
      <c r="A2887" s="5">
        <v>2885</v>
      </c>
      <c r="B2887" s="2" t="s">
        <v>2885</v>
      </c>
      <c r="C2887" s="2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>
        <f t="shared" si="227"/>
        <v>26</v>
      </c>
      <c r="Q2887" s="10" t="s">
        <v>8308</v>
      </c>
      <c r="R2887" t="s">
        <v>8309</v>
      </c>
      <c r="S2887" s="13">
        <f t="shared" si="228"/>
        <v>42047.07640046296</v>
      </c>
      <c r="T2887" s="16">
        <f t="shared" si="229"/>
        <v>42077.034733796296</v>
      </c>
      <c r="U2887">
        <f t="shared" si="225"/>
        <v>2015</v>
      </c>
    </row>
    <row r="2888" spans="1:21" ht="58" x14ac:dyDescent="0.35">
      <c r="A2888" s="5">
        <v>2886</v>
      </c>
      <c r="B2888" s="2" t="s">
        <v>2886</v>
      </c>
      <c r="C2888" s="2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>
        <f t="shared" si="227"/>
        <v>10</v>
      </c>
      <c r="Q2888" s="10" t="s">
        <v>8308</v>
      </c>
      <c r="R2888" t="s">
        <v>8309</v>
      </c>
      <c r="S2888" s="13">
        <f t="shared" si="228"/>
        <v>42261.632916666669</v>
      </c>
      <c r="T2888" s="16">
        <f t="shared" si="229"/>
        <v>42266.165972222225</v>
      </c>
      <c r="U2888">
        <f t="shared" si="225"/>
        <v>2015</v>
      </c>
    </row>
    <row r="2889" spans="1:21" ht="58" x14ac:dyDescent="0.35">
      <c r="A2889" s="5">
        <v>2887</v>
      </c>
      <c r="B2889" s="2" t="s">
        <v>2887</v>
      </c>
      <c r="C2889" s="2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0" t="s">
        <v>8308</v>
      </c>
      <c r="R2889" t="s">
        <v>8309</v>
      </c>
      <c r="S2889" s="13">
        <f t="shared" si="228"/>
        <v>41985.427361111113</v>
      </c>
      <c r="T2889" s="16">
        <f t="shared" si="229"/>
        <v>42015.427361111113</v>
      </c>
      <c r="U2889">
        <f t="shared" si="225"/>
        <v>2014</v>
      </c>
    </row>
    <row r="2890" spans="1:21" ht="58" x14ac:dyDescent="0.35">
      <c r="A2890" s="5">
        <v>2888</v>
      </c>
      <c r="B2890" s="2" t="s">
        <v>2888</v>
      </c>
      <c r="C2890" s="2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0" t="s">
        <v>8308</v>
      </c>
      <c r="R2890" t="s">
        <v>8309</v>
      </c>
      <c r="S2890" s="13">
        <f t="shared" si="228"/>
        <v>41922.535185185188</v>
      </c>
      <c r="T2890" s="16">
        <f t="shared" si="229"/>
        <v>41930.207638888889</v>
      </c>
      <c r="U2890">
        <f t="shared" si="225"/>
        <v>2014</v>
      </c>
    </row>
    <row r="2891" spans="1:21" ht="43.5" x14ac:dyDescent="0.35">
      <c r="A2891" s="5">
        <v>2889</v>
      </c>
      <c r="B2891" s="2" t="s">
        <v>2889</v>
      </c>
      <c r="C2891" s="2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>
        <f t="shared" si="227"/>
        <v>81.569999999999993</v>
      </c>
      <c r="Q2891" s="10" t="s">
        <v>8308</v>
      </c>
      <c r="R2891" t="s">
        <v>8309</v>
      </c>
      <c r="S2891" s="13">
        <f t="shared" si="228"/>
        <v>41850.863252314812</v>
      </c>
      <c r="T2891" s="16">
        <f t="shared" si="229"/>
        <v>41880.863252314812</v>
      </c>
      <c r="U2891">
        <f t="shared" si="225"/>
        <v>2014</v>
      </c>
    </row>
    <row r="2892" spans="1:21" ht="58" x14ac:dyDescent="0.35">
      <c r="A2892" s="5">
        <v>2890</v>
      </c>
      <c r="B2892" s="2" t="s">
        <v>2890</v>
      </c>
      <c r="C2892" s="2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>
        <f t="shared" si="227"/>
        <v>7</v>
      </c>
      <c r="Q2892" s="10" t="s">
        <v>8308</v>
      </c>
      <c r="R2892" t="s">
        <v>8309</v>
      </c>
      <c r="S2892" s="13">
        <f t="shared" si="228"/>
        <v>41831.742962962962</v>
      </c>
      <c r="T2892" s="16">
        <f t="shared" si="229"/>
        <v>41860.125</v>
      </c>
      <c r="U2892">
        <f t="shared" si="225"/>
        <v>2014</v>
      </c>
    </row>
    <row r="2893" spans="1:21" ht="58" x14ac:dyDescent="0.35">
      <c r="A2893" s="5">
        <v>2891</v>
      </c>
      <c r="B2893" s="2" t="s">
        <v>2891</v>
      </c>
      <c r="C2893" s="2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>
        <f t="shared" si="227"/>
        <v>27.3</v>
      </c>
      <c r="Q2893" s="10" t="s">
        <v>8308</v>
      </c>
      <c r="R2893" t="s">
        <v>8309</v>
      </c>
      <c r="S2893" s="13">
        <f t="shared" si="228"/>
        <v>42415.883425925931</v>
      </c>
      <c r="T2893" s="16">
        <f t="shared" si="229"/>
        <v>42475.84175925926</v>
      </c>
      <c r="U2893">
        <f t="shared" si="225"/>
        <v>2016</v>
      </c>
    </row>
    <row r="2894" spans="1:21" ht="43.5" x14ac:dyDescent="0.35">
      <c r="A2894" s="5">
        <v>2892</v>
      </c>
      <c r="B2894" s="2" t="s">
        <v>2892</v>
      </c>
      <c r="C2894" s="2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>
        <f t="shared" si="227"/>
        <v>29.41</v>
      </c>
      <c r="Q2894" s="10" t="s">
        <v>8308</v>
      </c>
      <c r="R2894" t="s">
        <v>8309</v>
      </c>
      <c r="S2894" s="13">
        <f t="shared" si="228"/>
        <v>41869.714166666665</v>
      </c>
      <c r="T2894" s="16">
        <f t="shared" si="229"/>
        <v>41876.875</v>
      </c>
      <c r="U2894">
        <f t="shared" si="225"/>
        <v>2014</v>
      </c>
    </row>
    <row r="2895" spans="1:21" ht="29" x14ac:dyDescent="0.35">
      <c r="A2895" s="5">
        <v>2893</v>
      </c>
      <c r="B2895" s="2" t="s">
        <v>2893</v>
      </c>
      <c r="C2895" s="2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>
        <f t="shared" si="227"/>
        <v>12.5</v>
      </c>
      <c r="Q2895" s="10" t="s">
        <v>8308</v>
      </c>
      <c r="R2895" t="s">
        <v>8309</v>
      </c>
      <c r="S2895" s="13">
        <f t="shared" si="228"/>
        <v>41953.773090277777</v>
      </c>
      <c r="T2895" s="16">
        <f t="shared" si="229"/>
        <v>42013.083333333328</v>
      </c>
      <c r="U2895">
        <f t="shared" si="225"/>
        <v>2014</v>
      </c>
    </row>
    <row r="2896" spans="1:21" ht="29" x14ac:dyDescent="0.35">
      <c r="A2896" s="5">
        <v>2894</v>
      </c>
      <c r="B2896" s="2" t="s">
        <v>2894</v>
      </c>
      <c r="C2896" s="2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0" t="s">
        <v>8308</v>
      </c>
      <c r="R2896" t="s">
        <v>8309</v>
      </c>
      <c r="S2896" s="13">
        <f t="shared" si="228"/>
        <v>42037.986284722225</v>
      </c>
      <c r="T2896" s="16">
        <f t="shared" si="229"/>
        <v>42097.944618055553</v>
      </c>
      <c r="U2896">
        <f t="shared" si="225"/>
        <v>2015</v>
      </c>
    </row>
    <row r="2897" spans="1:21" ht="58" x14ac:dyDescent="0.35">
      <c r="A2897" s="5">
        <v>2895</v>
      </c>
      <c r="B2897" s="2" t="s">
        <v>2895</v>
      </c>
      <c r="C2897" s="2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>
        <f t="shared" si="227"/>
        <v>5.75</v>
      </c>
      <c r="Q2897" s="10" t="s">
        <v>8308</v>
      </c>
      <c r="R2897" t="s">
        <v>8309</v>
      </c>
      <c r="S2897" s="13">
        <f t="shared" si="228"/>
        <v>41811.555462962962</v>
      </c>
      <c r="T2897" s="16">
        <f t="shared" si="229"/>
        <v>41812.875</v>
      </c>
      <c r="U2897">
        <f t="shared" si="225"/>
        <v>2014</v>
      </c>
    </row>
    <row r="2898" spans="1:21" ht="43.5" x14ac:dyDescent="0.35">
      <c r="A2898" s="5">
        <v>2896</v>
      </c>
      <c r="B2898" s="2" t="s">
        <v>2896</v>
      </c>
      <c r="C2898" s="2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>
        <f t="shared" si="227"/>
        <v>52.08</v>
      </c>
      <c r="Q2898" s="10" t="s">
        <v>8308</v>
      </c>
      <c r="R2898" t="s">
        <v>8309</v>
      </c>
      <c r="S2898" s="13">
        <f t="shared" si="228"/>
        <v>42701.908807870372</v>
      </c>
      <c r="T2898" s="16">
        <f t="shared" si="229"/>
        <v>42716.25</v>
      </c>
      <c r="U2898">
        <f t="shared" si="225"/>
        <v>2016</v>
      </c>
    </row>
    <row r="2899" spans="1:21" ht="58" x14ac:dyDescent="0.35">
      <c r="A2899" s="5">
        <v>2897</v>
      </c>
      <c r="B2899" s="2" t="s">
        <v>2897</v>
      </c>
      <c r="C2899" s="2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>
        <f t="shared" si="227"/>
        <v>183.33</v>
      </c>
      <c r="Q2899" s="10" t="s">
        <v>8308</v>
      </c>
      <c r="R2899" t="s">
        <v>8309</v>
      </c>
      <c r="S2899" s="13">
        <f t="shared" si="228"/>
        <v>42258.646504629629</v>
      </c>
      <c r="T2899" s="16">
        <f t="shared" si="229"/>
        <v>42288.645196759258</v>
      </c>
      <c r="U2899">
        <f t="shared" si="225"/>
        <v>2015</v>
      </c>
    </row>
    <row r="2900" spans="1:21" ht="58" x14ac:dyDescent="0.35">
      <c r="A2900" s="5">
        <v>2898</v>
      </c>
      <c r="B2900" s="2" t="s">
        <v>2898</v>
      </c>
      <c r="C2900" s="2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>
        <f t="shared" si="227"/>
        <v>26.33</v>
      </c>
      <c r="Q2900" s="10" t="s">
        <v>8308</v>
      </c>
      <c r="R2900" t="s">
        <v>8309</v>
      </c>
      <c r="S2900" s="13">
        <f t="shared" si="228"/>
        <v>42278.664965277778</v>
      </c>
      <c r="T2900" s="16">
        <f t="shared" si="229"/>
        <v>42308.664965277778</v>
      </c>
      <c r="U2900">
        <f t="shared" ref="U2900:U2963" si="230">YEAR(S:S)</f>
        <v>2015</v>
      </c>
    </row>
    <row r="2901" spans="1:21" ht="43.5" x14ac:dyDescent="0.35">
      <c r="A2901" s="5">
        <v>2899</v>
      </c>
      <c r="B2901" s="2" t="s">
        <v>2899</v>
      </c>
      <c r="C2901" s="2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0" t="s">
        <v>8308</v>
      </c>
      <c r="R2901" t="s">
        <v>8309</v>
      </c>
      <c r="S2901" s="13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58" x14ac:dyDescent="0.35">
      <c r="A2902" s="5">
        <v>2900</v>
      </c>
      <c r="B2902" s="2" t="s">
        <v>2900</v>
      </c>
      <c r="C2902" s="2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>
        <f t="shared" si="227"/>
        <v>486.43</v>
      </c>
      <c r="Q2902" s="10" t="s">
        <v>8308</v>
      </c>
      <c r="R2902" t="s">
        <v>8309</v>
      </c>
      <c r="S2902" s="13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58" x14ac:dyDescent="0.35">
      <c r="A2903" s="5">
        <v>2901</v>
      </c>
      <c r="B2903" s="2" t="s">
        <v>2901</v>
      </c>
      <c r="C2903" s="2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>
        <f t="shared" si="227"/>
        <v>3</v>
      </c>
      <c r="Q2903" s="10" t="s">
        <v>8308</v>
      </c>
      <c r="R2903" t="s">
        <v>8309</v>
      </c>
      <c r="S2903" s="13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43.5" x14ac:dyDescent="0.35">
      <c r="A2904" s="5">
        <v>2902</v>
      </c>
      <c r="B2904" s="2" t="s">
        <v>2902</v>
      </c>
      <c r="C2904" s="2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0" t="s">
        <v>8308</v>
      </c>
      <c r="R2904" t="s">
        <v>8309</v>
      </c>
      <c r="S2904" s="13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58" x14ac:dyDescent="0.35">
      <c r="A2905" s="5">
        <v>2903</v>
      </c>
      <c r="B2905" s="2" t="s">
        <v>2903</v>
      </c>
      <c r="C2905" s="2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>
        <f t="shared" si="227"/>
        <v>9.75</v>
      </c>
      <c r="Q2905" s="10" t="s">
        <v>8308</v>
      </c>
      <c r="R2905" t="s">
        <v>8309</v>
      </c>
      <c r="S2905" s="13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3.5" x14ac:dyDescent="0.35">
      <c r="A2906" s="5">
        <v>2904</v>
      </c>
      <c r="B2906" s="2" t="s">
        <v>2904</v>
      </c>
      <c r="C2906" s="2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>
        <f t="shared" si="227"/>
        <v>18.75</v>
      </c>
      <c r="Q2906" s="10" t="s">
        <v>8308</v>
      </c>
      <c r="R2906" t="s">
        <v>8309</v>
      </c>
      <c r="S2906" s="13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3.5" x14ac:dyDescent="0.35">
      <c r="A2907" s="5">
        <v>2905</v>
      </c>
      <c r="B2907" s="2" t="s">
        <v>2905</v>
      </c>
      <c r="C2907" s="2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>
        <f t="shared" si="227"/>
        <v>36.590000000000003</v>
      </c>
      <c r="Q2907" s="10" t="s">
        <v>8308</v>
      </c>
      <c r="R2907" t="s">
        <v>8309</v>
      </c>
      <c r="S2907" s="13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58" x14ac:dyDescent="0.35">
      <c r="A2908" s="5">
        <v>2906</v>
      </c>
      <c r="B2908" s="2" t="s">
        <v>2906</v>
      </c>
      <c r="C2908" s="2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>
        <f t="shared" si="227"/>
        <v>80.709999999999994</v>
      </c>
      <c r="Q2908" s="10" t="s">
        <v>8308</v>
      </c>
      <c r="R2908" t="s">
        <v>8309</v>
      </c>
      <c r="S2908" s="13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58" x14ac:dyDescent="0.35">
      <c r="A2909" s="5">
        <v>2907</v>
      </c>
      <c r="B2909" s="2" t="s">
        <v>2907</v>
      </c>
      <c r="C2909" s="2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0" t="s">
        <v>8308</v>
      </c>
      <c r="R2909" t="s">
        <v>8309</v>
      </c>
      <c r="S2909" s="13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58" x14ac:dyDescent="0.35">
      <c r="A2910" s="5">
        <v>2908</v>
      </c>
      <c r="B2910" s="2" t="s">
        <v>2908</v>
      </c>
      <c r="C2910" s="2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>
        <f t="shared" si="227"/>
        <v>52.8</v>
      </c>
      <c r="Q2910" s="10" t="s">
        <v>8308</v>
      </c>
      <c r="R2910" t="s">
        <v>8309</v>
      </c>
      <c r="S2910" s="13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58" x14ac:dyDescent="0.35">
      <c r="A2911" s="5">
        <v>2909</v>
      </c>
      <c r="B2911" s="2" t="s">
        <v>2909</v>
      </c>
      <c r="C2911" s="2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0" t="s">
        <v>8308</v>
      </c>
      <c r="R2911" t="s">
        <v>8309</v>
      </c>
      <c r="S2911" s="13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3.5" x14ac:dyDescent="0.35">
      <c r="A2912" s="5">
        <v>2910</v>
      </c>
      <c r="B2912" s="2" t="s">
        <v>2910</v>
      </c>
      <c r="C2912" s="2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0" t="s">
        <v>8308</v>
      </c>
      <c r="R2912" t="s">
        <v>8309</v>
      </c>
      <c r="S2912" s="13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58" x14ac:dyDescent="0.35">
      <c r="A2913" s="5">
        <v>2911</v>
      </c>
      <c r="B2913" s="2" t="s">
        <v>2911</v>
      </c>
      <c r="C2913" s="2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>
        <f t="shared" si="227"/>
        <v>46.93</v>
      </c>
      <c r="Q2913" s="10" t="s">
        <v>8308</v>
      </c>
      <c r="R2913" t="s">
        <v>8309</v>
      </c>
      <c r="S2913" s="13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58" x14ac:dyDescent="0.35">
      <c r="A2914" s="5">
        <v>2912</v>
      </c>
      <c r="B2914" s="2" t="s">
        <v>2912</v>
      </c>
      <c r="C2914" s="2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>
        <f t="shared" si="227"/>
        <v>78.08</v>
      </c>
      <c r="Q2914" s="10" t="s">
        <v>8308</v>
      </c>
      <c r="R2914" t="s">
        <v>8309</v>
      </c>
      <c r="S2914" s="13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3.5" x14ac:dyDescent="0.35">
      <c r="A2915" s="5">
        <v>2913</v>
      </c>
      <c r="B2915" s="2" t="s">
        <v>2913</v>
      </c>
      <c r="C2915" s="2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0" t="s">
        <v>8308</v>
      </c>
      <c r="R2915" t="s">
        <v>8309</v>
      </c>
      <c r="S2915" s="13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29" x14ac:dyDescent="0.35">
      <c r="A2916" s="5">
        <v>2914</v>
      </c>
      <c r="B2916" s="2" t="s">
        <v>2914</v>
      </c>
      <c r="C2916" s="2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0" t="s">
        <v>8308</v>
      </c>
      <c r="R2916" t="s">
        <v>8309</v>
      </c>
      <c r="S2916" s="13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3.5" x14ac:dyDescent="0.35">
      <c r="A2917" s="5">
        <v>2915</v>
      </c>
      <c r="B2917" s="2" t="s">
        <v>2915</v>
      </c>
      <c r="C2917" s="2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>
        <f t="shared" si="227"/>
        <v>203.67</v>
      </c>
      <c r="Q2917" s="10" t="s">
        <v>8308</v>
      </c>
      <c r="R2917" t="s">
        <v>8309</v>
      </c>
      <c r="S2917" s="13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43.5" x14ac:dyDescent="0.35">
      <c r="A2918" s="5">
        <v>2916</v>
      </c>
      <c r="B2918" s="2" t="s">
        <v>2916</v>
      </c>
      <c r="C2918" s="2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>
        <f t="shared" si="227"/>
        <v>20.71</v>
      </c>
      <c r="Q2918" s="10" t="s">
        <v>8308</v>
      </c>
      <c r="R2918" t="s">
        <v>8309</v>
      </c>
      <c r="S2918" s="13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3.5" x14ac:dyDescent="0.35">
      <c r="A2919" s="5">
        <v>2917</v>
      </c>
      <c r="B2919" s="2" t="s">
        <v>2917</v>
      </c>
      <c r="C2919" s="2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>
        <f t="shared" si="227"/>
        <v>48.56</v>
      </c>
      <c r="Q2919" s="10" t="s">
        <v>8308</v>
      </c>
      <c r="R2919" t="s">
        <v>8309</v>
      </c>
      <c r="S2919" s="13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3.5" x14ac:dyDescent="0.35">
      <c r="A2920" s="5">
        <v>2918</v>
      </c>
      <c r="B2920" s="2" t="s">
        <v>2918</v>
      </c>
      <c r="C2920" s="2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>
        <f t="shared" si="227"/>
        <v>68.099999999999994</v>
      </c>
      <c r="Q2920" s="10" t="s">
        <v>8308</v>
      </c>
      <c r="R2920" t="s">
        <v>8309</v>
      </c>
      <c r="S2920" s="13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3.5" x14ac:dyDescent="0.35">
      <c r="A2921" s="5">
        <v>2919</v>
      </c>
      <c r="B2921" s="2" t="s">
        <v>2919</v>
      </c>
      <c r="C2921" s="2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>
        <f t="shared" si="227"/>
        <v>8.5</v>
      </c>
      <c r="Q2921" s="10" t="s">
        <v>8308</v>
      </c>
      <c r="R2921" t="s">
        <v>8309</v>
      </c>
      <c r="S2921" s="13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58" x14ac:dyDescent="0.35">
      <c r="A2922" s="5">
        <v>2920</v>
      </c>
      <c r="B2922" s="2" t="s">
        <v>2920</v>
      </c>
      <c r="C2922" s="2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>
        <f t="shared" si="227"/>
        <v>51.62</v>
      </c>
      <c r="Q2922" s="10" t="s">
        <v>8308</v>
      </c>
      <c r="R2922" t="s">
        <v>8309</v>
      </c>
      <c r="S2922" s="13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43.5" x14ac:dyDescent="0.35">
      <c r="A2923" s="5">
        <v>2921</v>
      </c>
      <c r="B2923" s="2" t="s">
        <v>2921</v>
      </c>
      <c r="C2923" s="2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>
        <f t="shared" si="227"/>
        <v>43</v>
      </c>
      <c r="Q2923" s="10" t="s">
        <v>8308</v>
      </c>
      <c r="R2923" t="s">
        <v>8311</v>
      </c>
      <c r="S2923" s="13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58" x14ac:dyDescent="0.35">
      <c r="A2924" s="5">
        <v>2922</v>
      </c>
      <c r="B2924" s="2" t="s">
        <v>2922</v>
      </c>
      <c r="C2924" s="2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>
        <f t="shared" si="227"/>
        <v>83.33</v>
      </c>
      <c r="Q2924" s="10" t="s">
        <v>8308</v>
      </c>
      <c r="R2924" t="s">
        <v>8311</v>
      </c>
      <c r="S2924" s="13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3.5" x14ac:dyDescent="0.35">
      <c r="A2925" s="5">
        <v>2923</v>
      </c>
      <c r="B2925" s="2" t="s">
        <v>2923</v>
      </c>
      <c r="C2925" s="2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>
        <f t="shared" si="227"/>
        <v>30</v>
      </c>
      <c r="Q2925" s="10" t="s">
        <v>8308</v>
      </c>
      <c r="R2925" t="s">
        <v>8311</v>
      </c>
      <c r="S2925" s="13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3.5" x14ac:dyDescent="0.35">
      <c r="A2926" s="5">
        <v>2924</v>
      </c>
      <c r="B2926" s="2" t="s">
        <v>2924</v>
      </c>
      <c r="C2926" s="2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>
        <f t="shared" si="227"/>
        <v>175.51</v>
      </c>
      <c r="Q2926" s="10" t="s">
        <v>8308</v>
      </c>
      <c r="R2926" t="s">
        <v>8311</v>
      </c>
      <c r="S2926" s="13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5" x14ac:dyDescent="0.35">
      <c r="A2927" s="5">
        <v>2925</v>
      </c>
      <c r="B2927" s="2" t="s">
        <v>2925</v>
      </c>
      <c r="C2927" s="2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>
        <f t="shared" si="227"/>
        <v>231.66</v>
      </c>
      <c r="Q2927" s="10" t="s">
        <v>8308</v>
      </c>
      <c r="R2927" t="s">
        <v>8311</v>
      </c>
      <c r="S2927" s="13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58" x14ac:dyDescent="0.35">
      <c r="A2928" s="5">
        <v>2926</v>
      </c>
      <c r="B2928" s="2" t="s">
        <v>2926</v>
      </c>
      <c r="C2928" s="2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>
        <f t="shared" si="227"/>
        <v>75</v>
      </c>
      <c r="Q2928" s="10" t="s">
        <v>8308</v>
      </c>
      <c r="R2928" t="s">
        <v>8311</v>
      </c>
      <c r="S2928" s="13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58" x14ac:dyDescent="0.35">
      <c r="A2929" s="5">
        <v>2927</v>
      </c>
      <c r="B2929" s="2" t="s">
        <v>2927</v>
      </c>
      <c r="C2929" s="2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>
        <f t="shared" si="227"/>
        <v>112.14</v>
      </c>
      <c r="Q2929" s="10" t="s">
        <v>8308</v>
      </c>
      <c r="R2929" t="s">
        <v>8311</v>
      </c>
      <c r="S2929" s="13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29" x14ac:dyDescent="0.35">
      <c r="A2930" s="5">
        <v>2928</v>
      </c>
      <c r="B2930" s="2" t="s">
        <v>2928</v>
      </c>
      <c r="C2930" s="2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>
        <f t="shared" si="227"/>
        <v>41.67</v>
      </c>
      <c r="Q2930" s="10" t="s">
        <v>8308</v>
      </c>
      <c r="R2930" t="s">
        <v>8311</v>
      </c>
      <c r="S2930" s="13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58" x14ac:dyDescent="0.35">
      <c r="A2931" s="5">
        <v>2929</v>
      </c>
      <c r="B2931" s="2" t="s">
        <v>2929</v>
      </c>
      <c r="C2931" s="2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>
        <f t="shared" si="227"/>
        <v>255.17</v>
      </c>
      <c r="Q2931" s="10" t="s">
        <v>8308</v>
      </c>
      <c r="R2931" t="s">
        <v>8311</v>
      </c>
      <c r="S2931" s="13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58" x14ac:dyDescent="0.35">
      <c r="A2932" s="5">
        <v>2930</v>
      </c>
      <c r="B2932" s="2" t="s">
        <v>2930</v>
      </c>
      <c r="C2932" s="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>
        <f t="shared" si="227"/>
        <v>162.77000000000001</v>
      </c>
      <c r="Q2932" s="10" t="s">
        <v>8308</v>
      </c>
      <c r="R2932" t="s">
        <v>8311</v>
      </c>
      <c r="S2932" s="13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58" x14ac:dyDescent="0.35">
      <c r="A2933" s="5">
        <v>2931</v>
      </c>
      <c r="B2933" s="2" t="s">
        <v>2931</v>
      </c>
      <c r="C2933" s="2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>
        <f t="shared" si="227"/>
        <v>88.33</v>
      </c>
      <c r="Q2933" s="10" t="s">
        <v>8308</v>
      </c>
      <c r="R2933" t="s">
        <v>8311</v>
      </c>
      <c r="S2933" s="13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5" x14ac:dyDescent="0.35">
      <c r="A2934" s="5">
        <v>2932</v>
      </c>
      <c r="B2934" s="2" t="s">
        <v>2932</v>
      </c>
      <c r="C2934" s="2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>
        <f t="shared" si="227"/>
        <v>85.74</v>
      </c>
      <c r="Q2934" s="10" t="s">
        <v>8308</v>
      </c>
      <c r="R2934" t="s">
        <v>8311</v>
      </c>
      <c r="S2934" s="13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58" x14ac:dyDescent="0.35">
      <c r="A2935" s="5">
        <v>2933</v>
      </c>
      <c r="B2935" s="2" t="s">
        <v>2933</v>
      </c>
      <c r="C2935" s="2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>
        <f t="shared" si="227"/>
        <v>47.57</v>
      </c>
      <c r="Q2935" s="10" t="s">
        <v>8308</v>
      </c>
      <c r="R2935" t="s">
        <v>8311</v>
      </c>
      <c r="S2935" s="13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5" x14ac:dyDescent="0.35">
      <c r="A2936" s="5">
        <v>2934</v>
      </c>
      <c r="B2936" s="2" t="s">
        <v>2934</v>
      </c>
      <c r="C2936" s="2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>
        <f t="shared" si="227"/>
        <v>72.97</v>
      </c>
      <c r="Q2936" s="10" t="s">
        <v>8308</v>
      </c>
      <c r="R2936" t="s">
        <v>8311</v>
      </c>
      <c r="S2936" s="13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5" x14ac:dyDescent="0.35">
      <c r="A2937" s="5">
        <v>2935</v>
      </c>
      <c r="B2937" s="2" t="s">
        <v>2935</v>
      </c>
      <c r="C2937" s="2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>
        <f t="shared" si="227"/>
        <v>90.54</v>
      </c>
      <c r="Q2937" s="10" t="s">
        <v>8308</v>
      </c>
      <c r="R2937" t="s">
        <v>8311</v>
      </c>
      <c r="S2937" s="13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58" x14ac:dyDescent="0.35">
      <c r="A2938" s="5">
        <v>2936</v>
      </c>
      <c r="B2938" s="2" t="s">
        <v>2936</v>
      </c>
      <c r="C2938" s="2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>
        <f t="shared" si="227"/>
        <v>37.65</v>
      </c>
      <c r="Q2938" s="10" t="s">
        <v>8308</v>
      </c>
      <c r="R2938" t="s">
        <v>8311</v>
      </c>
      <c r="S2938" s="13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9" x14ac:dyDescent="0.35">
      <c r="A2939" s="5">
        <v>2937</v>
      </c>
      <c r="B2939" s="2" t="s">
        <v>2937</v>
      </c>
      <c r="C2939" s="2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>
        <f t="shared" si="227"/>
        <v>36.36</v>
      </c>
      <c r="Q2939" s="10" t="s">
        <v>8308</v>
      </c>
      <c r="R2939" t="s">
        <v>8311</v>
      </c>
      <c r="S2939" s="13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58" x14ac:dyDescent="0.35">
      <c r="A2940" s="5">
        <v>2938</v>
      </c>
      <c r="B2940" s="2" t="s">
        <v>2938</v>
      </c>
      <c r="C2940" s="2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>
        <f t="shared" si="227"/>
        <v>126.72</v>
      </c>
      <c r="Q2940" s="10" t="s">
        <v>8308</v>
      </c>
      <c r="R2940" t="s">
        <v>8311</v>
      </c>
      <c r="S2940" s="13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58" x14ac:dyDescent="0.35">
      <c r="A2941" s="5">
        <v>2939</v>
      </c>
      <c r="B2941" s="2" t="s">
        <v>2939</v>
      </c>
      <c r="C2941" s="2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>
        <f t="shared" si="227"/>
        <v>329.2</v>
      </c>
      <c r="Q2941" s="10" t="s">
        <v>8308</v>
      </c>
      <c r="R2941" t="s">
        <v>8311</v>
      </c>
      <c r="S2941" s="13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5" x14ac:dyDescent="0.35">
      <c r="A2942" s="5">
        <v>2940</v>
      </c>
      <c r="B2942" s="2" t="s">
        <v>2940</v>
      </c>
      <c r="C2942" s="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>
        <f t="shared" si="227"/>
        <v>81.239999999999995</v>
      </c>
      <c r="Q2942" s="10" t="s">
        <v>8308</v>
      </c>
      <c r="R2942" t="s">
        <v>8311</v>
      </c>
      <c r="S2942" s="13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58" x14ac:dyDescent="0.35">
      <c r="A2943" s="5">
        <v>2941</v>
      </c>
      <c r="B2943" s="2" t="s">
        <v>2941</v>
      </c>
      <c r="C2943" s="2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0" t="s">
        <v>8308</v>
      </c>
      <c r="R2943" t="s">
        <v>8310</v>
      </c>
      <c r="S2943" s="13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58" x14ac:dyDescent="0.35">
      <c r="A2944" s="5">
        <v>2942</v>
      </c>
      <c r="B2944" s="2" t="s">
        <v>2942</v>
      </c>
      <c r="C2944" s="2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>
        <f t="shared" si="227"/>
        <v>202.23</v>
      </c>
      <c r="Q2944" s="10" t="s">
        <v>8308</v>
      </c>
      <c r="R2944" t="s">
        <v>8310</v>
      </c>
      <c r="S2944" s="13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58" x14ac:dyDescent="0.35">
      <c r="A2945" s="5">
        <v>2943</v>
      </c>
      <c r="B2945" s="2" t="s">
        <v>2943</v>
      </c>
      <c r="C2945" s="2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0" t="s">
        <v>8308</v>
      </c>
      <c r="R2945" t="s">
        <v>8310</v>
      </c>
      <c r="S2945" s="13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5" x14ac:dyDescent="0.35">
      <c r="A2946" s="5">
        <v>2944</v>
      </c>
      <c r="B2946" s="2" t="s">
        <v>2944</v>
      </c>
      <c r="C2946" s="2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1</v>
      </c>
      <c r="P2946">
        <f t="shared" si="227"/>
        <v>100</v>
      </c>
      <c r="Q2946" s="10" t="s">
        <v>8308</v>
      </c>
      <c r="R2946" t="s">
        <v>8310</v>
      </c>
      <c r="S2946" s="13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58" x14ac:dyDescent="0.35">
      <c r="A2947" s="5">
        <v>2945</v>
      </c>
      <c r="B2947" s="2" t="s">
        <v>2945</v>
      </c>
      <c r="C2947" s="2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8308</v>
      </c>
      <c r="R2947" t="s">
        <v>8310</v>
      </c>
      <c r="S2947" s="13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58" x14ac:dyDescent="0.35">
      <c r="A2948" s="5">
        <v>2946</v>
      </c>
      <c r="B2948" s="2" t="s">
        <v>2946</v>
      </c>
      <c r="C2948" s="2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0" t="s">
        <v>8308</v>
      </c>
      <c r="R2948" t="s">
        <v>8310</v>
      </c>
      <c r="S2948" s="13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58" x14ac:dyDescent="0.35">
      <c r="A2949" s="5">
        <v>2947</v>
      </c>
      <c r="B2949" s="2" t="s">
        <v>2947</v>
      </c>
      <c r="C2949" s="2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>
        <f t="shared" si="232"/>
        <v>82.46</v>
      </c>
      <c r="Q2949" s="10" t="s">
        <v>8308</v>
      </c>
      <c r="R2949" t="s">
        <v>8310</v>
      </c>
      <c r="S2949" s="13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58" x14ac:dyDescent="0.35">
      <c r="A2950" s="5">
        <v>2948</v>
      </c>
      <c r="B2950" s="2" t="s">
        <v>2948</v>
      </c>
      <c r="C2950" s="2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0" t="s">
        <v>8308</v>
      </c>
      <c r="R2950" t="s">
        <v>8310</v>
      </c>
      <c r="S2950" s="13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58" x14ac:dyDescent="0.35">
      <c r="A2951" s="5">
        <v>2949</v>
      </c>
      <c r="B2951" s="2" t="s">
        <v>2949</v>
      </c>
      <c r="C2951" s="2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>
        <f t="shared" si="232"/>
        <v>12.5</v>
      </c>
      <c r="Q2951" s="10" t="s">
        <v>8308</v>
      </c>
      <c r="R2951" t="s">
        <v>8310</v>
      </c>
      <c r="S2951" s="13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58" x14ac:dyDescent="0.35">
      <c r="A2952" s="5">
        <v>2950</v>
      </c>
      <c r="B2952" s="2" t="s">
        <v>2950</v>
      </c>
      <c r="C2952" s="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0" t="s">
        <v>8308</v>
      </c>
      <c r="R2952" t="s">
        <v>8310</v>
      </c>
      <c r="S2952" s="13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58" x14ac:dyDescent="0.35">
      <c r="A2953" s="5">
        <v>2951</v>
      </c>
      <c r="B2953" s="2" t="s">
        <v>2951</v>
      </c>
      <c r="C2953" s="2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>
        <f t="shared" si="232"/>
        <v>18.899999999999999</v>
      </c>
      <c r="Q2953" s="10" t="s">
        <v>8308</v>
      </c>
      <c r="R2953" t="s">
        <v>8310</v>
      </c>
      <c r="S2953" s="13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58" x14ac:dyDescent="0.35">
      <c r="A2954" s="5">
        <v>2952</v>
      </c>
      <c r="B2954" s="2" t="s">
        <v>2952</v>
      </c>
      <c r="C2954" s="2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>
        <f t="shared" si="232"/>
        <v>200.63</v>
      </c>
      <c r="Q2954" s="10" t="s">
        <v>8308</v>
      </c>
      <c r="R2954" t="s">
        <v>8310</v>
      </c>
      <c r="S2954" s="13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3.5" x14ac:dyDescent="0.35">
      <c r="A2955" s="5">
        <v>2953</v>
      </c>
      <c r="B2955" s="2" t="s">
        <v>2953</v>
      </c>
      <c r="C2955" s="2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0" t="s">
        <v>8308</v>
      </c>
      <c r="R2955" t="s">
        <v>8310</v>
      </c>
      <c r="S2955" s="13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43.5" x14ac:dyDescent="0.35">
      <c r="A2956" s="5">
        <v>2954</v>
      </c>
      <c r="B2956" s="2" t="s">
        <v>2954</v>
      </c>
      <c r="C2956" s="2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0" t="s">
        <v>8308</v>
      </c>
      <c r="R2956" t="s">
        <v>8310</v>
      </c>
      <c r="S2956" s="13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3.5" x14ac:dyDescent="0.35">
      <c r="A2957" s="5">
        <v>2955</v>
      </c>
      <c r="B2957" s="2" t="s">
        <v>2955</v>
      </c>
      <c r="C2957" s="2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>
        <f t="shared" si="232"/>
        <v>65</v>
      </c>
      <c r="Q2957" s="10" t="s">
        <v>8308</v>
      </c>
      <c r="R2957" t="s">
        <v>8310</v>
      </c>
      <c r="S2957" s="13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58" x14ac:dyDescent="0.35">
      <c r="A2958" s="5">
        <v>2956</v>
      </c>
      <c r="B2958" s="2" t="s">
        <v>2956</v>
      </c>
      <c r="C2958" s="2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>
        <f t="shared" si="232"/>
        <v>66.099999999999994</v>
      </c>
      <c r="Q2958" s="10" t="s">
        <v>8308</v>
      </c>
      <c r="R2958" t="s">
        <v>8310</v>
      </c>
      <c r="S2958" s="13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3.5" x14ac:dyDescent="0.35">
      <c r="A2959" s="5">
        <v>2957</v>
      </c>
      <c r="B2959" s="2" t="s">
        <v>2957</v>
      </c>
      <c r="C2959" s="2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>
        <f t="shared" si="232"/>
        <v>93.33</v>
      </c>
      <c r="Q2959" s="10" t="s">
        <v>8308</v>
      </c>
      <c r="R2959" t="s">
        <v>8310</v>
      </c>
      <c r="S2959" s="13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3.5" x14ac:dyDescent="0.35">
      <c r="A2960" s="5">
        <v>2958</v>
      </c>
      <c r="B2960" s="2" t="s">
        <v>2958</v>
      </c>
      <c r="C2960" s="2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0" t="s">
        <v>8308</v>
      </c>
      <c r="R2960" t="s">
        <v>8310</v>
      </c>
      <c r="S2960" s="13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58" x14ac:dyDescent="0.35">
      <c r="A2961" s="5">
        <v>2959</v>
      </c>
      <c r="B2961" s="2" t="s">
        <v>2959</v>
      </c>
      <c r="C2961" s="2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0" t="s">
        <v>8308</v>
      </c>
      <c r="R2961" t="s">
        <v>8310</v>
      </c>
      <c r="S2961" s="13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3.5" x14ac:dyDescent="0.35">
      <c r="A2962" s="5">
        <v>2960</v>
      </c>
      <c r="B2962" s="2" t="s">
        <v>2960</v>
      </c>
      <c r="C2962" s="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0" t="s">
        <v>8308</v>
      </c>
      <c r="R2962" t="s">
        <v>8310</v>
      </c>
      <c r="S2962" s="13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58" x14ac:dyDescent="0.35">
      <c r="A2963" s="5">
        <v>2961</v>
      </c>
      <c r="B2963" s="2" t="s">
        <v>2961</v>
      </c>
      <c r="C2963" s="2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>
        <f t="shared" si="232"/>
        <v>50.75</v>
      </c>
      <c r="Q2963" s="10" t="s">
        <v>8308</v>
      </c>
      <c r="R2963" t="s">
        <v>8309</v>
      </c>
      <c r="S2963" s="13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58" x14ac:dyDescent="0.35">
      <c r="A2964" s="5">
        <v>2962</v>
      </c>
      <c r="B2964" s="2" t="s">
        <v>2962</v>
      </c>
      <c r="C2964" s="2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>
        <f t="shared" si="232"/>
        <v>60.9</v>
      </c>
      <c r="Q2964" s="10" t="s">
        <v>8308</v>
      </c>
      <c r="R2964" t="s">
        <v>8309</v>
      </c>
      <c r="S2964" s="13">
        <f t="shared" si="233"/>
        <v>42036.24428240741</v>
      </c>
      <c r="T2964" s="16">
        <f t="shared" si="234"/>
        <v>42064.290972222225</v>
      </c>
      <c r="U2964">
        <f t="shared" ref="U2964:U3027" si="235">YEAR(S:S)</f>
        <v>2015</v>
      </c>
    </row>
    <row r="2965" spans="1:21" ht="58" x14ac:dyDescent="0.35">
      <c r="A2965" s="5">
        <v>2963</v>
      </c>
      <c r="B2965" s="2" t="s">
        <v>2963</v>
      </c>
      <c r="C2965" s="2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>
        <f t="shared" si="232"/>
        <v>109.03</v>
      </c>
      <c r="Q2965" s="10" t="s">
        <v>8308</v>
      </c>
      <c r="R2965" t="s">
        <v>8309</v>
      </c>
      <c r="S2965" s="13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58" x14ac:dyDescent="0.35">
      <c r="A2966" s="5">
        <v>2964</v>
      </c>
      <c r="B2966" s="2" t="s">
        <v>2964</v>
      </c>
      <c r="C2966" s="2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>
        <f t="shared" si="232"/>
        <v>25.69</v>
      </c>
      <c r="Q2966" s="10" t="s">
        <v>8308</v>
      </c>
      <c r="R2966" t="s">
        <v>8309</v>
      </c>
      <c r="S2966" s="13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58" x14ac:dyDescent="0.35">
      <c r="A2967" s="5">
        <v>2965</v>
      </c>
      <c r="B2967" s="2" t="s">
        <v>2965</v>
      </c>
      <c r="C2967" s="2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>
        <f t="shared" si="232"/>
        <v>41.92</v>
      </c>
      <c r="Q2967" s="10" t="s">
        <v>8308</v>
      </c>
      <c r="R2967" t="s">
        <v>8309</v>
      </c>
      <c r="S2967" s="13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58" x14ac:dyDescent="0.35">
      <c r="A2968" s="5">
        <v>2966</v>
      </c>
      <c r="B2968" s="2" t="s">
        <v>2966</v>
      </c>
      <c r="C2968" s="2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>
        <f t="shared" si="232"/>
        <v>88.77</v>
      </c>
      <c r="Q2968" s="10" t="s">
        <v>8308</v>
      </c>
      <c r="R2968" t="s">
        <v>8309</v>
      </c>
      <c r="S2968" s="13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3.5" x14ac:dyDescent="0.35">
      <c r="A2969" s="5">
        <v>2967</v>
      </c>
      <c r="B2969" s="2" t="s">
        <v>2967</v>
      </c>
      <c r="C2969" s="2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>
        <f t="shared" si="232"/>
        <v>80.23</v>
      </c>
      <c r="Q2969" s="10" t="s">
        <v>8308</v>
      </c>
      <c r="R2969" t="s">
        <v>8309</v>
      </c>
      <c r="S2969" s="13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29" x14ac:dyDescent="0.35">
      <c r="A2970" s="5">
        <v>2968</v>
      </c>
      <c r="B2970" s="2" t="s">
        <v>2968</v>
      </c>
      <c r="C2970" s="2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>
        <f t="shared" si="232"/>
        <v>78.94</v>
      </c>
      <c r="Q2970" s="10" t="s">
        <v>8308</v>
      </c>
      <c r="R2970" t="s">
        <v>8309</v>
      </c>
      <c r="S2970" s="13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3.5" x14ac:dyDescent="0.35">
      <c r="A2971" s="5">
        <v>2969</v>
      </c>
      <c r="B2971" s="2" t="s">
        <v>2969</v>
      </c>
      <c r="C2971" s="2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>
        <f t="shared" si="232"/>
        <v>95.59</v>
      </c>
      <c r="Q2971" s="10" t="s">
        <v>8308</v>
      </c>
      <c r="R2971" t="s">
        <v>8309</v>
      </c>
      <c r="S2971" s="13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3.5" x14ac:dyDescent="0.35">
      <c r="A2972" s="5">
        <v>2970</v>
      </c>
      <c r="B2972" s="2" t="s">
        <v>2970</v>
      </c>
      <c r="C2972" s="2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>
        <f t="shared" si="232"/>
        <v>69.89</v>
      </c>
      <c r="Q2972" s="10" t="s">
        <v>8308</v>
      </c>
      <c r="R2972" t="s">
        <v>8309</v>
      </c>
      <c r="S2972" s="13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58" x14ac:dyDescent="0.35">
      <c r="A2973" s="5">
        <v>2971</v>
      </c>
      <c r="B2973" s="2" t="s">
        <v>2971</v>
      </c>
      <c r="C2973" s="2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>
        <f t="shared" si="232"/>
        <v>74.53</v>
      </c>
      <c r="Q2973" s="10" t="s">
        <v>8308</v>
      </c>
      <c r="R2973" t="s">
        <v>8309</v>
      </c>
      <c r="S2973" s="13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29" x14ac:dyDescent="0.35">
      <c r="A2974" s="5">
        <v>2972</v>
      </c>
      <c r="B2974" s="2" t="s">
        <v>2972</v>
      </c>
      <c r="C2974" s="2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>
        <f t="shared" si="232"/>
        <v>123.94</v>
      </c>
      <c r="Q2974" s="10" t="s">
        <v>8308</v>
      </c>
      <c r="R2974" t="s">
        <v>8309</v>
      </c>
      <c r="S2974" s="13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58" x14ac:dyDescent="0.35">
      <c r="A2975" s="5">
        <v>2973</v>
      </c>
      <c r="B2975" s="2" t="s">
        <v>2973</v>
      </c>
      <c r="C2975" s="2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>
        <f t="shared" si="232"/>
        <v>264.85000000000002</v>
      </c>
      <c r="Q2975" s="10" t="s">
        <v>8308</v>
      </c>
      <c r="R2975" t="s">
        <v>8309</v>
      </c>
      <c r="S2975" s="13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58" x14ac:dyDescent="0.35">
      <c r="A2976" s="5">
        <v>2974</v>
      </c>
      <c r="B2976" s="2" t="s">
        <v>2974</v>
      </c>
      <c r="C2976" s="2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>
        <f t="shared" si="232"/>
        <v>58.62</v>
      </c>
      <c r="Q2976" s="10" t="s">
        <v>8308</v>
      </c>
      <c r="R2976" t="s">
        <v>8309</v>
      </c>
      <c r="S2976" s="13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58" x14ac:dyDescent="0.35">
      <c r="A2977" s="5">
        <v>2975</v>
      </c>
      <c r="B2977" s="2" t="s">
        <v>2975</v>
      </c>
      <c r="C2977" s="2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>
        <f t="shared" si="232"/>
        <v>70.88</v>
      </c>
      <c r="Q2977" s="10" t="s">
        <v>8308</v>
      </c>
      <c r="R2977" t="s">
        <v>8309</v>
      </c>
      <c r="S2977" s="13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3.5" x14ac:dyDescent="0.35">
      <c r="A2978" s="5">
        <v>2976</v>
      </c>
      <c r="B2978" s="2" t="s">
        <v>2976</v>
      </c>
      <c r="C2978" s="2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>
        <f t="shared" si="232"/>
        <v>8.57</v>
      </c>
      <c r="Q2978" s="10" t="s">
        <v>8308</v>
      </c>
      <c r="R2978" t="s">
        <v>8309</v>
      </c>
      <c r="S2978" s="13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58" x14ac:dyDescent="0.35">
      <c r="A2979" s="5">
        <v>2977</v>
      </c>
      <c r="B2979" s="2" t="s">
        <v>2977</v>
      </c>
      <c r="C2979" s="2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>
        <f t="shared" si="232"/>
        <v>113.57</v>
      </c>
      <c r="Q2979" s="10" t="s">
        <v>8308</v>
      </c>
      <c r="R2979" t="s">
        <v>8309</v>
      </c>
      <c r="S2979" s="13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58" x14ac:dyDescent="0.35">
      <c r="A2980" s="5">
        <v>2978</v>
      </c>
      <c r="B2980" s="2" t="s">
        <v>2978</v>
      </c>
      <c r="C2980" s="2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>
        <f t="shared" si="232"/>
        <v>60.69</v>
      </c>
      <c r="Q2980" s="10" t="s">
        <v>8308</v>
      </c>
      <c r="R2980" t="s">
        <v>8309</v>
      </c>
      <c r="S2980" s="13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58" x14ac:dyDescent="0.35">
      <c r="A2981" s="5">
        <v>2979</v>
      </c>
      <c r="B2981" s="2" t="s">
        <v>2979</v>
      </c>
      <c r="C2981" s="2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>
        <f t="shared" si="232"/>
        <v>110.22</v>
      </c>
      <c r="Q2981" s="10" t="s">
        <v>8308</v>
      </c>
      <c r="R2981" t="s">
        <v>8309</v>
      </c>
      <c r="S2981" s="13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3.5" x14ac:dyDescent="0.35">
      <c r="A2982" s="5">
        <v>2980</v>
      </c>
      <c r="B2982" s="2" t="s">
        <v>2980</v>
      </c>
      <c r="C2982" s="2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>
        <f t="shared" si="232"/>
        <v>136.46</v>
      </c>
      <c r="Q2982" s="10" t="s">
        <v>8308</v>
      </c>
      <c r="R2982" t="s">
        <v>8309</v>
      </c>
      <c r="S2982" s="13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58" x14ac:dyDescent="0.35">
      <c r="A2983" s="5">
        <v>2981</v>
      </c>
      <c r="B2983" s="2" t="s">
        <v>2981</v>
      </c>
      <c r="C2983" s="2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>
        <f t="shared" si="232"/>
        <v>53.16</v>
      </c>
      <c r="Q2983" s="10" t="s">
        <v>8308</v>
      </c>
      <c r="R2983" t="s">
        <v>8310</v>
      </c>
      <c r="S2983" s="13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43.5" x14ac:dyDescent="0.35">
      <c r="A2984" s="5">
        <v>2982</v>
      </c>
      <c r="B2984" s="2" t="s">
        <v>2982</v>
      </c>
      <c r="C2984" s="2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>
        <f t="shared" si="232"/>
        <v>86.49</v>
      </c>
      <c r="Q2984" s="10" t="s">
        <v>8308</v>
      </c>
      <c r="R2984" t="s">
        <v>8310</v>
      </c>
      <c r="S2984" s="13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3.5" x14ac:dyDescent="0.35">
      <c r="A2985" s="5">
        <v>2983</v>
      </c>
      <c r="B2985" s="2" t="s">
        <v>2983</v>
      </c>
      <c r="C2985" s="2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>
        <f t="shared" si="232"/>
        <v>155.24</v>
      </c>
      <c r="Q2985" s="10" t="s">
        <v>8308</v>
      </c>
      <c r="R2985" t="s">
        <v>8310</v>
      </c>
      <c r="S2985" s="13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58" x14ac:dyDescent="0.35">
      <c r="A2986" s="5">
        <v>2984</v>
      </c>
      <c r="B2986" s="2" t="s">
        <v>2984</v>
      </c>
      <c r="C2986" s="2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>
        <f t="shared" si="232"/>
        <v>115.08</v>
      </c>
      <c r="Q2986" s="10" t="s">
        <v>8308</v>
      </c>
      <c r="R2986" t="s">
        <v>8310</v>
      </c>
      <c r="S2986" s="13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58" x14ac:dyDescent="0.35">
      <c r="A2987" s="5">
        <v>2985</v>
      </c>
      <c r="B2987" s="2" t="s">
        <v>2985</v>
      </c>
      <c r="C2987" s="2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>
        <f t="shared" si="232"/>
        <v>109.59</v>
      </c>
      <c r="Q2987" s="10" t="s">
        <v>8308</v>
      </c>
      <c r="R2987" t="s">
        <v>8310</v>
      </c>
      <c r="S2987" s="13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3.5" x14ac:dyDescent="0.35">
      <c r="A2988" s="5">
        <v>2986</v>
      </c>
      <c r="B2988" s="2" t="s">
        <v>2986</v>
      </c>
      <c r="C2988" s="2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>
        <f t="shared" si="232"/>
        <v>45.21</v>
      </c>
      <c r="Q2988" s="10" t="s">
        <v>8308</v>
      </c>
      <c r="R2988" t="s">
        <v>8310</v>
      </c>
      <c r="S2988" s="13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58" x14ac:dyDescent="0.35">
      <c r="A2989" s="5">
        <v>2987</v>
      </c>
      <c r="B2989" s="2" t="s">
        <v>2987</v>
      </c>
      <c r="C2989" s="2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>
        <f t="shared" si="232"/>
        <v>104.15</v>
      </c>
      <c r="Q2989" s="10" t="s">
        <v>8308</v>
      </c>
      <c r="R2989" t="s">
        <v>8310</v>
      </c>
      <c r="S2989" s="13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58" x14ac:dyDescent="0.35">
      <c r="A2990" s="5">
        <v>2988</v>
      </c>
      <c r="B2990" s="2" t="s">
        <v>2988</v>
      </c>
      <c r="C2990" s="2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>
        <f t="shared" si="232"/>
        <v>35.71</v>
      </c>
      <c r="Q2990" s="10" t="s">
        <v>8308</v>
      </c>
      <c r="R2990" t="s">
        <v>8310</v>
      </c>
      <c r="S2990" s="13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5">
      <c r="A2991" s="5">
        <v>2989</v>
      </c>
      <c r="B2991" s="2" t="s">
        <v>2989</v>
      </c>
      <c r="C2991" s="2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>
        <f t="shared" si="232"/>
        <v>97</v>
      </c>
      <c r="Q2991" s="10" t="s">
        <v>8308</v>
      </c>
      <c r="R2991" t="s">
        <v>8310</v>
      </c>
      <c r="S2991" s="13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58" x14ac:dyDescent="0.35">
      <c r="A2992" s="5">
        <v>2990</v>
      </c>
      <c r="B2992" s="2" t="s">
        <v>2990</v>
      </c>
      <c r="C2992" s="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>
        <f t="shared" si="232"/>
        <v>370.37</v>
      </c>
      <c r="Q2992" s="10" t="s">
        <v>8308</v>
      </c>
      <c r="R2992" t="s">
        <v>8310</v>
      </c>
      <c r="S2992" s="13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5" x14ac:dyDescent="0.35">
      <c r="A2993" s="5">
        <v>2991</v>
      </c>
      <c r="B2993" s="2" t="s">
        <v>2991</v>
      </c>
      <c r="C2993" s="2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>
        <f t="shared" si="232"/>
        <v>94.41</v>
      </c>
      <c r="Q2993" s="10" t="s">
        <v>8308</v>
      </c>
      <c r="R2993" t="s">
        <v>8310</v>
      </c>
      <c r="S2993" s="13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5" x14ac:dyDescent="0.35">
      <c r="A2994" s="5">
        <v>2992</v>
      </c>
      <c r="B2994" s="2" t="s">
        <v>2992</v>
      </c>
      <c r="C2994" s="2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>
        <f t="shared" si="232"/>
        <v>48.98</v>
      </c>
      <c r="Q2994" s="10" t="s">
        <v>8308</v>
      </c>
      <c r="R2994" t="s">
        <v>8310</v>
      </c>
      <c r="S2994" s="13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29" x14ac:dyDescent="0.35">
      <c r="A2995" s="5">
        <v>2993</v>
      </c>
      <c r="B2995" s="2" t="s">
        <v>2993</v>
      </c>
      <c r="C2995" s="2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>
        <f t="shared" si="232"/>
        <v>45.59</v>
      </c>
      <c r="Q2995" s="10" t="s">
        <v>8308</v>
      </c>
      <c r="R2995" t="s">
        <v>8310</v>
      </c>
      <c r="S2995" s="13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5" x14ac:dyDescent="0.35">
      <c r="A2996" s="5">
        <v>2994</v>
      </c>
      <c r="B2996" s="2" t="s">
        <v>2994</v>
      </c>
      <c r="C2996" s="2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>
        <f t="shared" si="232"/>
        <v>23.28</v>
      </c>
      <c r="Q2996" s="10" t="s">
        <v>8308</v>
      </c>
      <c r="R2996" t="s">
        <v>8310</v>
      </c>
      <c r="S2996" s="13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58" x14ac:dyDescent="0.35">
      <c r="A2997" s="5">
        <v>2995</v>
      </c>
      <c r="B2997" s="2" t="s">
        <v>2995</v>
      </c>
      <c r="C2997" s="2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>
        <f t="shared" si="232"/>
        <v>63.23</v>
      </c>
      <c r="Q2997" s="10" t="s">
        <v>8308</v>
      </c>
      <c r="R2997" t="s">
        <v>8310</v>
      </c>
      <c r="S2997" s="13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3.5" x14ac:dyDescent="0.35">
      <c r="A2998" s="5">
        <v>2996</v>
      </c>
      <c r="B2998" s="2" t="s">
        <v>2996</v>
      </c>
      <c r="C2998" s="2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>
        <f t="shared" si="232"/>
        <v>153.52000000000001</v>
      </c>
      <c r="Q2998" s="10" t="s">
        <v>8308</v>
      </c>
      <c r="R2998" t="s">
        <v>8310</v>
      </c>
      <c r="S2998" s="13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58" x14ac:dyDescent="0.35">
      <c r="A2999" s="5">
        <v>2997</v>
      </c>
      <c r="B2999" s="2" t="s">
        <v>2997</v>
      </c>
      <c r="C2999" s="2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>
        <f t="shared" si="232"/>
        <v>90.2</v>
      </c>
      <c r="Q2999" s="10" t="s">
        <v>8308</v>
      </c>
      <c r="R2999" t="s">
        <v>8310</v>
      </c>
      <c r="S2999" s="13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58" x14ac:dyDescent="0.35">
      <c r="A3000" s="5">
        <v>2998</v>
      </c>
      <c r="B3000" s="2" t="s">
        <v>2998</v>
      </c>
      <c r="C3000" s="2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>
        <f t="shared" si="232"/>
        <v>118.97</v>
      </c>
      <c r="Q3000" s="10" t="s">
        <v>8308</v>
      </c>
      <c r="R3000" t="s">
        <v>8310</v>
      </c>
      <c r="S3000" s="13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58" x14ac:dyDescent="0.35">
      <c r="A3001" s="5">
        <v>2999</v>
      </c>
      <c r="B3001" s="2" t="s">
        <v>2999</v>
      </c>
      <c r="C3001" s="2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>
        <f t="shared" si="232"/>
        <v>80.25</v>
      </c>
      <c r="Q3001" s="10" t="s">
        <v>8308</v>
      </c>
      <c r="R3001" t="s">
        <v>8310</v>
      </c>
      <c r="S3001" s="13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58" x14ac:dyDescent="0.35">
      <c r="A3002" s="5">
        <v>3000</v>
      </c>
      <c r="B3002" s="2" t="s">
        <v>3000</v>
      </c>
      <c r="C3002" s="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>
        <f t="shared" si="232"/>
        <v>62.5</v>
      </c>
      <c r="Q3002" s="10" t="s">
        <v>8308</v>
      </c>
      <c r="R3002" t="s">
        <v>8310</v>
      </c>
      <c r="S3002" s="13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5" x14ac:dyDescent="0.35">
      <c r="A3003" s="5">
        <v>3001</v>
      </c>
      <c r="B3003" s="2" t="s">
        <v>3001</v>
      </c>
      <c r="C3003" s="2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>
        <f t="shared" si="232"/>
        <v>131.38</v>
      </c>
      <c r="Q3003" s="10" t="s">
        <v>8308</v>
      </c>
      <c r="R3003" t="s">
        <v>8310</v>
      </c>
      <c r="S3003" s="13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29" x14ac:dyDescent="0.35">
      <c r="A3004" s="5">
        <v>3002</v>
      </c>
      <c r="B3004" s="2" t="s">
        <v>3002</v>
      </c>
      <c r="C3004" s="2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>
        <f t="shared" si="232"/>
        <v>73.03</v>
      </c>
      <c r="Q3004" s="10" t="s">
        <v>8308</v>
      </c>
      <c r="R3004" t="s">
        <v>8310</v>
      </c>
      <c r="S3004" s="13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58" x14ac:dyDescent="0.35">
      <c r="A3005" s="5">
        <v>3003</v>
      </c>
      <c r="B3005" s="2" t="s">
        <v>3003</v>
      </c>
      <c r="C3005" s="2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>
        <f t="shared" si="232"/>
        <v>178.53</v>
      </c>
      <c r="Q3005" s="10" t="s">
        <v>8308</v>
      </c>
      <c r="R3005" t="s">
        <v>8310</v>
      </c>
      <c r="S3005" s="13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8" x14ac:dyDescent="0.35">
      <c r="A3006" s="5">
        <v>3004</v>
      </c>
      <c r="B3006" s="2" t="s">
        <v>3004</v>
      </c>
      <c r="C3006" s="2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>
        <f t="shared" si="232"/>
        <v>162.91</v>
      </c>
      <c r="Q3006" s="10" t="s">
        <v>8308</v>
      </c>
      <c r="R3006" t="s">
        <v>8310</v>
      </c>
      <c r="S3006" s="13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58" x14ac:dyDescent="0.35">
      <c r="A3007" s="5">
        <v>3005</v>
      </c>
      <c r="B3007" s="2" t="s">
        <v>3005</v>
      </c>
      <c r="C3007" s="2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>
        <f t="shared" si="232"/>
        <v>108.24</v>
      </c>
      <c r="Q3007" s="10" t="s">
        <v>8308</v>
      </c>
      <c r="R3007" t="s">
        <v>8310</v>
      </c>
      <c r="S3007" s="13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43.5" x14ac:dyDescent="0.35">
      <c r="A3008" s="5">
        <v>3006</v>
      </c>
      <c r="B3008" s="2" t="s">
        <v>3006</v>
      </c>
      <c r="C3008" s="2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>
        <f t="shared" si="232"/>
        <v>88.87</v>
      </c>
      <c r="Q3008" s="10" t="s">
        <v>8308</v>
      </c>
      <c r="R3008" t="s">
        <v>8310</v>
      </c>
      <c r="S3008" s="13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9" x14ac:dyDescent="0.35">
      <c r="A3009" s="5">
        <v>3007</v>
      </c>
      <c r="B3009" s="2" t="s">
        <v>3007</v>
      </c>
      <c r="C3009" s="2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>
        <f t="shared" si="232"/>
        <v>54</v>
      </c>
      <c r="Q3009" s="10" t="s">
        <v>8308</v>
      </c>
      <c r="R3009" t="s">
        <v>8310</v>
      </c>
      <c r="S3009" s="13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5" x14ac:dyDescent="0.35">
      <c r="A3010" s="5">
        <v>3008</v>
      </c>
      <c r="B3010" s="2" t="s">
        <v>3008</v>
      </c>
      <c r="C3010" s="2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101</v>
      </c>
      <c r="P3010">
        <f t="shared" si="232"/>
        <v>116.73</v>
      </c>
      <c r="Q3010" s="10" t="s">
        <v>8308</v>
      </c>
      <c r="R3010" t="s">
        <v>8310</v>
      </c>
      <c r="S3010" s="13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58" x14ac:dyDescent="0.35">
      <c r="A3011" s="5">
        <v>3009</v>
      </c>
      <c r="B3011" s="2" t="s">
        <v>3009</v>
      </c>
      <c r="C3011" s="2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8308</v>
      </c>
      <c r="R3011" t="s">
        <v>8310</v>
      </c>
      <c r="S3011" s="13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58" x14ac:dyDescent="0.35">
      <c r="A3012" s="5">
        <v>3010</v>
      </c>
      <c r="B3012" s="2" t="s">
        <v>3010</v>
      </c>
      <c r="C3012" s="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>
        <f t="shared" si="237"/>
        <v>158</v>
      </c>
      <c r="Q3012" s="10" t="s">
        <v>8308</v>
      </c>
      <c r="R3012" t="s">
        <v>8310</v>
      </c>
      <c r="S3012" s="13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43.5" x14ac:dyDescent="0.35">
      <c r="A3013" s="5">
        <v>3011</v>
      </c>
      <c r="B3013" s="2" t="s">
        <v>3011</v>
      </c>
      <c r="C3013" s="2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>
        <f t="shared" si="237"/>
        <v>14.84</v>
      </c>
      <c r="Q3013" s="10" t="s">
        <v>8308</v>
      </c>
      <c r="R3013" t="s">
        <v>8310</v>
      </c>
      <c r="S3013" s="13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3.5" x14ac:dyDescent="0.35">
      <c r="A3014" s="5">
        <v>3012</v>
      </c>
      <c r="B3014" s="2" t="s">
        <v>3012</v>
      </c>
      <c r="C3014" s="2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>
        <f t="shared" si="237"/>
        <v>85.18</v>
      </c>
      <c r="Q3014" s="10" t="s">
        <v>8308</v>
      </c>
      <c r="R3014" t="s">
        <v>8310</v>
      </c>
      <c r="S3014" s="13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3.5" x14ac:dyDescent="0.35">
      <c r="A3015" s="5">
        <v>3013</v>
      </c>
      <c r="B3015" s="2" t="s">
        <v>3013</v>
      </c>
      <c r="C3015" s="2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>
        <f t="shared" si="237"/>
        <v>146.69</v>
      </c>
      <c r="Q3015" s="10" t="s">
        <v>8308</v>
      </c>
      <c r="R3015" t="s">
        <v>8310</v>
      </c>
      <c r="S3015" s="13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58" x14ac:dyDescent="0.35">
      <c r="A3016" s="5">
        <v>3014</v>
      </c>
      <c r="B3016" s="2" t="s">
        <v>3014</v>
      </c>
      <c r="C3016" s="2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>
        <f t="shared" si="237"/>
        <v>50.76</v>
      </c>
      <c r="Q3016" s="10" t="s">
        <v>8308</v>
      </c>
      <c r="R3016" t="s">
        <v>8310</v>
      </c>
      <c r="S3016" s="13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3.5" x14ac:dyDescent="0.35">
      <c r="A3017" s="5">
        <v>3015</v>
      </c>
      <c r="B3017" s="2" t="s">
        <v>3015</v>
      </c>
      <c r="C3017" s="2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>
        <f t="shared" si="237"/>
        <v>87.7</v>
      </c>
      <c r="Q3017" s="10" t="s">
        <v>8308</v>
      </c>
      <c r="R3017" t="s">
        <v>8310</v>
      </c>
      <c r="S3017" s="13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58" x14ac:dyDescent="0.35">
      <c r="A3018" s="5">
        <v>3016</v>
      </c>
      <c r="B3018" s="2" t="s">
        <v>3016</v>
      </c>
      <c r="C3018" s="2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>
        <f t="shared" si="237"/>
        <v>242.28</v>
      </c>
      <c r="Q3018" s="10" t="s">
        <v>8308</v>
      </c>
      <c r="R3018" t="s">
        <v>8310</v>
      </c>
      <c r="S3018" s="13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58" x14ac:dyDescent="0.35">
      <c r="A3019" s="5">
        <v>3017</v>
      </c>
      <c r="B3019" s="2" t="s">
        <v>3017</v>
      </c>
      <c r="C3019" s="2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>
        <f t="shared" si="237"/>
        <v>146.44999999999999</v>
      </c>
      <c r="Q3019" s="10" t="s">
        <v>8308</v>
      </c>
      <c r="R3019" t="s">
        <v>8310</v>
      </c>
      <c r="S3019" s="13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58" x14ac:dyDescent="0.35">
      <c r="A3020" s="5">
        <v>3018</v>
      </c>
      <c r="B3020" s="2" t="s">
        <v>3018</v>
      </c>
      <c r="C3020" s="2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>
        <f t="shared" si="237"/>
        <v>103.17</v>
      </c>
      <c r="Q3020" s="10" t="s">
        <v>8308</v>
      </c>
      <c r="R3020" t="s">
        <v>8310</v>
      </c>
      <c r="S3020" s="13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58" x14ac:dyDescent="0.35">
      <c r="A3021" s="5">
        <v>3019</v>
      </c>
      <c r="B3021" s="2" t="s">
        <v>3019</v>
      </c>
      <c r="C3021" s="2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>
        <f t="shared" si="237"/>
        <v>80.459999999999994</v>
      </c>
      <c r="Q3021" s="10" t="s">
        <v>8308</v>
      </c>
      <c r="R3021" t="s">
        <v>8310</v>
      </c>
      <c r="S3021" s="13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58" x14ac:dyDescent="0.35">
      <c r="A3022" s="5">
        <v>3020</v>
      </c>
      <c r="B3022" s="2" t="s">
        <v>3020</v>
      </c>
      <c r="C3022" s="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>
        <f t="shared" si="237"/>
        <v>234.67</v>
      </c>
      <c r="Q3022" s="10" t="s">
        <v>8308</v>
      </c>
      <c r="R3022" t="s">
        <v>8310</v>
      </c>
      <c r="S3022" s="13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3.5" x14ac:dyDescent="0.35">
      <c r="A3023" s="5">
        <v>3021</v>
      </c>
      <c r="B3023" s="2" t="s">
        <v>3021</v>
      </c>
      <c r="C3023" s="2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>
        <f t="shared" si="237"/>
        <v>50.69</v>
      </c>
      <c r="Q3023" s="10" t="s">
        <v>8308</v>
      </c>
      <c r="R3023" t="s">
        <v>8310</v>
      </c>
      <c r="S3023" s="13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58" x14ac:dyDescent="0.35">
      <c r="A3024" s="5">
        <v>3022</v>
      </c>
      <c r="B3024" s="2" t="s">
        <v>3022</v>
      </c>
      <c r="C3024" s="2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>
        <f t="shared" si="237"/>
        <v>162.71</v>
      </c>
      <c r="Q3024" s="10" t="s">
        <v>8308</v>
      </c>
      <c r="R3024" t="s">
        <v>8310</v>
      </c>
      <c r="S3024" s="13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58" x14ac:dyDescent="0.35">
      <c r="A3025" s="5">
        <v>3023</v>
      </c>
      <c r="B3025" s="2" t="s">
        <v>3023</v>
      </c>
      <c r="C3025" s="2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>
        <f t="shared" si="237"/>
        <v>120.17</v>
      </c>
      <c r="Q3025" s="10" t="s">
        <v>8308</v>
      </c>
      <c r="R3025" t="s">
        <v>8310</v>
      </c>
      <c r="S3025" s="13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58" x14ac:dyDescent="0.35">
      <c r="A3026" s="5">
        <v>3024</v>
      </c>
      <c r="B3026" s="2" t="s">
        <v>3024</v>
      </c>
      <c r="C3026" s="2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>
        <f t="shared" si="237"/>
        <v>67.7</v>
      </c>
      <c r="Q3026" s="10" t="s">
        <v>8308</v>
      </c>
      <c r="R3026" t="s">
        <v>8310</v>
      </c>
      <c r="S3026" s="13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3.5" x14ac:dyDescent="0.35">
      <c r="A3027" s="5">
        <v>3025</v>
      </c>
      <c r="B3027" s="2" t="s">
        <v>3025</v>
      </c>
      <c r="C3027" s="2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>
        <f t="shared" si="237"/>
        <v>52.1</v>
      </c>
      <c r="Q3027" s="10" t="s">
        <v>8308</v>
      </c>
      <c r="R3027" t="s">
        <v>8310</v>
      </c>
      <c r="S3027" s="13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58" x14ac:dyDescent="0.35">
      <c r="A3028" s="5">
        <v>3026</v>
      </c>
      <c r="B3028" s="2" t="s">
        <v>3026</v>
      </c>
      <c r="C3028" s="2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>
        <f t="shared" si="237"/>
        <v>51.6</v>
      </c>
      <c r="Q3028" s="10" t="s">
        <v>8308</v>
      </c>
      <c r="R3028" t="s">
        <v>8310</v>
      </c>
      <c r="S3028" s="13">
        <f t="shared" si="238"/>
        <v>42783.459398148145</v>
      </c>
      <c r="T3028" s="16">
        <f t="shared" si="239"/>
        <v>42797.459398148145</v>
      </c>
      <c r="U3028">
        <f t="shared" ref="U3028:U3091" si="240">YEAR(S:S)</f>
        <v>2017</v>
      </c>
    </row>
    <row r="3029" spans="1:21" ht="43.5" x14ac:dyDescent="0.35">
      <c r="A3029" s="5">
        <v>3027</v>
      </c>
      <c r="B3029" s="2" t="s">
        <v>3027</v>
      </c>
      <c r="C3029" s="2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>
        <f t="shared" si="237"/>
        <v>164.3</v>
      </c>
      <c r="Q3029" s="10" t="s">
        <v>8308</v>
      </c>
      <c r="R3029" t="s">
        <v>8310</v>
      </c>
      <c r="S3029" s="13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29" x14ac:dyDescent="0.35">
      <c r="A3030" s="5">
        <v>3028</v>
      </c>
      <c r="B3030" s="2" t="s">
        <v>3028</v>
      </c>
      <c r="C3030" s="2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>
        <f t="shared" si="237"/>
        <v>84.86</v>
      </c>
      <c r="Q3030" s="10" t="s">
        <v>8308</v>
      </c>
      <c r="R3030" t="s">
        <v>8310</v>
      </c>
      <c r="S3030" s="13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58" x14ac:dyDescent="0.35">
      <c r="A3031" s="5">
        <v>3029</v>
      </c>
      <c r="B3031" s="2" t="s">
        <v>3029</v>
      </c>
      <c r="C3031" s="2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>
        <f t="shared" si="237"/>
        <v>94.55</v>
      </c>
      <c r="Q3031" s="10" t="s">
        <v>8308</v>
      </c>
      <c r="R3031" t="s">
        <v>8310</v>
      </c>
      <c r="S3031" s="13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58" x14ac:dyDescent="0.35">
      <c r="A3032" s="5">
        <v>3030</v>
      </c>
      <c r="B3032" s="2" t="s">
        <v>3030</v>
      </c>
      <c r="C3032" s="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>
        <f t="shared" si="237"/>
        <v>45.54</v>
      </c>
      <c r="Q3032" s="10" t="s">
        <v>8308</v>
      </c>
      <c r="R3032" t="s">
        <v>8310</v>
      </c>
      <c r="S3032" s="13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72.5" x14ac:dyDescent="0.35">
      <c r="A3033" s="5">
        <v>3031</v>
      </c>
      <c r="B3033" s="2" t="s">
        <v>3031</v>
      </c>
      <c r="C3033" s="2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>
        <f t="shared" si="237"/>
        <v>51.72</v>
      </c>
      <c r="Q3033" s="10" t="s">
        <v>8308</v>
      </c>
      <c r="R3033" t="s">
        <v>8310</v>
      </c>
      <c r="S3033" s="13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58" x14ac:dyDescent="0.35">
      <c r="A3034" s="5">
        <v>3032</v>
      </c>
      <c r="B3034" s="2" t="s">
        <v>3032</v>
      </c>
      <c r="C3034" s="2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>
        <f t="shared" si="237"/>
        <v>50.88</v>
      </c>
      <c r="Q3034" s="10" t="s">
        <v>8308</v>
      </c>
      <c r="R3034" t="s">
        <v>8310</v>
      </c>
      <c r="S3034" s="13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3.5" x14ac:dyDescent="0.35">
      <c r="A3035" s="5">
        <v>3033</v>
      </c>
      <c r="B3035" s="2" t="s">
        <v>3033</v>
      </c>
      <c r="C3035" s="2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>
        <f t="shared" si="237"/>
        <v>191.13</v>
      </c>
      <c r="Q3035" s="10" t="s">
        <v>8308</v>
      </c>
      <c r="R3035" t="s">
        <v>8310</v>
      </c>
      <c r="S3035" s="13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72.5" x14ac:dyDescent="0.35">
      <c r="A3036" s="5">
        <v>3034</v>
      </c>
      <c r="B3036" s="2" t="s">
        <v>3034</v>
      </c>
      <c r="C3036" s="2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>
        <f t="shared" si="237"/>
        <v>89.31</v>
      </c>
      <c r="Q3036" s="10" t="s">
        <v>8308</v>
      </c>
      <c r="R3036" t="s">
        <v>8310</v>
      </c>
      <c r="S3036" s="13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43.5" x14ac:dyDescent="0.35">
      <c r="A3037" s="5">
        <v>3035</v>
      </c>
      <c r="B3037" s="2" t="s">
        <v>3035</v>
      </c>
      <c r="C3037" s="2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>
        <f t="shared" si="237"/>
        <v>88.59</v>
      </c>
      <c r="Q3037" s="10" t="s">
        <v>8308</v>
      </c>
      <c r="R3037" t="s">
        <v>8310</v>
      </c>
      <c r="S3037" s="13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58" x14ac:dyDescent="0.35">
      <c r="A3038" s="5">
        <v>3036</v>
      </c>
      <c r="B3038" s="2" t="s">
        <v>3036</v>
      </c>
      <c r="C3038" s="2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>
        <f t="shared" si="237"/>
        <v>96.3</v>
      </c>
      <c r="Q3038" s="10" t="s">
        <v>8308</v>
      </c>
      <c r="R3038" t="s">
        <v>8310</v>
      </c>
      <c r="S3038" s="13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58" x14ac:dyDescent="0.35">
      <c r="A3039" s="5">
        <v>3037</v>
      </c>
      <c r="B3039" s="2" t="s">
        <v>3037</v>
      </c>
      <c r="C3039" s="2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>
        <f t="shared" si="237"/>
        <v>33.31</v>
      </c>
      <c r="Q3039" s="10" t="s">
        <v>8308</v>
      </c>
      <c r="R3039" t="s">
        <v>8310</v>
      </c>
      <c r="S3039" s="13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3.5" x14ac:dyDescent="0.35">
      <c r="A3040" s="5">
        <v>3038</v>
      </c>
      <c r="B3040" s="2" t="s">
        <v>3038</v>
      </c>
      <c r="C3040" s="2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>
        <f t="shared" si="237"/>
        <v>37.22</v>
      </c>
      <c r="Q3040" s="10" t="s">
        <v>8308</v>
      </c>
      <c r="R3040" t="s">
        <v>8310</v>
      </c>
      <c r="S3040" s="13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3.5" x14ac:dyDescent="0.35">
      <c r="A3041" s="5">
        <v>3039</v>
      </c>
      <c r="B3041" s="2" t="s">
        <v>3039</v>
      </c>
      <c r="C3041" s="2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>
        <f t="shared" si="237"/>
        <v>92.13</v>
      </c>
      <c r="Q3041" s="10" t="s">
        <v>8308</v>
      </c>
      <c r="R3041" t="s">
        <v>8310</v>
      </c>
      <c r="S3041" s="13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3.5" x14ac:dyDescent="0.35">
      <c r="A3042" s="5">
        <v>3040</v>
      </c>
      <c r="B3042" s="2" t="s">
        <v>3040</v>
      </c>
      <c r="C3042" s="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>
        <f t="shared" si="237"/>
        <v>76.790000000000006</v>
      </c>
      <c r="Q3042" s="10" t="s">
        <v>8308</v>
      </c>
      <c r="R3042" t="s">
        <v>8310</v>
      </c>
      <c r="S3042" s="13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29" x14ac:dyDescent="0.35">
      <c r="A3043" s="5">
        <v>3041</v>
      </c>
      <c r="B3043" s="2" t="s">
        <v>3041</v>
      </c>
      <c r="C3043" s="2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>
        <f t="shared" si="237"/>
        <v>96.53</v>
      </c>
      <c r="Q3043" s="10" t="s">
        <v>8308</v>
      </c>
      <c r="R3043" t="s">
        <v>8310</v>
      </c>
      <c r="S3043" s="13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58" x14ac:dyDescent="0.35">
      <c r="A3044" s="5">
        <v>3042</v>
      </c>
      <c r="B3044" s="2" t="s">
        <v>3042</v>
      </c>
      <c r="C3044" s="2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>
        <f t="shared" si="237"/>
        <v>51.89</v>
      </c>
      <c r="Q3044" s="10" t="s">
        <v>8308</v>
      </c>
      <c r="R3044" t="s">
        <v>8310</v>
      </c>
      <c r="S3044" s="13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3.5" x14ac:dyDescent="0.35">
      <c r="A3045" s="5">
        <v>3043</v>
      </c>
      <c r="B3045" s="2" t="s">
        <v>3043</v>
      </c>
      <c r="C3045" s="2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>
        <f t="shared" si="237"/>
        <v>128.91</v>
      </c>
      <c r="Q3045" s="10" t="s">
        <v>8308</v>
      </c>
      <c r="R3045" t="s">
        <v>8310</v>
      </c>
      <c r="S3045" s="13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3.5" x14ac:dyDescent="0.35">
      <c r="A3046" s="5">
        <v>3044</v>
      </c>
      <c r="B3046" s="2" t="s">
        <v>3044</v>
      </c>
      <c r="C3046" s="2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>
        <f t="shared" si="237"/>
        <v>84.11</v>
      </c>
      <c r="Q3046" s="10" t="s">
        <v>8308</v>
      </c>
      <c r="R3046" t="s">
        <v>8310</v>
      </c>
      <c r="S3046" s="13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58" x14ac:dyDescent="0.35">
      <c r="A3047" s="5">
        <v>3045</v>
      </c>
      <c r="B3047" s="2" t="s">
        <v>3045</v>
      </c>
      <c r="C3047" s="2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>
        <f t="shared" si="237"/>
        <v>82.94</v>
      </c>
      <c r="Q3047" s="10" t="s">
        <v>8308</v>
      </c>
      <c r="R3047" t="s">
        <v>8310</v>
      </c>
      <c r="S3047" s="13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58" x14ac:dyDescent="0.35">
      <c r="A3048" s="5">
        <v>3046</v>
      </c>
      <c r="B3048" s="2" t="s">
        <v>3046</v>
      </c>
      <c r="C3048" s="2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>
        <f t="shared" si="237"/>
        <v>259.95</v>
      </c>
      <c r="Q3048" s="10" t="s">
        <v>8308</v>
      </c>
      <c r="R3048" t="s">
        <v>8310</v>
      </c>
      <c r="S3048" s="13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3.5" x14ac:dyDescent="0.35">
      <c r="A3049" s="5">
        <v>3047</v>
      </c>
      <c r="B3049" s="2" t="s">
        <v>3047</v>
      </c>
      <c r="C3049" s="2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>
        <f t="shared" si="237"/>
        <v>37.25</v>
      </c>
      <c r="Q3049" s="10" t="s">
        <v>8308</v>
      </c>
      <c r="R3049" t="s">
        <v>8310</v>
      </c>
      <c r="S3049" s="13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58" x14ac:dyDescent="0.35">
      <c r="A3050" s="5">
        <v>3048</v>
      </c>
      <c r="B3050" s="2" t="s">
        <v>3048</v>
      </c>
      <c r="C3050" s="2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>
        <f t="shared" si="237"/>
        <v>177.02</v>
      </c>
      <c r="Q3050" s="10" t="s">
        <v>8308</v>
      </c>
      <c r="R3050" t="s">
        <v>8310</v>
      </c>
      <c r="S3050" s="13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58" x14ac:dyDescent="0.35">
      <c r="A3051" s="5">
        <v>3049</v>
      </c>
      <c r="B3051" s="2" t="s">
        <v>3049</v>
      </c>
      <c r="C3051" s="2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>
        <f t="shared" si="237"/>
        <v>74.069999999999993</v>
      </c>
      <c r="Q3051" s="10" t="s">
        <v>8308</v>
      </c>
      <c r="R3051" t="s">
        <v>8310</v>
      </c>
      <c r="S3051" s="13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29" x14ac:dyDescent="0.35">
      <c r="A3052" s="5">
        <v>3050</v>
      </c>
      <c r="B3052" s="2" t="s">
        <v>3050</v>
      </c>
      <c r="C3052" s="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>
        <f t="shared" si="237"/>
        <v>70.67</v>
      </c>
      <c r="Q3052" s="10" t="s">
        <v>8308</v>
      </c>
      <c r="R3052" t="s">
        <v>8310</v>
      </c>
      <c r="S3052" s="13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58" x14ac:dyDescent="0.35">
      <c r="A3053" s="5">
        <v>3051</v>
      </c>
      <c r="B3053" s="2" t="s">
        <v>3051</v>
      </c>
      <c r="C3053" s="2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>
        <f t="shared" si="237"/>
        <v>23.63</v>
      </c>
      <c r="Q3053" s="10" t="s">
        <v>8308</v>
      </c>
      <c r="R3053" t="s">
        <v>8310</v>
      </c>
      <c r="S3053" s="13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43.5" x14ac:dyDescent="0.35">
      <c r="A3054" s="5">
        <v>3052</v>
      </c>
      <c r="B3054" s="2" t="s">
        <v>3052</v>
      </c>
      <c r="C3054" s="2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0" t="s">
        <v>8308</v>
      </c>
      <c r="R3054" t="s">
        <v>8310</v>
      </c>
      <c r="S3054" s="13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8" x14ac:dyDescent="0.35">
      <c r="A3055" s="5">
        <v>3053</v>
      </c>
      <c r="B3055" s="2" t="s">
        <v>3053</v>
      </c>
      <c r="C3055" s="2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0" t="s">
        <v>8308</v>
      </c>
      <c r="R3055" t="s">
        <v>8310</v>
      </c>
      <c r="S3055" s="13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58" x14ac:dyDescent="0.35">
      <c r="A3056" s="5">
        <v>3054</v>
      </c>
      <c r="B3056" s="2" t="s">
        <v>3054</v>
      </c>
      <c r="C3056" s="2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0" t="s">
        <v>8308</v>
      </c>
      <c r="R3056" t="s">
        <v>8310</v>
      </c>
      <c r="S3056" s="13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58" x14ac:dyDescent="0.35">
      <c r="A3057" s="5">
        <v>3055</v>
      </c>
      <c r="B3057" s="2" t="s">
        <v>3055</v>
      </c>
      <c r="C3057" s="2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0" t="s">
        <v>8308</v>
      </c>
      <c r="R3057" t="s">
        <v>8310</v>
      </c>
      <c r="S3057" s="13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58" x14ac:dyDescent="0.35">
      <c r="A3058" s="5">
        <v>3056</v>
      </c>
      <c r="B3058" s="2" t="s">
        <v>3056</v>
      </c>
      <c r="C3058" s="2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0" t="s">
        <v>8308</v>
      </c>
      <c r="R3058" t="s">
        <v>8310</v>
      </c>
      <c r="S3058" s="13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5" x14ac:dyDescent="0.35">
      <c r="A3059" s="5">
        <v>3057</v>
      </c>
      <c r="B3059" s="2" t="s">
        <v>3057</v>
      </c>
      <c r="C3059" s="2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0" t="s">
        <v>8308</v>
      </c>
      <c r="R3059" t="s">
        <v>8310</v>
      </c>
      <c r="S3059" s="13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8" x14ac:dyDescent="0.35">
      <c r="A3060" s="5">
        <v>3058</v>
      </c>
      <c r="B3060" s="2" t="s">
        <v>3058</v>
      </c>
      <c r="C3060" s="2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0" t="s">
        <v>8308</v>
      </c>
      <c r="R3060" t="s">
        <v>8310</v>
      </c>
      <c r="S3060" s="13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5" x14ac:dyDescent="0.35">
      <c r="A3061" s="5">
        <v>3059</v>
      </c>
      <c r="B3061" s="2" t="s">
        <v>3059</v>
      </c>
      <c r="C3061" s="2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>
        <f t="shared" si="237"/>
        <v>41</v>
      </c>
      <c r="Q3061" s="10" t="s">
        <v>8308</v>
      </c>
      <c r="R3061" t="s">
        <v>8310</v>
      </c>
      <c r="S3061" s="13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9" x14ac:dyDescent="0.35">
      <c r="A3062" s="5">
        <v>3060</v>
      </c>
      <c r="B3062" s="2" t="s">
        <v>3060</v>
      </c>
      <c r="C3062" s="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0" t="s">
        <v>8308</v>
      </c>
      <c r="R3062" t="s">
        <v>8310</v>
      </c>
      <c r="S3062" s="13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35">
      <c r="A3063" s="5">
        <v>3061</v>
      </c>
      <c r="B3063" s="2" t="s">
        <v>3061</v>
      </c>
      <c r="C3063" s="2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0" t="s">
        <v>8308</v>
      </c>
      <c r="R3063" t="s">
        <v>8310</v>
      </c>
      <c r="S3063" s="13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58" x14ac:dyDescent="0.35">
      <c r="A3064" s="5">
        <v>3062</v>
      </c>
      <c r="B3064" s="2" t="s">
        <v>3062</v>
      </c>
      <c r="C3064" s="2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>
        <f t="shared" si="237"/>
        <v>99.76</v>
      </c>
      <c r="Q3064" s="10" t="s">
        <v>8308</v>
      </c>
      <c r="R3064" t="s">
        <v>8310</v>
      </c>
      <c r="S3064" s="13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5" x14ac:dyDescent="0.35">
      <c r="A3065" s="5">
        <v>3063</v>
      </c>
      <c r="B3065" s="2" t="s">
        <v>3063</v>
      </c>
      <c r="C3065" s="2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>
        <f t="shared" si="237"/>
        <v>25.52</v>
      </c>
      <c r="Q3065" s="10" t="s">
        <v>8308</v>
      </c>
      <c r="R3065" t="s">
        <v>8310</v>
      </c>
      <c r="S3065" s="13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9" x14ac:dyDescent="0.35">
      <c r="A3066" s="5">
        <v>3064</v>
      </c>
      <c r="B3066" s="2" t="s">
        <v>3064</v>
      </c>
      <c r="C3066" s="2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>
        <f t="shared" si="237"/>
        <v>117.65</v>
      </c>
      <c r="Q3066" s="10" t="s">
        <v>8308</v>
      </c>
      <c r="R3066" t="s">
        <v>8310</v>
      </c>
      <c r="S3066" s="13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58" x14ac:dyDescent="0.35">
      <c r="A3067" s="5">
        <v>3065</v>
      </c>
      <c r="B3067" s="2" t="s">
        <v>3065</v>
      </c>
      <c r="C3067" s="2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0" t="s">
        <v>8308</v>
      </c>
      <c r="R3067" t="s">
        <v>8310</v>
      </c>
      <c r="S3067" s="13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5" x14ac:dyDescent="0.35">
      <c r="A3068" s="5">
        <v>3066</v>
      </c>
      <c r="B3068" s="2" t="s">
        <v>3066</v>
      </c>
      <c r="C3068" s="2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>
        <f t="shared" si="237"/>
        <v>2796.67</v>
      </c>
      <c r="Q3068" s="10" t="s">
        <v>8308</v>
      </c>
      <c r="R3068" t="s">
        <v>8310</v>
      </c>
      <c r="S3068" s="13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58" x14ac:dyDescent="0.35">
      <c r="A3069" s="5">
        <v>3067</v>
      </c>
      <c r="B3069" s="2" t="s">
        <v>3067</v>
      </c>
      <c r="C3069" s="2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>
        <f t="shared" si="237"/>
        <v>200</v>
      </c>
      <c r="Q3069" s="10" t="s">
        <v>8308</v>
      </c>
      <c r="R3069" t="s">
        <v>8310</v>
      </c>
      <c r="S3069" s="13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58" x14ac:dyDescent="0.35">
      <c r="A3070" s="5">
        <v>3068</v>
      </c>
      <c r="B3070" s="2" t="s">
        <v>3068</v>
      </c>
      <c r="C3070" s="2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0" t="s">
        <v>8308</v>
      </c>
      <c r="R3070" t="s">
        <v>8310</v>
      </c>
      <c r="S3070" s="13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58" x14ac:dyDescent="0.35">
      <c r="A3071" s="5">
        <v>3069</v>
      </c>
      <c r="B3071" s="2" t="s">
        <v>3069</v>
      </c>
      <c r="C3071" s="2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>
        <f t="shared" si="237"/>
        <v>20.14</v>
      </c>
      <c r="Q3071" s="10" t="s">
        <v>8308</v>
      </c>
      <c r="R3071" t="s">
        <v>8310</v>
      </c>
      <c r="S3071" s="13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5" x14ac:dyDescent="0.35">
      <c r="A3072" s="5">
        <v>3070</v>
      </c>
      <c r="B3072" s="2" t="s">
        <v>3070</v>
      </c>
      <c r="C3072" s="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>
        <f t="shared" si="237"/>
        <v>20.88</v>
      </c>
      <c r="Q3072" s="10" t="s">
        <v>8308</v>
      </c>
      <c r="R3072" t="s">
        <v>8310</v>
      </c>
      <c r="S3072" s="13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5" x14ac:dyDescent="0.35">
      <c r="A3073" s="5">
        <v>3071</v>
      </c>
      <c r="B3073" s="2" t="s">
        <v>3071</v>
      </c>
      <c r="C3073" s="2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>
        <f t="shared" si="237"/>
        <v>61.31</v>
      </c>
      <c r="Q3073" s="10" t="s">
        <v>8308</v>
      </c>
      <c r="R3073" t="s">
        <v>8310</v>
      </c>
      <c r="S3073" s="13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58" x14ac:dyDescent="0.35">
      <c r="A3074" s="5">
        <v>3072</v>
      </c>
      <c r="B3074" s="2" t="s">
        <v>3072</v>
      </c>
      <c r="C3074" s="2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0" t="s">
        <v>8308</v>
      </c>
      <c r="R3074" t="s">
        <v>8310</v>
      </c>
      <c r="S3074" s="13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5" x14ac:dyDescent="0.35">
      <c r="A3075" s="5">
        <v>3073</v>
      </c>
      <c r="B3075" s="2" t="s">
        <v>3073</v>
      </c>
      <c r="C3075" s="2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8308</v>
      </c>
      <c r="R3075" t="s">
        <v>8310</v>
      </c>
      <c r="S3075" s="13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72.5" x14ac:dyDescent="0.35">
      <c r="A3076" s="5">
        <v>3074</v>
      </c>
      <c r="B3076" s="2" t="s">
        <v>3074</v>
      </c>
      <c r="C3076" s="2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0" t="s">
        <v>8308</v>
      </c>
      <c r="R3076" t="s">
        <v>8310</v>
      </c>
      <c r="S3076" s="13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43.5" x14ac:dyDescent="0.35">
      <c r="A3077" s="5">
        <v>3075</v>
      </c>
      <c r="B3077" s="2" t="s">
        <v>3075</v>
      </c>
      <c r="C3077" s="2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>
        <f t="shared" si="242"/>
        <v>64.8</v>
      </c>
      <c r="Q3077" s="10" t="s">
        <v>8308</v>
      </c>
      <c r="R3077" t="s">
        <v>8310</v>
      </c>
      <c r="S3077" s="13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29" x14ac:dyDescent="0.35">
      <c r="A3078" s="5">
        <v>3076</v>
      </c>
      <c r="B3078" s="2" t="s">
        <v>3076</v>
      </c>
      <c r="C3078" s="2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>
        <f t="shared" si="242"/>
        <v>30.12</v>
      </c>
      <c r="Q3078" s="10" t="s">
        <v>8308</v>
      </c>
      <c r="R3078" t="s">
        <v>8310</v>
      </c>
      <c r="S3078" s="13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43.5" x14ac:dyDescent="0.35">
      <c r="A3079" s="5">
        <v>3077</v>
      </c>
      <c r="B3079" s="2" t="s">
        <v>3077</v>
      </c>
      <c r="C3079" s="2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0" t="s">
        <v>8308</v>
      </c>
      <c r="R3079" t="s">
        <v>8310</v>
      </c>
      <c r="S3079" s="13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58" x14ac:dyDescent="0.35">
      <c r="A3080" s="5">
        <v>3078</v>
      </c>
      <c r="B3080" s="2" t="s">
        <v>3078</v>
      </c>
      <c r="C3080" s="2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0" t="s">
        <v>8308</v>
      </c>
      <c r="R3080" t="s">
        <v>8310</v>
      </c>
      <c r="S3080" s="13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3.5" x14ac:dyDescent="0.35">
      <c r="A3081" s="5">
        <v>3079</v>
      </c>
      <c r="B3081" s="2" t="s">
        <v>3079</v>
      </c>
      <c r="C3081" s="2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>
        <f t="shared" si="242"/>
        <v>415.78</v>
      </c>
      <c r="Q3081" s="10" t="s">
        <v>8308</v>
      </c>
      <c r="R3081" t="s">
        <v>8310</v>
      </c>
      <c r="S3081" s="13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58" x14ac:dyDescent="0.35">
      <c r="A3082" s="5">
        <v>3080</v>
      </c>
      <c r="B3082" s="2" t="s">
        <v>3080</v>
      </c>
      <c r="C3082" s="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0" t="s">
        <v>8308</v>
      </c>
      <c r="R3082" t="s">
        <v>8310</v>
      </c>
      <c r="S3082" s="13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58" x14ac:dyDescent="0.35">
      <c r="A3083" s="5">
        <v>3081</v>
      </c>
      <c r="B3083" s="2" t="s">
        <v>3081</v>
      </c>
      <c r="C3083" s="2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0" t="s">
        <v>8308</v>
      </c>
      <c r="R3083" t="s">
        <v>8310</v>
      </c>
      <c r="S3083" s="13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43.5" x14ac:dyDescent="0.35">
      <c r="A3084" s="5">
        <v>3082</v>
      </c>
      <c r="B3084" s="2" t="s">
        <v>3082</v>
      </c>
      <c r="C3084" s="2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0" t="s">
        <v>8308</v>
      </c>
      <c r="R3084" t="s">
        <v>8310</v>
      </c>
      <c r="S3084" s="13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72.5" x14ac:dyDescent="0.35">
      <c r="A3085" s="5">
        <v>3083</v>
      </c>
      <c r="B3085" s="2" t="s">
        <v>3083</v>
      </c>
      <c r="C3085" s="2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0" t="s">
        <v>8308</v>
      </c>
      <c r="R3085" t="s">
        <v>8310</v>
      </c>
      <c r="S3085" s="13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58" x14ac:dyDescent="0.35">
      <c r="A3086" s="5">
        <v>3084</v>
      </c>
      <c r="B3086" s="2" t="s">
        <v>3084</v>
      </c>
      <c r="C3086" s="2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>
        <f t="shared" si="242"/>
        <v>78.33</v>
      </c>
      <c r="Q3086" s="10" t="s">
        <v>8308</v>
      </c>
      <c r="R3086" t="s">
        <v>8310</v>
      </c>
      <c r="S3086" s="13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58" x14ac:dyDescent="0.35">
      <c r="A3087" s="5">
        <v>3085</v>
      </c>
      <c r="B3087" s="2" t="s">
        <v>3085</v>
      </c>
      <c r="C3087" s="2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>
        <f t="shared" si="242"/>
        <v>67.78</v>
      </c>
      <c r="Q3087" s="10" t="s">
        <v>8308</v>
      </c>
      <c r="R3087" t="s">
        <v>8310</v>
      </c>
      <c r="S3087" s="13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58" x14ac:dyDescent="0.35">
      <c r="A3088" s="5">
        <v>3086</v>
      </c>
      <c r="B3088" s="2" t="s">
        <v>3086</v>
      </c>
      <c r="C3088" s="2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0" t="s">
        <v>8308</v>
      </c>
      <c r="R3088" t="s">
        <v>8310</v>
      </c>
      <c r="S3088" s="13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58" x14ac:dyDescent="0.35">
      <c r="A3089" s="5">
        <v>3087</v>
      </c>
      <c r="B3089" s="2" t="s">
        <v>3087</v>
      </c>
      <c r="C3089" s="2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>
        <f t="shared" si="242"/>
        <v>62.5</v>
      </c>
      <c r="Q3089" s="10" t="s">
        <v>8308</v>
      </c>
      <c r="R3089" t="s">
        <v>8310</v>
      </c>
      <c r="S3089" s="13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3.5" x14ac:dyDescent="0.35">
      <c r="A3090" s="5">
        <v>3088</v>
      </c>
      <c r="B3090" s="2" t="s">
        <v>3088</v>
      </c>
      <c r="C3090" s="2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0" t="s">
        <v>8308</v>
      </c>
      <c r="R3090" t="s">
        <v>8310</v>
      </c>
      <c r="S3090" s="13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3.5" x14ac:dyDescent="0.35">
      <c r="A3091" s="5">
        <v>3089</v>
      </c>
      <c r="B3091" s="2" t="s">
        <v>3089</v>
      </c>
      <c r="C3091" s="2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>
        <f t="shared" si="242"/>
        <v>130.09</v>
      </c>
      <c r="Q3091" s="10" t="s">
        <v>8308</v>
      </c>
      <c r="R3091" t="s">
        <v>8310</v>
      </c>
      <c r="S3091" s="13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58" x14ac:dyDescent="0.35">
      <c r="A3092" s="5">
        <v>3090</v>
      </c>
      <c r="B3092" s="2" t="s">
        <v>3090</v>
      </c>
      <c r="C3092" s="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>
        <f t="shared" si="242"/>
        <v>1270.22</v>
      </c>
      <c r="Q3092" s="10" t="s">
        <v>8308</v>
      </c>
      <c r="R3092" t="s">
        <v>8310</v>
      </c>
      <c r="S3092" s="13">
        <f t="shared" si="243"/>
        <v>42065.818807870368</v>
      </c>
      <c r="T3092" s="16">
        <f t="shared" si="244"/>
        <v>42125.777141203704</v>
      </c>
      <c r="U3092">
        <f t="shared" ref="U3092:U3129" si="245">YEAR(S:S)</f>
        <v>2015</v>
      </c>
    </row>
    <row r="3093" spans="1:21" ht="58" x14ac:dyDescent="0.35">
      <c r="A3093" s="5">
        <v>3091</v>
      </c>
      <c r="B3093" s="2" t="s">
        <v>3091</v>
      </c>
      <c r="C3093" s="2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>
        <f t="shared" si="242"/>
        <v>88.44</v>
      </c>
      <c r="Q3093" s="10" t="s">
        <v>8308</v>
      </c>
      <c r="R3093" t="s">
        <v>8310</v>
      </c>
      <c r="S3093" s="13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3.5" x14ac:dyDescent="0.35">
      <c r="A3094" s="5">
        <v>3092</v>
      </c>
      <c r="B3094" s="2" t="s">
        <v>3092</v>
      </c>
      <c r="C3094" s="2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>
        <f t="shared" si="242"/>
        <v>56.34</v>
      </c>
      <c r="Q3094" s="10" t="s">
        <v>8308</v>
      </c>
      <c r="R3094" t="s">
        <v>8310</v>
      </c>
      <c r="S3094" s="13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58" x14ac:dyDescent="0.35">
      <c r="A3095" s="5">
        <v>3093</v>
      </c>
      <c r="B3095" s="2" t="s">
        <v>3093</v>
      </c>
      <c r="C3095" s="2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>
        <f t="shared" si="242"/>
        <v>53.53</v>
      </c>
      <c r="Q3095" s="10" t="s">
        <v>8308</v>
      </c>
      <c r="R3095" t="s">
        <v>8310</v>
      </c>
      <c r="S3095" s="13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43.5" x14ac:dyDescent="0.35">
      <c r="A3096" s="5">
        <v>3094</v>
      </c>
      <c r="B3096" s="2" t="s">
        <v>3094</v>
      </c>
      <c r="C3096" s="2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0" t="s">
        <v>8308</v>
      </c>
      <c r="R3096" t="s">
        <v>8310</v>
      </c>
      <c r="S3096" s="13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3.5" x14ac:dyDescent="0.35">
      <c r="A3097" s="5">
        <v>3095</v>
      </c>
      <c r="B3097" s="2" t="s">
        <v>3095</v>
      </c>
      <c r="C3097" s="2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0" t="s">
        <v>8308</v>
      </c>
      <c r="R3097" t="s">
        <v>8310</v>
      </c>
      <c r="S3097" s="13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3.5" x14ac:dyDescent="0.35">
      <c r="A3098" s="5">
        <v>3096</v>
      </c>
      <c r="B3098" s="2" t="s">
        <v>3096</v>
      </c>
      <c r="C3098" s="2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>
        <f t="shared" si="242"/>
        <v>56.79</v>
      </c>
      <c r="Q3098" s="10" t="s">
        <v>8308</v>
      </c>
      <c r="R3098" t="s">
        <v>8310</v>
      </c>
      <c r="S3098" s="13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58" x14ac:dyDescent="0.35">
      <c r="A3099" s="5">
        <v>3097</v>
      </c>
      <c r="B3099" s="2" t="s">
        <v>3097</v>
      </c>
      <c r="C3099" s="2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>
        <f t="shared" si="242"/>
        <v>40.83</v>
      </c>
      <c r="Q3099" s="10" t="s">
        <v>8308</v>
      </c>
      <c r="R3099" t="s">
        <v>8310</v>
      </c>
      <c r="S3099" s="13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58" x14ac:dyDescent="0.35">
      <c r="A3100" s="5">
        <v>3098</v>
      </c>
      <c r="B3100" s="2" t="s">
        <v>3098</v>
      </c>
      <c r="C3100" s="2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>
        <f t="shared" si="242"/>
        <v>65.11</v>
      </c>
      <c r="Q3100" s="10" t="s">
        <v>8308</v>
      </c>
      <c r="R3100" t="s">
        <v>8310</v>
      </c>
      <c r="S3100" s="13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58" x14ac:dyDescent="0.35">
      <c r="A3101" s="5">
        <v>3099</v>
      </c>
      <c r="B3101" s="2" t="s">
        <v>3099</v>
      </c>
      <c r="C3101" s="2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>
        <f t="shared" si="242"/>
        <v>55.6</v>
      </c>
      <c r="Q3101" s="10" t="s">
        <v>8308</v>
      </c>
      <c r="R3101" t="s">
        <v>8310</v>
      </c>
      <c r="S3101" s="13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58" x14ac:dyDescent="0.35">
      <c r="A3102" s="5">
        <v>3100</v>
      </c>
      <c r="B3102" s="2" t="s">
        <v>3100</v>
      </c>
      <c r="C3102" s="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>
        <f t="shared" si="242"/>
        <v>140.54</v>
      </c>
      <c r="Q3102" s="10" t="s">
        <v>8308</v>
      </c>
      <c r="R3102" t="s">
        <v>8310</v>
      </c>
      <c r="S3102" s="13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58" x14ac:dyDescent="0.35">
      <c r="A3103" s="5">
        <v>3101</v>
      </c>
      <c r="B3103" s="2" t="s">
        <v>3101</v>
      </c>
      <c r="C3103" s="2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>
        <f t="shared" si="242"/>
        <v>25</v>
      </c>
      <c r="Q3103" s="10" t="s">
        <v>8308</v>
      </c>
      <c r="R3103" t="s">
        <v>8310</v>
      </c>
      <c r="S3103" s="13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58" x14ac:dyDescent="0.35">
      <c r="A3104" s="5">
        <v>3102</v>
      </c>
      <c r="B3104" s="2" t="s">
        <v>3102</v>
      </c>
      <c r="C3104" s="2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>
        <f t="shared" si="242"/>
        <v>69.53</v>
      </c>
      <c r="Q3104" s="10" t="s">
        <v>8308</v>
      </c>
      <c r="R3104" t="s">
        <v>8310</v>
      </c>
      <c r="S3104" s="13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29" x14ac:dyDescent="0.35">
      <c r="A3105" s="5">
        <v>3103</v>
      </c>
      <c r="B3105" s="2" t="s">
        <v>3103</v>
      </c>
      <c r="C3105" s="2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0" t="s">
        <v>8308</v>
      </c>
      <c r="R3105" t="s">
        <v>8310</v>
      </c>
      <c r="S3105" s="13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58" x14ac:dyDescent="0.35">
      <c r="A3106" s="5">
        <v>3104</v>
      </c>
      <c r="B3106" s="2" t="s">
        <v>3104</v>
      </c>
      <c r="C3106" s="2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>
        <f t="shared" si="242"/>
        <v>237</v>
      </c>
      <c r="Q3106" s="10" t="s">
        <v>8308</v>
      </c>
      <c r="R3106" t="s">
        <v>8310</v>
      </c>
      <c r="S3106" s="13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3.5" x14ac:dyDescent="0.35">
      <c r="A3107" s="5">
        <v>3105</v>
      </c>
      <c r="B3107" s="2" t="s">
        <v>3105</v>
      </c>
      <c r="C3107" s="2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>
        <f t="shared" si="242"/>
        <v>79.87</v>
      </c>
      <c r="Q3107" s="10" t="s">
        <v>8308</v>
      </c>
      <c r="R3107" t="s">
        <v>8310</v>
      </c>
      <c r="S3107" s="13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58" x14ac:dyDescent="0.35">
      <c r="A3108" s="5">
        <v>3106</v>
      </c>
      <c r="B3108" s="2" t="s">
        <v>3106</v>
      </c>
      <c r="C3108" s="2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>
        <f t="shared" si="242"/>
        <v>10.25</v>
      </c>
      <c r="Q3108" s="10" t="s">
        <v>8308</v>
      </c>
      <c r="R3108" t="s">
        <v>8310</v>
      </c>
      <c r="S3108" s="13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3.5" x14ac:dyDescent="0.35">
      <c r="A3109" s="5">
        <v>3107</v>
      </c>
      <c r="B3109" s="2" t="s">
        <v>3107</v>
      </c>
      <c r="C3109" s="2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>
        <f t="shared" si="242"/>
        <v>272.58999999999997</v>
      </c>
      <c r="Q3109" s="10" t="s">
        <v>8308</v>
      </c>
      <c r="R3109" t="s">
        <v>8310</v>
      </c>
      <c r="S3109" s="13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ht="29" x14ac:dyDescent="0.35">
      <c r="A3110" s="5">
        <v>3108</v>
      </c>
      <c r="B3110" s="2" t="s">
        <v>3108</v>
      </c>
      <c r="C3110" s="2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0" t="s">
        <v>8308</v>
      </c>
      <c r="R3110" t="s">
        <v>8310</v>
      </c>
      <c r="S3110" s="13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58" x14ac:dyDescent="0.35">
      <c r="A3111" s="5">
        <v>3109</v>
      </c>
      <c r="B3111" s="2" t="s">
        <v>3109</v>
      </c>
      <c r="C3111" s="2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>
        <f t="shared" si="242"/>
        <v>58.18</v>
      </c>
      <c r="Q3111" s="10" t="s">
        <v>8308</v>
      </c>
      <c r="R3111" t="s">
        <v>8310</v>
      </c>
      <c r="S3111" s="13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3.5" x14ac:dyDescent="0.35">
      <c r="A3112" s="5">
        <v>3110</v>
      </c>
      <c r="B3112" s="2" t="s">
        <v>3110</v>
      </c>
      <c r="C3112" s="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0" t="s">
        <v>8308</v>
      </c>
      <c r="R3112" t="s">
        <v>8310</v>
      </c>
      <c r="S3112" s="13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43.5" x14ac:dyDescent="0.35">
      <c r="A3113" s="5">
        <v>3111</v>
      </c>
      <c r="B3113" s="2" t="s">
        <v>3111</v>
      </c>
      <c r="C3113" s="2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>
        <f t="shared" si="242"/>
        <v>70.11</v>
      </c>
      <c r="Q3113" s="10" t="s">
        <v>8308</v>
      </c>
      <c r="R3113" t="s">
        <v>8310</v>
      </c>
      <c r="S3113" s="13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3.5" x14ac:dyDescent="0.35">
      <c r="A3114" s="5">
        <v>3112</v>
      </c>
      <c r="B3114" s="2" t="s">
        <v>3112</v>
      </c>
      <c r="C3114" s="2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>
        <f t="shared" si="242"/>
        <v>57.89</v>
      </c>
      <c r="Q3114" s="10" t="s">
        <v>8308</v>
      </c>
      <c r="R3114" t="s">
        <v>8310</v>
      </c>
      <c r="S3114" s="13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58" x14ac:dyDescent="0.35">
      <c r="A3115" s="5">
        <v>3113</v>
      </c>
      <c r="B3115" s="2" t="s">
        <v>3113</v>
      </c>
      <c r="C3115" s="2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>
        <f t="shared" si="242"/>
        <v>125.27</v>
      </c>
      <c r="Q3115" s="10" t="s">
        <v>8308</v>
      </c>
      <c r="R3115" t="s">
        <v>8310</v>
      </c>
      <c r="S3115" s="13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58" x14ac:dyDescent="0.35">
      <c r="A3116" s="5">
        <v>3114</v>
      </c>
      <c r="B3116" s="2" t="s">
        <v>3114</v>
      </c>
      <c r="C3116" s="2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0" t="s">
        <v>8308</v>
      </c>
      <c r="R3116" t="s">
        <v>8310</v>
      </c>
      <c r="S3116" s="13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58" x14ac:dyDescent="0.35">
      <c r="A3117" s="5">
        <v>3115</v>
      </c>
      <c r="B3117" s="2" t="s">
        <v>3115</v>
      </c>
      <c r="C3117" s="2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>
        <f t="shared" si="242"/>
        <v>300</v>
      </c>
      <c r="Q3117" s="10" t="s">
        <v>8308</v>
      </c>
      <c r="R3117" t="s">
        <v>8310</v>
      </c>
      <c r="S3117" s="13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3.5" x14ac:dyDescent="0.35">
      <c r="A3118" s="5">
        <v>3116</v>
      </c>
      <c r="B3118" s="2" t="s">
        <v>3116</v>
      </c>
      <c r="C3118" s="2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>
        <f t="shared" si="242"/>
        <v>43</v>
      </c>
      <c r="Q3118" s="10" t="s">
        <v>8308</v>
      </c>
      <c r="R3118" t="s">
        <v>8310</v>
      </c>
      <c r="S3118" s="13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5" x14ac:dyDescent="0.35">
      <c r="A3119" s="5">
        <v>3117</v>
      </c>
      <c r="B3119" s="2" t="s">
        <v>3117</v>
      </c>
      <c r="C3119" s="2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0" t="s">
        <v>8308</v>
      </c>
      <c r="R3119" t="s">
        <v>8310</v>
      </c>
      <c r="S3119" s="13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29" x14ac:dyDescent="0.35">
      <c r="A3120" s="5">
        <v>3118</v>
      </c>
      <c r="B3120" s="2" t="s">
        <v>3118</v>
      </c>
      <c r="C3120" s="2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0" t="s">
        <v>8308</v>
      </c>
      <c r="R3120" t="s">
        <v>8310</v>
      </c>
      <c r="S3120" s="13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8" x14ac:dyDescent="0.35">
      <c r="A3121" s="5">
        <v>3119</v>
      </c>
      <c r="B3121" s="2" t="s">
        <v>3119</v>
      </c>
      <c r="C3121" s="2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0" t="s">
        <v>8308</v>
      </c>
      <c r="R3121" t="s">
        <v>8310</v>
      </c>
      <c r="S3121" s="13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5" x14ac:dyDescent="0.35">
      <c r="A3122" s="5">
        <v>3120</v>
      </c>
      <c r="B3122" s="2" t="s">
        <v>3120</v>
      </c>
      <c r="C3122" s="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0" t="s">
        <v>8308</v>
      </c>
      <c r="R3122" t="s">
        <v>8310</v>
      </c>
      <c r="S3122" s="13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43.5" x14ac:dyDescent="0.35">
      <c r="A3123" s="5">
        <v>3121</v>
      </c>
      <c r="B3123" s="2" t="s">
        <v>3121</v>
      </c>
      <c r="C3123" s="2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>
        <f t="shared" si="242"/>
        <v>10</v>
      </c>
      <c r="Q3123" s="10" t="s">
        <v>8308</v>
      </c>
      <c r="R3123" t="s">
        <v>8310</v>
      </c>
      <c r="S3123" s="13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x14ac:dyDescent="0.35">
      <c r="A3124" s="5">
        <v>3122</v>
      </c>
      <c r="B3124" s="2" t="s">
        <v>3122</v>
      </c>
      <c r="C3124" s="2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>
        <f t="shared" si="242"/>
        <v>58</v>
      </c>
      <c r="Q3124" s="10" t="s">
        <v>8308</v>
      </c>
      <c r="R3124" t="s">
        <v>8310</v>
      </c>
      <c r="S3124" s="13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58" x14ac:dyDescent="0.35">
      <c r="A3125" s="5">
        <v>3123</v>
      </c>
      <c r="B3125" s="2" t="s">
        <v>3123</v>
      </c>
      <c r="C3125" s="2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>
        <f t="shared" si="242"/>
        <v>244.8</v>
      </c>
      <c r="Q3125" s="10" t="s">
        <v>8308</v>
      </c>
      <c r="R3125" t="s">
        <v>8310</v>
      </c>
      <c r="S3125" s="13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5" x14ac:dyDescent="0.35">
      <c r="A3126" s="5">
        <v>3124</v>
      </c>
      <c r="B3126" s="2" t="s">
        <v>3124</v>
      </c>
      <c r="C3126" s="2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0" t="s">
        <v>8308</v>
      </c>
      <c r="R3126" t="s">
        <v>8310</v>
      </c>
      <c r="S3126" s="13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35">
      <c r="A3127" s="5">
        <v>3125</v>
      </c>
      <c r="B3127" s="2" t="s">
        <v>3125</v>
      </c>
      <c r="C3127" s="2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0" t="s">
        <v>8308</v>
      </c>
      <c r="R3127" t="s">
        <v>8310</v>
      </c>
      <c r="S3127" s="13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87" x14ac:dyDescent="0.35">
      <c r="A3128" s="5">
        <v>3126</v>
      </c>
      <c r="B3128" s="2" t="s">
        <v>3126</v>
      </c>
      <c r="C3128" s="2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>
        <f t="shared" si="242"/>
        <v>61.18</v>
      </c>
      <c r="Q3128" s="10" t="s">
        <v>8308</v>
      </c>
      <c r="R3128" t="s">
        <v>8310</v>
      </c>
      <c r="S3128" s="13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58" x14ac:dyDescent="0.35">
      <c r="A3129" s="5">
        <v>3127</v>
      </c>
      <c r="B3129" s="2" t="s">
        <v>3127</v>
      </c>
      <c r="C3129" s="2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0" t="s">
        <v>8308</v>
      </c>
      <c r="R3129" t="s">
        <v>8310</v>
      </c>
      <c r="S3129" s="13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5" x14ac:dyDescent="0.35">
      <c r="A3130" s="5">
        <v>3128</v>
      </c>
      <c r="B3130" s="2" t="s">
        <v>3128</v>
      </c>
      <c r="C3130" s="2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>
        <f t="shared" si="242"/>
        <v>139.24</v>
      </c>
      <c r="Q3130" s="10" t="s">
        <v>8308</v>
      </c>
      <c r="R3130" t="s">
        <v>8309</v>
      </c>
      <c r="S3130" s="13">
        <f t="shared" si="243"/>
        <v>42780.825706018513</v>
      </c>
      <c r="T3130" s="16">
        <f t="shared" si="244"/>
        <v>42810.784039351856</v>
      </c>
    </row>
    <row r="3131" spans="1:21" ht="58" x14ac:dyDescent="0.35">
      <c r="A3131" s="5">
        <v>3129</v>
      </c>
      <c r="B3131" s="2" t="s">
        <v>3129</v>
      </c>
      <c r="C3131" s="2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>
        <f t="shared" si="242"/>
        <v>10</v>
      </c>
      <c r="Q3131" s="10" t="s">
        <v>8308</v>
      </c>
      <c r="R3131" t="s">
        <v>8309</v>
      </c>
      <c r="S3131" s="13">
        <f t="shared" si="243"/>
        <v>42803.842812499999</v>
      </c>
      <c r="T3131" s="16">
        <f t="shared" si="244"/>
        <v>42843.801145833335</v>
      </c>
    </row>
    <row r="3132" spans="1:21" ht="43.5" x14ac:dyDescent="0.35">
      <c r="A3132" s="5">
        <v>3130</v>
      </c>
      <c r="B3132" s="2" t="s">
        <v>3130</v>
      </c>
      <c r="C3132" s="2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>
        <f t="shared" si="242"/>
        <v>93.75</v>
      </c>
      <c r="Q3132" s="10" t="s">
        <v>8308</v>
      </c>
      <c r="R3132" t="s">
        <v>8309</v>
      </c>
      <c r="S3132" s="13">
        <f t="shared" si="243"/>
        <v>42808.640231481477</v>
      </c>
      <c r="T3132" s="16">
        <f t="shared" si="244"/>
        <v>42839.207638888889</v>
      </c>
    </row>
    <row r="3133" spans="1:21" ht="29" x14ac:dyDescent="0.35">
      <c r="A3133" s="5">
        <v>3131</v>
      </c>
      <c r="B3133" s="2" t="s">
        <v>3131</v>
      </c>
      <c r="C3133" s="2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>
        <f t="shared" si="242"/>
        <v>53.75</v>
      </c>
      <c r="Q3133" s="10" t="s">
        <v>8308</v>
      </c>
      <c r="R3133" t="s">
        <v>8309</v>
      </c>
      <c r="S3133" s="13">
        <f t="shared" si="243"/>
        <v>42803.579224537039</v>
      </c>
      <c r="T3133" s="16">
        <f t="shared" si="244"/>
        <v>42833.537557870368</v>
      </c>
    </row>
    <row r="3134" spans="1:21" ht="29" x14ac:dyDescent="0.35">
      <c r="A3134" s="5">
        <v>3132</v>
      </c>
      <c r="B3134" s="2" t="s">
        <v>3132</v>
      </c>
      <c r="C3134" s="2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0" t="s">
        <v>8308</v>
      </c>
      <c r="R3134" t="s">
        <v>8309</v>
      </c>
      <c r="S3134" s="13">
        <f t="shared" si="243"/>
        <v>42786.350231481483</v>
      </c>
      <c r="T3134" s="16">
        <f t="shared" si="244"/>
        <v>42846.308564814812</v>
      </c>
    </row>
    <row r="3135" spans="1:21" ht="58" x14ac:dyDescent="0.35">
      <c r="A3135" s="5">
        <v>3133</v>
      </c>
      <c r="B3135" s="2" t="s">
        <v>3133</v>
      </c>
      <c r="C3135" s="2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>
        <f t="shared" si="242"/>
        <v>33.75</v>
      </c>
      <c r="Q3135" s="10" t="s">
        <v>8308</v>
      </c>
      <c r="R3135" t="s">
        <v>8309</v>
      </c>
      <c r="S3135" s="13">
        <f t="shared" si="243"/>
        <v>42788.565208333333</v>
      </c>
      <c r="T3135" s="16">
        <f t="shared" si="244"/>
        <v>42818.523541666669</v>
      </c>
    </row>
    <row r="3136" spans="1:21" ht="58" x14ac:dyDescent="0.35">
      <c r="A3136" s="5">
        <v>3134</v>
      </c>
      <c r="B3136" s="2" t="s">
        <v>3134</v>
      </c>
      <c r="C3136" s="2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>
        <f t="shared" si="242"/>
        <v>18.75</v>
      </c>
      <c r="Q3136" s="10" t="s">
        <v>8308</v>
      </c>
      <c r="R3136" t="s">
        <v>8309</v>
      </c>
      <c r="S3136" s="13">
        <f t="shared" si="243"/>
        <v>42800.720127314817</v>
      </c>
      <c r="T3136" s="16">
        <f t="shared" si="244"/>
        <v>42821.678460648152</v>
      </c>
    </row>
    <row r="3137" spans="1:21" ht="58" x14ac:dyDescent="0.35">
      <c r="A3137" s="5">
        <v>3135</v>
      </c>
      <c r="B3137" s="2" t="s">
        <v>3135</v>
      </c>
      <c r="C3137" s="2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>
        <f t="shared" si="242"/>
        <v>23.14</v>
      </c>
      <c r="Q3137" s="10" t="s">
        <v>8308</v>
      </c>
      <c r="R3137" t="s">
        <v>8309</v>
      </c>
      <c r="S3137" s="13">
        <f t="shared" si="243"/>
        <v>42807.151863425926</v>
      </c>
      <c r="T3137" s="16">
        <f t="shared" si="244"/>
        <v>42829.151863425926</v>
      </c>
    </row>
    <row r="3138" spans="1:21" ht="58" x14ac:dyDescent="0.35">
      <c r="A3138" s="5">
        <v>3136</v>
      </c>
      <c r="B3138" s="2" t="s">
        <v>3136</v>
      </c>
      <c r="C3138" s="2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128</v>
      </c>
      <c r="P3138">
        <f t="shared" si="242"/>
        <v>29.05</v>
      </c>
      <c r="Q3138" s="10" t="s">
        <v>8308</v>
      </c>
      <c r="R3138" t="s">
        <v>8309</v>
      </c>
      <c r="S3138" s="13">
        <f t="shared" si="243"/>
        <v>42789.462430555555</v>
      </c>
      <c r="T3138" s="16">
        <f t="shared" si="244"/>
        <v>42825.957638888889</v>
      </c>
    </row>
    <row r="3139" spans="1:21" ht="43.5" x14ac:dyDescent="0.35">
      <c r="A3139" s="5">
        <v>3137</v>
      </c>
      <c r="B3139" s="2" t="s">
        <v>3137</v>
      </c>
      <c r="C3139" s="2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8308</v>
      </c>
      <c r="R3139" t="s">
        <v>8309</v>
      </c>
      <c r="S3139" s="13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</row>
    <row r="3140" spans="1:21" ht="58" x14ac:dyDescent="0.35">
      <c r="A3140" s="5">
        <v>3138</v>
      </c>
      <c r="B3140" s="2" t="s">
        <v>3138</v>
      </c>
      <c r="C3140" s="2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0" t="s">
        <v>8308</v>
      </c>
      <c r="R3140" t="s">
        <v>8309</v>
      </c>
      <c r="S3140" s="13">
        <f t="shared" si="248"/>
        <v>42809.645914351851</v>
      </c>
      <c r="T3140" s="16">
        <f t="shared" si="249"/>
        <v>42828.645914351851</v>
      </c>
    </row>
    <row r="3141" spans="1:21" ht="58" x14ac:dyDescent="0.35">
      <c r="A3141" s="5">
        <v>3139</v>
      </c>
      <c r="B3141" s="2" t="s">
        <v>3139</v>
      </c>
      <c r="C3141" s="2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>
        <f t="shared" si="247"/>
        <v>450</v>
      </c>
      <c r="Q3141" s="10" t="s">
        <v>8308</v>
      </c>
      <c r="R3141" t="s">
        <v>8309</v>
      </c>
      <c r="S3141" s="13">
        <f t="shared" si="248"/>
        <v>42785.270370370374</v>
      </c>
      <c r="T3141" s="16">
        <f t="shared" si="249"/>
        <v>42819.189583333333</v>
      </c>
    </row>
    <row r="3142" spans="1:21" ht="58" x14ac:dyDescent="0.35">
      <c r="A3142" s="5">
        <v>3140</v>
      </c>
      <c r="B3142" s="2" t="s">
        <v>3140</v>
      </c>
      <c r="C3142" s="2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>
        <f t="shared" si="247"/>
        <v>24</v>
      </c>
      <c r="Q3142" s="10" t="s">
        <v>8308</v>
      </c>
      <c r="R3142" t="s">
        <v>8309</v>
      </c>
      <c r="S3142" s="13">
        <f t="shared" si="248"/>
        <v>42802.718784722223</v>
      </c>
      <c r="T3142" s="16">
        <f t="shared" si="249"/>
        <v>42832.677118055552</v>
      </c>
    </row>
    <row r="3143" spans="1:21" ht="58" x14ac:dyDescent="0.35">
      <c r="A3143" s="5">
        <v>3141</v>
      </c>
      <c r="B3143" s="2" t="s">
        <v>3141</v>
      </c>
      <c r="C3143" s="2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>
        <f t="shared" si="247"/>
        <v>32.25</v>
      </c>
      <c r="Q3143" s="10" t="s">
        <v>8308</v>
      </c>
      <c r="R3143" t="s">
        <v>8309</v>
      </c>
      <c r="S3143" s="13">
        <f t="shared" si="248"/>
        <v>42800.753333333334</v>
      </c>
      <c r="T3143" s="16">
        <f t="shared" si="249"/>
        <v>42841.833333333328</v>
      </c>
    </row>
    <row r="3144" spans="1:21" ht="43.5" x14ac:dyDescent="0.35">
      <c r="A3144" s="5">
        <v>3142</v>
      </c>
      <c r="B3144" s="2" t="s">
        <v>3142</v>
      </c>
      <c r="C3144" s="2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>
        <f t="shared" si="247"/>
        <v>15</v>
      </c>
      <c r="Q3144" s="10" t="s">
        <v>8308</v>
      </c>
      <c r="R3144" t="s">
        <v>8309</v>
      </c>
      <c r="S3144" s="13">
        <f t="shared" si="248"/>
        <v>42783.513182870374</v>
      </c>
      <c r="T3144" s="16">
        <f t="shared" si="249"/>
        <v>42813.471516203703</v>
      </c>
    </row>
    <row r="3145" spans="1:21" ht="58" x14ac:dyDescent="0.35">
      <c r="A3145" s="5">
        <v>3143</v>
      </c>
      <c r="B3145" s="2" t="s">
        <v>3143</v>
      </c>
      <c r="C3145" s="2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0" t="s">
        <v>8308</v>
      </c>
      <c r="R3145" t="s">
        <v>8309</v>
      </c>
      <c r="S3145" s="13">
        <f t="shared" si="248"/>
        <v>42808.358287037037</v>
      </c>
      <c r="T3145" s="16">
        <f t="shared" si="249"/>
        <v>42834.358287037037</v>
      </c>
    </row>
    <row r="3146" spans="1:21" ht="58" x14ac:dyDescent="0.35">
      <c r="A3146" s="5">
        <v>3144</v>
      </c>
      <c r="B3146" s="2" t="s">
        <v>3144</v>
      </c>
      <c r="C3146" s="2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>
        <f t="shared" si="247"/>
        <v>251.33</v>
      </c>
      <c r="Q3146" s="10" t="s">
        <v>8308</v>
      </c>
      <c r="R3146" t="s">
        <v>8309</v>
      </c>
      <c r="S3146" s="13">
        <f t="shared" si="248"/>
        <v>42796.538275462968</v>
      </c>
      <c r="T3146" s="16">
        <f t="shared" si="249"/>
        <v>42813.25</v>
      </c>
    </row>
    <row r="3147" spans="1:21" ht="43.5" x14ac:dyDescent="0.35">
      <c r="A3147" s="5">
        <v>3145</v>
      </c>
      <c r="B3147" s="2" t="s">
        <v>3145</v>
      </c>
      <c r="C3147" s="2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0" t="s">
        <v>8308</v>
      </c>
      <c r="R3147" t="s">
        <v>8309</v>
      </c>
      <c r="S3147" s="13">
        <f t="shared" si="248"/>
        <v>42762.040902777779</v>
      </c>
      <c r="T3147" s="16">
        <f t="shared" si="249"/>
        <v>42821.999236111107</v>
      </c>
    </row>
    <row r="3148" spans="1:21" ht="43.5" x14ac:dyDescent="0.35">
      <c r="A3148" s="5">
        <v>3146</v>
      </c>
      <c r="B3148" s="2" t="s">
        <v>3146</v>
      </c>
      <c r="C3148" s="2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>
        <f t="shared" si="247"/>
        <v>437.5</v>
      </c>
      <c r="Q3148" s="10" t="s">
        <v>8308</v>
      </c>
      <c r="R3148" t="s">
        <v>8309</v>
      </c>
      <c r="S3148" s="13">
        <f t="shared" si="248"/>
        <v>42796.682476851856</v>
      </c>
      <c r="T3148" s="16">
        <f t="shared" si="249"/>
        <v>42841.640810185185</v>
      </c>
    </row>
    <row r="3149" spans="1:21" ht="58" x14ac:dyDescent="0.35">
      <c r="A3149" s="5">
        <v>3147</v>
      </c>
      <c r="B3149" s="2" t="s">
        <v>3147</v>
      </c>
      <c r="C3149" s="2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>
        <f t="shared" si="247"/>
        <v>110.35</v>
      </c>
      <c r="Q3149" s="10" t="s">
        <v>8308</v>
      </c>
      <c r="R3149" t="s">
        <v>8309</v>
      </c>
      <c r="S3149" s="13">
        <f t="shared" si="248"/>
        <v>41909.969386574077</v>
      </c>
      <c r="T3149" s="16">
        <f t="shared" si="249"/>
        <v>41950.011053240742</v>
      </c>
      <c r="U3149">
        <f t="shared" ref="U3149:U3212" si="250">YEAR(S:S)</f>
        <v>2014</v>
      </c>
    </row>
    <row r="3150" spans="1:21" ht="29" x14ac:dyDescent="0.35">
      <c r="A3150" s="5">
        <v>3148</v>
      </c>
      <c r="B3150" s="2" t="s">
        <v>3148</v>
      </c>
      <c r="C3150" s="2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>
        <f t="shared" si="247"/>
        <v>41.42</v>
      </c>
      <c r="Q3150" s="10" t="s">
        <v>8308</v>
      </c>
      <c r="R3150" t="s">
        <v>8309</v>
      </c>
      <c r="S3150" s="13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58" x14ac:dyDescent="0.35">
      <c r="A3151" s="5">
        <v>3149</v>
      </c>
      <c r="B3151" s="2" t="s">
        <v>3149</v>
      </c>
      <c r="C3151" s="2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>
        <f t="shared" si="247"/>
        <v>52</v>
      </c>
      <c r="Q3151" s="10" t="s">
        <v>8308</v>
      </c>
      <c r="R3151" t="s">
        <v>8309</v>
      </c>
      <c r="S3151" s="13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58" x14ac:dyDescent="0.35">
      <c r="A3152" s="5">
        <v>3150</v>
      </c>
      <c r="B3152" s="2" t="s">
        <v>3150</v>
      </c>
      <c r="C3152" s="2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>
        <f t="shared" si="247"/>
        <v>33.99</v>
      </c>
      <c r="Q3152" s="10" t="s">
        <v>8308</v>
      </c>
      <c r="R3152" t="s">
        <v>8309</v>
      </c>
      <c r="S3152" s="13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43.5" x14ac:dyDescent="0.35">
      <c r="A3153" s="5">
        <v>3151</v>
      </c>
      <c r="B3153" s="2" t="s">
        <v>3151</v>
      </c>
      <c r="C3153" s="2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>
        <f t="shared" si="247"/>
        <v>103.35</v>
      </c>
      <c r="Q3153" s="10" t="s">
        <v>8308</v>
      </c>
      <c r="R3153" t="s">
        <v>8309</v>
      </c>
      <c r="S3153" s="13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3.5" x14ac:dyDescent="0.35">
      <c r="A3154" s="5">
        <v>3152</v>
      </c>
      <c r="B3154" s="2" t="s">
        <v>3152</v>
      </c>
      <c r="C3154" s="2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>
        <f t="shared" si="247"/>
        <v>34.79</v>
      </c>
      <c r="Q3154" s="10" t="s">
        <v>8308</v>
      </c>
      <c r="R3154" t="s">
        <v>8309</v>
      </c>
      <c r="S3154" s="13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3.5" x14ac:dyDescent="0.35">
      <c r="A3155" s="5">
        <v>3153</v>
      </c>
      <c r="B3155" s="2" t="s">
        <v>3153</v>
      </c>
      <c r="C3155" s="2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>
        <f t="shared" si="247"/>
        <v>41.77</v>
      </c>
      <c r="Q3155" s="10" t="s">
        <v>8308</v>
      </c>
      <c r="R3155" t="s">
        <v>8309</v>
      </c>
      <c r="S3155" s="13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58" x14ac:dyDescent="0.35">
      <c r="A3156" s="5">
        <v>3154</v>
      </c>
      <c r="B3156" s="2" t="s">
        <v>3154</v>
      </c>
      <c r="C3156" s="2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>
        <f t="shared" si="247"/>
        <v>64.27</v>
      </c>
      <c r="Q3156" s="10" t="s">
        <v>8308</v>
      </c>
      <c r="R3156" t="s">
        <v>8309</v>
      </c>
      <c r="S3156" s="13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3.5" x14ac:dyDescent="0.35">
      <c r="A3157" s="5">
        <v>3155</v>
      </c>
      <c r="B3157" s="2" t="s">
        <v>3155</v>
      </c>
      <c r="C3157" s="2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>
        <f t="shared" si="247"/>
        <v>31.21</v>
      </c>
      <c r="Q3157" s="10" t="s">
        <v>8308</v>
      </c>
      <c r="R3157" t="s">
        <v>8309</v>
      </c>
      <c r="S3157" s="13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58" x14ac:dyDescent="0.35">
      <c r="A3158" s="5">
        <v>3156</v>
      </c>
      <c r="B3158" s="2" t="s">
        <v>3156</v>
      </c>
      <c r="C3158" s="2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>
        <f t="shared" si="247"/>
        <v>62.92</v>
      </c>
      <c r="Q3158" s="10" t="s">
        <v>8308</v>
      </c>
      <c r="R3158" t="s">
        <v>8309</v>
      </c>
      <c r="S3158" s="13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29" x14ac:dyDescent="0.35">
      <c r="A3159" s="5">
        <v>3157</v>
      </c>
      <c r="B3159" s="2" t="s">
        <v>3157</v>
      </c>
      <c r="C3159" s="2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>
        <f t="shared" si="247"/>
        <v>98.54</v>
      </c>
      <c r="Q3159" s="10" t="s">
        <v>8308</v>
      </c>
      <c r="R3159" t="s">
        <v>8309</v>
      </c>
      <c r="S3159" s="13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29" x14ac:dyDescent="0.35">
      <c r="A3160" s="5">
        <v>3158</v>
      </c>
      <c r="B3160" s="2" t="s">
        <v>3158</v>
      </c>
      <c r="C3160" s="2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>
        <f t="shared" si="247"/>
        <v>82.61</v>
      </c>
      <c r="Q3160" s="10" t="s">
        <v>8308</v>
      </c>
      <c r="R3160" t="s">
        <v>8309</v>
      </c>
      <c r="S3160" s="13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43.5" x14ac:dyDescent="0.35">
      <c r="A3161" s="5">
        <v>3159</v>
      </c>
      <c r="B3161" s="2" t="s">
        <v>3159</v>
      </c>
      <c r="C3161" s="2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>
        <f t="shared" si="247"/>
        <v>38.5</v>
      </c>
      <c r="Q3161" s="10" t="s">
        <v>8308</v>
      </c>
      <c r="R3161" t="s">
        <v>8309</v>
      </c>
      <c r="S3161" s="13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3.5" x14ac:dyDescent="0.35">
      <c r="A3162" s="5">
        <v>3160</v>
      </c>
      <c r="B3162" s="2" t="s">
        <v>3160</v>
      </c>
      <c r="C3162" s="2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>
        <f t="shared" si="247"/>
        <v>80.16</v>
      </c>
      <c r="Q3162" s="10" t="s">
        <v>8308</v>
      </c>
      <c r="R3162" t="s">
        <v>8309</v>
      </c>
      <c r="S3162" s="13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58" x14ac:dyDescent="0.35">
      <c r="A3163" s="5">
        <v>3161</v>
      </c>
      <c r="B3163" s="2" t="s">
        <v>3161</v>
      </c>
      <c r="C3163" s="2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>
        <f t="shared" si="247"/>
        <v>28.41</v>
      </c>
      <c r="Q3163" s="10" t="s">
        <v>8308</v>
      </c>
      <c r="R3163" t="s">
        <v>8309</v>
      </c>
      <c r="S3163" s="13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58" x14ac:dyDescent="0.35">
      <c r="A3164" s="5">
        <v>3162</v>
      </c>
      <c r="B3164" s="2" t="s">
        <v>3162</v>
      </c>
      <c r="C3164" s="2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>
        <f t="shared" si="247"/>
        <v>80.73</v>
      </c>
      <c r="Q3164" s="10" t="s">
        <v>8308</v>
      </c>
      <c r="R3164" t="s">
        <v>8309</v>
      </c>
      <c r="S3164" s="13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3.5" x14ac:dyDescent="0.35">
      <c r="A3165" s="5">
        <v>3163</v>
      </c>
      <c r="B3165" s="2" t="s">
        <v>3163</v>
      </c>
      <c r="C3165" s="2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>
        <f t="shared" si="247"/>
        <v>200.69</v>
      </c>
      <c r="Q3165" s="10" t="s">
        <v>8308</v>
      </c>
      <c r="R3165" t="s">
        <v>8309</v>
      </c>
      <c r="S3165" s="13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58" x14ac:dyDescent="0.35">
      <c r="A3166" s="5">
        <v>3164</v>
      </c>
      <c r="B3166" s="2" t="s">
        <v>3164</v>
      </c>
      <c r="C3166" s="2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>
        <f t="shared" si="247"/>
        <v>37.590000000000003</v>
      </c>
      <c r="Q3166" s="10" t="s">
        <v>8308</v>
      </c>
      <c r="R3166" t="s">
        <v>8309</v>
      </c>
      <c r="S3166" s="13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58" x14ac:dyDescent="0.35">
      <c r="A3167" s="5">
        <v>3165</v>
      </c>
      <c r="B3167" s="2" t="s">
        <v>3165</v>
      </c>
      <c r="C3167" s="2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>
        <f t="shared" si="247"/>
        <v>58.1</v>
      </c>
      <c r="Q3167" s="10" t="s">
        <v>8308</v>
      </c>
      <c r="R3167" t="s">
        <v>8309</v>
      </c>
      <c r="S3167" s="13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58" x14ac:dyDescent="0.35">
      <c r="A3168" s="5">
        <v>3166</v>
      </c>
      <c r="B3168" s="2" t="s">
        <v>3166</v>
      </c>
      <c r="C3168" s="2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>
        <f t="shared" si="247"/>
        <v>60.3</v>
      </c>
      <c r="Q3168" s="10" t="s">
        <v>8308</v>
      </c>
      <c r="R3168" t="s">
        <v>8309</v>
      </c>
      <c r="S3168" s="13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29" x14ac:dyDescent="0.35">
      <c r="A3169" s="5">
        <v>3167</v>
      </c>
      <c r="B3169" s="2" t="s">
        <v>3167</v>
      </c>
      <c r="C3169" s="2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>
        <f t="shared" si="247"/>
        <v>63.36</v>
      </c>
      <c r="Q3169" s="10" t="s">
        <v>8308</v>
      </c>
      <c r="R3169" t="s">
        <v>8309</v>
      </c>
      <c r="S3169" s="13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3.5" x14ac:dyDescent="0.35">
      <c r="A3170" s="5">
        <v>3168</v>
      </c>
      <c r="B3170" s="2" t="s">
        <v>3168</v>
      </c>
      <c r="C3170" s="2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>
        <f t="shared" si="247"/>
        <v>50.9</v>
      </c>
      <c r="Q3170" s="10" t="s">
        <v>8308</v>
      </c>
      <c r="R3170" t="s">
        <v>8309</v>
      </c>
      <c r="S3170" s="13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29" x14ac:dyDescent="0.35">
      <c r="A3171" s="5">
        <v>3169</v>
      </c>
      <c r="B3171" s="2" t="s">
        <v>3169</v>
      </c>
      <c r="C3171" s="2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>
        <f t="shared" si="247"/>
        <v>100.5</v>
      </c>
      <c r="Q3171" s="10" t="s">
        <v>8308</v>
      </c>
      <c r="R3171" t="s">
        <v>8309</v>
      </c>
      <c r="S3171" s="13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43.5" x14ac:dyDescent="0.35">
      <c r="A3172" s="5">
        <v>3170</v>
      </c>
      <c r="B3172" s="2" t="s">
        <v>3170</v>
      </c>
      <c r="C3172" s="2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>
        <f t="shared" si="247"/>
        <v>31.62</v>
      </c>
      <c r="Q3172" s="10" t="s">
        <v>8308</v>
      </c>
      <c r="R3172" t="s">
        <v>8309</v>
      </c>
      <c r="S3172" s="13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58" x14ac:dyDescent="0.35">
      <c r="A3173" s="5">
        <v>3171</v>
      </c>
      <c r="B3173" s="2" t="s">
        <v>3171</v>
      </c>
      <c r="C3173" s="2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>
        <f t="shared" si="247"/>
        <v>65.099999999999994</v>
      </c>
      <c r="Q3173" s="10" t="s">
        <v>8308</v>
      </c>
      <c r="R3173" t="s">
        <v>8309</v>
      </c>
      <c r="S3173" s="13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3.5" x14ac:dyDescent="0.35">
      <c r="A3174" s="5">
        <v>3172</v>
      </c>
      <c r="B3174" s="2" t="s">
        <v>3172</v>
      </c>
      <c r="C3174" s="2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>
        <f t="shared" si="247"/>
        <v>79.31</v>
      </c>
      <c r="Q3174" s="10" t="s">
        <v>8308</v>
      </c>
      <c r="R3174" t="s">
        <v>8309</v>
      </c>
      <c r="S3174" s="13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58" x14ac:dyDescent="0.35">
      <c r="A3175" s="5">
        <v>3173</v>
      </c>
      <c r="B3175" s="2" t="s">
        <v>3173</v>
      </c>
      <c r="C3175" s="2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>
        <f t="shared" si="247"/>
        <v>139.19</v>
      </c>
      <c r="Q3175" s="10" t="s">
        <v>8308</v>
      </c>
      <c r="R3175" t="s">
        <v>8309</v>
      </c>
      <c r="S3175" s="13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58" x14ac:dyDescent="0.35">
      <c r="A3176" s="5">
        <v>3174</v>
      </c>
      <c r="B3176" s="2" t="s">
        <v>3174</v>
      </c>
      <c r="C3176" s="2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>
        <f t="shared" si="247"/>
        <v>131.91</v>
      </c>
      <c r="Q3176" s="10" t="s">
        <v>8308</v>
      </c>
      <c r="R3176" t="s">
        <v>8309</v>
      </c>
      <c r="S3176" s="13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58" x14ac:dyDescent="0.35">
      <c r="A3177" s="5">
        <v>3175</v>
      </c>
      <c r="B3177" s="2" t="s">
        <v>3175</v>
      </c>
      <c r="C3177" s="2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>
        <f t="shared" si="247"/>
        <v>91.3</v>
      </c>
      <c r="Q3177" s="10" t="s">
        <v>8308</v>
      </c>
      <c r="R3177" t="s">
        <v>8309</v>
      </c>
      <c r="S3177" s="13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58" x14ac:dyDescent="0.35">
      <c r="A3178" s="5">
        <v>3176</v>
      </c>
      <c r="B3178" s="2" t="s">
        <v>3176</v>
      </c>
      <c r="C3178" s="2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>
        <f t="shared" si="247"/>
        <v>39.67</v>
      </c>
      <c r="Q3178" s="10" t="s">
        <v>8308</v>
      </c>
      <c r="R3178" t="s">
        <v>8309</v>
      </c>
      <c r="S3178" s="13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3.5" x14ac:dyDescent="0.35">
      <c r="A3179" s="5">
        <v>3177</v>
      </c>
      <c r="B3179" s="2" t="s">
        <v>3177</v>
      </c>
      <c r="C3179" s="2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>
        <f t="shared" si="247"/>
        <v>57.55</v>
      </c>
      <c r="Q3179" s="10" t="s">
        <v>8308</v>
      </c>
      <c r="R3179" t="s">
        <v>8309</v>
      </c>
      <c r="S3179" s="13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58" x14ac:dyDescent="0.35">
      <c r="A3180" s="5">
        <v>3178</v>
      </c>
      <c r="B3180" s="2" t="s">
        <v>3178</v>
      </c>
      <c r="C3180" s="2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>
        <f t="shared" si="247"/>
        <v>33.03</v>
      </c>
      <c r="Q3180" s="10" t="s">
        <v>8308</v>
      </c>
      <c r="R3180" t="s">
        <v>8309</v>
      </c>
      <c r="S3180" s="13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43.5" x14ac:dyDescent="0.35">
      <c r="A3181" s="5">
        <v>3179</v>
      </c>
      <c r="B3181" s="2" t="s">
        <v>3179</v>
      </c>
      <c r="C3181" s="2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47"/>
        <v>77.34</v>
      </c>
      <c r="Q3181" s="10" t="s">
        <v>8308</v>
      </c>
      <c r="R3181" t="s">
        <v>8309</v>
      </c>
      <c r="S3181" s="13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3.5" x14ac:dyDescent="0.35">
      <c r="A3182" s="5">
        <v>3180</v>
      </c>
      <c r="B3182" s="2" t="s">
        <v>3180</v>
      </c>
      <c r="C3182" s="2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47"/>
        <v>31.93</v>
      </c>
      <c r="Q3182" s="10" t="s">
        <v>8308</v>
      </c>
      <c r="R3182" t="s">
        <v>8309</v>
      </c>
      <c r="S3182" s="13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58" x14ac:dyDescent="0.35">
      <c r="A3183" s="5">
        <v>3181</v>
      </c>
      <c r="B3183" s="2" t="s">
        <v>3181</v>
      </c>
      <c r="C3183" s="2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47"/>
        <v>36.33</v>
      </c>
      <c r="Q3183" s="10" t="s">
        <v>8308</v>
      </c>
      <c r="R3183" t="s">
        <v>8309</v>
      </c>
      <c r="S3183" s="13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8" x14ac:dyDescent="0.35">
      <c r="A3184" s="5">
        <v>3182</v>
      </c>
      <c r="B3184" s="2" t="s">
        <v>3182</v>
      </c>
      <c r="C3184" s="2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47"/>
        <v>46.77</v>
      </c>
      <c r="Q3184" s="10" t="s">
        <v>8308</v>
      </c>
      <c r="R3184" t="s">
        <v>8309</v>
      </c>
      <c r="S3184" s="13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5" x14ac:dyDescent="0.35">
      <c r="A3185" s="5">
        <v>3183</v>
      </c>
      <c r="B3185" s="2" t="s">
        <v>3183</v>
      </c>
      <c r="C3185" s="2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47"/>
        <v>40.07</v>
      </c>
      <c r="Q3185" s="10" t="s">
        <v>8308</v>
      </c>
      <c r="R3185" t="s">
        <v>8309</v>
      </c>
      <c r="S3185" s="13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5" x14ac:dyDescent="0.35">
      <c r="A3186" s="5">
        <v>3184</v>
      </c>
      <c r="B3186" s="2" t="s">
        <v>3184</v>
      </c>
      <c r="C3186" s="2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47"/>
        <v>100.22</v>
      </c>
      <c r="Q3186" s="10" t="s">
        <v>8308</v>
      </c>
      <c r="R3186" t="s">
        <v>8309</v>
      </c>
      <c r="S3186" s="13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58" x14ac:dyDescent="0.35">
      <c r="A3187" s="5">
        <v>3185</v>
      </c>
      <c r="B3187" s="2" t="s">
        <v>3185</v>
      </c>
      <c r="C3187" s="2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47"/>
        <v>41.67</v>
      </c>
      <c r="Q3187" s="10" t="s">
        <v>8308</v>
      </c>
      <c r="R3187" t="s">
        <v>8309</v>
      </c>
      <c r="S3187" s="13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58" x14ac:dyDescent="0.35">
      <c r="A3188" s="5">
        <v>3186</v>
      </c>
      <c r="B3188" s="2" t="s">
        <v>3186</v>
      </c>
      <c r="C3188" s="2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47"/>
        <v>46.71</v>
      </c>
      <c r="Q3188" s="10" t="s">
        <v>8308</v>
      </c>
      <c r="R3188" t="s">
        <v>8309</v>
      </c>
      <c r="S3188" s="13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8" x14ac:dyDescent="0.35">
      <c r="A3189" s="5">
        <v>3187</v>
      </c>
      <c r="B3189" s="2" t="s">
        <v>3187</v>
      </c>
      <c r="C3189" s="2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47"/>
        <v>71.489999999999995</v>
      </c>
      <c r="Q3189" s="10" t="s">
        <v>8308</v>
      </c>
      <c r="R3189" t="s">
        <v>8309</v>
      </c>
      <c r="S3189" s="13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58" x14ac:dyDescent="0.35">
      <c r="A3190" s="5">
        <v>3188</v>
      </c>
      <c r="B3190" s="2" t="s">
        <v>3188</v>
      </c>
      <c r="C3190" s="2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47"/>
        <v>14.44</v>
      </c>
      <c r="Q3190" s="10" t="s">
        <v>8308</v>
      </c>
      <c r="R3190" t="s">
        <v>8311</v>
      </c>
      <c r="S3190" s="13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8" x14ac:dyDescent="0.35">
      <c r="A3191" s="5">
        <v>3189</v>
      </c>
      <c r="B3191" s="2" t="s">
        <v>3189</v>
      </c>
      <c r="C3191" s="2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47"/>
        <v>356.84</v>
      </c>
      <c r="Q3191" s="10" t="s">
        <v>8308</v>
      </c>
      <c r="R3191" t="s">
        <v>8311</v>
      </c>
      <c r="S3191" s="13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5" x14ac:dyDescent="0.35">
      <c r="A3192" s="5">
        <v>3190</v>
      </c>
      <c r="B3192" s="2" t="s">
        <v>3190</v>
      </c>
      <c r="C3192" s="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0" t="s">
        <v>8308</v>
      </c>
      <c r="R3192" t="s">
        <v>8311</v>
      </c>
      <c r="S3192" s="13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5" x14ac:dyDescent="0.35">
      <c r="A3193" s="5">
        <v>3191</v>
      </c>
      <c r="B3193" s="2" t="s">
        <v>3191</v>
      </c>
      <c r="C3193" s="2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47"/>
        <v>37.75</v>
      </c>
      <c r="Q3193" s="10" t="s">
        <v>8308</v>
      </c>
      <c r="R3193" t="s">
        <v>8311</v>
      </c>
      <c r="S3193" s="13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58" x14ac:dyDescent="0.35">
      <c r="A3194" s="5">
        <v>3192</v>
      </c>
      <c r="B3194" s="2" t="s">
        <v>3192</v>
      </c>
      <c r="C3194" s="2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47"/>
        <v>12.75</v>
      </c>
      <c r="Q3194" s="10" t="s">
        <v>8308</v>
      </c>
      <c r="R3194" t="s">
        <v>8311</v>
      </c>
      <c r="S3194" s="13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5" x14ac:dyDescent="0.35">
      <c r="A3195" s="5">
        <v>3193</v>
      </c>
      <c r="B3195" s="2" t="s">
        <v>3193</v>
      </c>
      <c r="C3195" s="2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47"/>
        <v>24.46</v>
      </c>
      <c r="Q3195" s="10" t="s">
        <v>8308</v>
      </c>
      <c r="R3195" t="s">
        <v>8311</v>
      </c>
      <c r="S3195" s="13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58" x14ac:dyDescent="0.35">
      <c r="A3196" s="5">
        <v>3194</v>
      </c>
      <c r="B3196" s="2" t="s">
        <v>3194</v>
      </c>
      <c r="C3196" s="2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0" t="s">
        <v>8308</v>
      </c>
      <c r="R3196" t="s">
        <v>8311</v>
      </c>
      <c r="S3196" s="13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8" x14ac:dyDescent="0.35">
      <c r="A3197" s="5">
        <v>3195</v>
      </c>
      <c r="B3197" s="2" t="s">
        <v>3195</v>
      </c>
      <c r="C3197" s="2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47"/>
        <v>53.08</v>
      </c>
      <c r="Q3197" s="10" t="s">
        <v>8308</v>
      </c>
      <c r="R3197" t="s">
        <v>8311</v>
      </c>
      <c r="S3197" s="13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5" x14ac:dyDescent="0.35">
      <c r="A3198" s="5">
        <v>3196</v>
      </c>
      <c r="B3198" s="2" t="s">
        <v>3196</v>
      </c>
      <c r="C3198" s="2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0" t="s">
        <v>8308</v>
      </c>
      <c r="R3198" t="s">
        <v>8311</v>
      </c>
      <c r="S3198" s="13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43.5" x14ac:dyDescent="0.35">
      <c r="A3199" s="5">
        <v>3197</v>
      </c>
      <c r="B3199" s="2" t="s">
        <v>3197</v>
      </c>
      <c r="C3199" s="2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47"/>
        <v>286.25</v>
      </c>
      <c r="Q3199" s="10" t="s">
        <v>8308</v>
      </c>
      <c r="R3199" t="s">
        <v>8311</v>
      </c>
      <c r="S3199" s="13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8" x14ac:dyDescent="0.35">
      <c r="A3200" s="5">
        <v>3198</v>
      </c>
      <c r="B3200" s="2" t="s">
        <v>3198</v>
      </c>
      <c r="C3200" s="2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0" t="s">
        <v>8308</v>
      </c>
      <c r="R3200" t="s">
        <v>8311</v>
      </c>
      <c r="S3200" s="13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5" x14ac:dyDescent="0.35">
      <c r="A3201" s="5">
        <v>3199</v>
      </c>
      <c r="B3201" s="2" t="s">
        <v>3199</v>
      </c>
      <c r="C3201" s="2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47"/>
        <v>49.21</v>
      </c>
      <c r="Q3201" s="10" t="s">
        <v>8308</v>
      </c>
      <c r="R3201" t="s">
        <v>8311</v>
      </c>
      <c r="S3201" s="13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8" x14ac:dyDescent="0.35">
      <c r="A3202" s="5">
        <v>3200</v>
      </c>
      <c r="B3202" s="2" t="s">
        <v>3200</v>
      </c>
      <c r="C3202" s="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0" t="s">
        <v>8308</v>
      </c>
      <c r="R3202" t="s">
        <v>8311</v>
      </c>
      <c r="S3202" s="13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58" x14ac:dyDescent="0.35">
      <c r="A3203" s="5">
        <v>3201</v>
      </c>
      <c r="B3203" s="2" t="s">
        <v>3201</v>
      </c>
      <c r="C3203" s="2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8308</v>
      </c>
      <c r="R3203" t="s">
        <v>8311</v>
      </c>
      <c r="S3203" s="13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43.5" x14ac:dyDescent="0.35">
      <c r="A3204" s="5">
        <v>3202</v>
      </c>
      <c r="B3204" s="2" t="s">
        <v>3202</v>
      </c>
      <c r="C3204" s="2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>
        <f t="shared" si="252"/>
        <v>109.04</v>
      </c>
      <c r="Q3204" s="10" t="s">
        <v>8308</v>
      </c>
      <c r="R3204" t="s">
        <v>8311</v>
      </c>
      <c r="S3204" s="13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43.5" x14ac:dyDescent="0.35">
      <c r="A3205" s="5">
        <v>3203</v>
      </c>
      <c r="B3205" s="2" t="s">
        <v>3203</v>
      </c>
      <c r="C3205" s="2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>
        <f t="shared" si="252"/>
        <v>41.67</v>
      </c>
      <c r="Q3205" s="10" t="s">
        <v>8308</v>
      </c>
      <c r="R3205" t="s">
        <v>8311</v>
      </c>
      <c r="S3205" s="13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58" x14ac:dyDescent="0.35">
      <c r="A3206" s="5">
        <v>3204</v>
      </c>
      <c r="B3206" s="2" t="s">
        <v>3204</v>
      </c>
      <c r="C3206" s="2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0" t="s">
        <v>8308</v>
      </c>
      <c r="R3206" t="s">
        <v>8311</v>
      </c>
      <c r="S3206" s="13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58" x14ac:dyDescent="0.35">
      <c r="A3207" s="5">
        <v>3205</v>
      </c>
      <c r="B3207" s="2" t="s">
        <v>3205</v>
      </c>
      <c r="C3207" s="2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>
        <f t="shared" si="252"/>
        <v>22.75</v>
      </c>
      <c r="Q3207" s="10" t="s">
        <v>8308</v>
      </c>
      <c r="R3207" t="s">
        <v>8311</v>
      </c>
      <c r="S3207" s="13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58" x14ac:dyDescent="0.35">
      <c r="A3208" s="5">
        <v>3206</v>
      </c>
      <c r="B3208" s="2" t="s">
        <v>3206</v>
      </c>
      <c r="C3208" s="2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0" t="s">
        <v>8308</v>
      </c>
      <c r="R3208" t="s">
        <v>8311</v>
      </c>
      <c r="S3208" s="13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58" x14ac:dyDescent="0.35">
      <c r="A3209" s="5">
        <v>3207</v>
      </c>
      <c r="B3209" s="2" t="s">
        <v>3207</v>
      </c>
      <c r="C3209" s="2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>
        <f t="shared" si="252"/>
        <v>70.83</v>
      </c>
      <c r="Q3209" s="10" t="s">
        <v>8308</v>
      </c>
      <c r="R3209" t="s">
        <v>8311</v>
      </c>
      <c r="S3209" s="13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3.5" x14ac:dyDescent="0.35">
      <c r="A3210" s="5">
        <v>3208</v>
      </c>
      <c r="B3210" s="2" t="s">
        <v>3208</v>
      </c>
      <c r="C3210" s="2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>
        <f t="shared" si="252"/>
        <v>63.11</v>
      </c>
      <c r="Q3210" s="10" t="s">
        <v>8308</v>
      </c>
      <c r="R3210" t="s">
        <v>8309</v>
      </c>
      <c r="S3210" s="13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3.5" x14ac:dyDescent="0.35">
      <c r="A3211" s="5">
        <v>3209</v>
      </c>
      <c r="B3211" s="2" t="s">
        <v>3209</v>
      </c>
      <c r="C3211" s="2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>
        <f t="shared" si="252"/>
        <v>50.16</v>
      </c>
      <c r="Q3211" s="10" t="s">
        <v>8308</v>
      </c>
      <c r="R3211" t="s">
        <v>8309</v>
      </c>
      <c r="S3211" s="13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58" x14ac:dyDescent="0.35">
      <c r="A3212" s="5">
        <v>3210</v>
      </c>
      <c r="B3212" s="2" t="s">
        <v>3210</v>
      </c>
      <c r="C3212" s="2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>
        <f t="shared" si="252"/>
        <v>62.88</v>
      </c>
      <c r="Q3212" s="10" t="s">
        <v>8308</v>
      </c>
      <c r="R3212" t="s">
        <v>8309</v>
      </c>
      <c r="S3212" s="13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58" x14ac:dyDescent="0.35">
      <c r="A3213" s="5">
        <v>3211</v>
      </c>
      <c r="B3213" s="2" t="s">
        <v>3211</v>
      </c>
      <c r="C3213" s="2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>
        <f t="shared" si="252"/>
        <v>85.53</v>
      </c>
      <c r="Q3213" s="10" t="s">
        <v>8308</v>
      </c>
      <c r="R3213" t="s">
        <v>8309</v>
      </c>
      <c r="S3213" s="13">
        <f t="shared" si="253"/>
        <v>41834.586574074077</v>
      </c>
      <c r="T3213" s="16">
        <f t="shared" si="254"/>
        <v>41866.083333333336</v>
      </c>
      <c r="U3213">
        <f t="shared" ref="U3213:U3276" si="255">YEAR(S:S)</f>
        <v>2014</v>
      </c>
    </row>
    <row r="3214" spans="1:21" ht="29" x14ac:dyDescent="0.35">
      <c r="A3214" s="5">
        <v>3212</v>
      </c>
      <c r="B3214" s="2" t="s">
        <v>3212</v>
      </c>
      <c r="C3214" s="2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>
        <f t="shared" si="252"/>
        <v>53.72</v>
      </c>
      <c r="Q3214" s="10" t="s">
        <v>8308</v>
      </c>
      <c r="R3214" t="s">
        <v>8309</v>
      </c>
      <c r="S3214" s="13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58" x14ac:dyDescent="0.35">
      <c r="A3215" s="5">
        <v>3213</v>
      </c>
      <c r="B3215" s="2" t="s">
        <v>3213</v>
      </c>
      <c r="C3215" s="2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>
        <f t="shared" si="252"/>
        <v>127.81</v>
      </c>
      <c r="Q3215" s="10" t="s">
        <v>8308</v>
      </c>
      <c r="R3215" t="s">
        <v>8309</v>
      </c>
      <c r="S3215" s="13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58" x14ac:dyDescent="0.35">
      <c r="A3216" s="5">
        <v>3214</v>
      </c>
      <c r="B3216" s="2" t="s">
        <v>3214</v>
      </c>
      <c r="C3216" s="2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>
        <f t="shared" si="252"/>
        <v>106.57</v>
      </c>
      <c r="Q3216" s="10" t="s">
        <v>8308</v>
      </c>
      <c r="R3216" t="s">
        <v>8309</v>
      </c>
      <c r="S3216" s="13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58" x14ac:dyDescent="0.35">
      <c r="A3217" s="5">
        <v>3215</v>
      </c>
      <c r="B3217" s="2" t="s">
        <v>3215</v>
      </c>
      <c r="C3217" s="2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>
        <f t="shared" si="252"/>
        <v>262.11</v>
      </c>
      <c r="Q3217" s="10" t="s">
        <v>8308</v>
      </c>
      <c r="R3217" t="s">
        <v>8309</v>
      </c>
      <c r="S3217" s="13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58" x14ac:dyDescent="0.35">
      <c r="A3218" s="5">
        <v>3216</v>
      </c>
      <c r="B3218" s="2" t="s">
        <v>3216</v>
      </c>
      <c r="C3218" s="2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>
        <f t="shared" si="252"/>
        <v>57.17</v>
      </c>
      <c r="Q3218" s="10" t="s">
        <v>8308</v>
      </c>
      <c r="R3218" t="s">
        <v>8309</v>
      </c>
      <c r="S3218" s="13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43.5" x14ac:dyDescent="0.35">
      <c r="A3219" s="5">
        <v>3217</v>
      </c>
      <c r="B3219" s="2" t="s">
        <v>3217</v>
      </c>
      <c r="C3219" s="2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>
        <f t="shared" si="252"/>
        <v>50.2</v>
      </c>
      <c r="Q3219" s="10" t="s">
        <v>8308</v>
      </c>
      <c r="R3219" t="s">
        <v>8309</v>
      </c>
      <c r="S3219" s="13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58" x14ac:dyDescent="0.35">
      <c r="A3220" s="5">
        <v>3218</v>
      </c>
      <c r="B3220" s="2" t="s">
        <v>3218</v>
      </c>
      <c r="C3220" s="2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>
        <f t="shared" si="252"/>
        <v>66.59</v>
      </c>
      <c r="Q3220" s="10" t="s">
        <v>8308</v>
      </c>
      <c r="R3220" t="s">
        <v>8309</v>
      </c>
      <c r="S3220" s="13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43.5" x14ac:dyDescent="0.35">
      <c r="A3221" s="5">
        <v>3219</v>
      </c>
      <c r="B3221" s="2" t="s">
        <v>3219</v>
      </c>
      <c r="C3221" s="2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>
        <f t="shared" si="252"/>
        <v>168.25</v>
      </c>
      <c r="Q3221" s="10" t="s">
        <v>8308</v>
      </c>
      <c r="R3221" t="s">
        <v>8309</v>
      </c>
      <c r="S3221" s="13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29" x14ac:dyDescent="0.35">
      <c r="A3222" s="5">
        <v>3220</v>
      </c>
      <c r="B3222" s="2" t="s">
        <v>3220</v>
      </c>
      <c r="C3222" s="2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>
        <f t="shared" si="252"/>
        <v>256.37</v>
      </c>
      <c r="Q3222" s="10" t="s">
        <v>8308</v>
      </c>
      <c r="R3222" t="s">
        <v>8309</v>
      </c>
      <c r="S3222" s="13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58" x14ac:dyDescent="0.35">
      <c r="A3223" s="5">
        <v>3221</v>
      </c>
      <c r="B3223" s="2" t="s">
        <v>3221</v>
      </c>
      <c r="C3223" s="2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>
        <f t="shared" si="252"/>
        <v>36.61</v>
      </c>
      <c r="Q3223" s="10" t="s">
        <v>8308</v>
      </c>
      <c r="R3223" t="s">
        <v>8309</v>
      </c>
      <c r="S3223" s="13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43.5" x14ac:dyDescent="0.35">
      <c r="A3224" s="5">
        <v>3222</v>
      </c>
      <c r="B3224" s="2" t="s">
        <v>3222</v>
      </c>
      <c r="C3224" s="2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>
        <f t="shared" si="252"/>
        <v>37.14</v>
      </c>
      <c r="Q3224" s="10" t="s">
        <v>8308</v>
      </c>
      <c r="R3224" t="s">
        <v>8309</v>
      </c>
      <c r="S3224" s="13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29" x14ac:dyDescent="0.35">
      <c r="A3225" s="5">
        <v>3223</v>
      </c>
      <c r="B3225" s="2" t="s">
        <v>3223</v>
      </c>
      <c r="C3225" s="2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>
        <f t="shared" si="252"/>
        <v>45.88</v>
      </c>
      <c r="Q3225" s="10" t="s">
        <v>8308</v>
      </c>
      <c r="R3225" t="s">
        <v>8309</v>
      </c>
      <c r="S3225" s="13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58" x14ac:dyDescent="0.35">
      <c r="A3226" s="5">
        <v>3224</v>
      </c>
      <c r="B3226" s="2" t="s">
        <v>3224</v>
      </c>
      <c r="C3226" s="2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>
        <f t="shared" si="252"/>
        <v>141.71</v>
      </c>
      <c r="Q3226" s="10" t="s">
        <v>8308</v>
      </c>
      <c r="R3226" t="s">
        <v>8309</v>
      </c>
      <c r="S3226" s="13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3.5" x14ac:dyDescent="0.35">
      <c r="A3227" s="5">
        <v>3225</v>
      </c>
      <c r="B3227" s="2" t="s">
        <v>3225</v>
      </c>
      <c r="C3227" s="2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>
        <f t="shared" si="252"/>
        <v>52.49</v>
      </c>
      <c r="Q3227" s="10" t="s">
        <v>8308</v>
      </c>
      <c r="R3227" t="s">
        <v>8309</v>
      </c>
      <c r="S3227" s="13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3.5" x14ac:dyDescent="0.35">
      <c r="A3228" s="5">
        <v>3226</v>
      </c>
      <c r="B3228" s="2" t="s">
        <v>3226</v>
      </c>
      <c r="C3228" s="2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>
        <f t="shared" si="252"/>
        <v>59.52</v>
      </c>
      <c r="Q3228" s="10" t="s">
        <v>8308</v>
      </c>
      <c r="R3228" t="s">
        <v>8309</v>
      </c>
      <c r="S3228" s="13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58" x14ac:dyDescent="0.35">
      <c r="A3229" s="5">
        <v>3227</v>
      </c>
      <c r="B3229" s="2" t="s">
        <v>3227</v>
      </c>
      <c r="C3229" s="2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>
        <f t="shared" si="252"/>
        <v>50</v>
      </c>
      <c r="Q3229" s="10" t="s">
        <v>8308</v>
      </c>
      <c r="R3229" t="s">
        <v>8309</v>
      </c>
      <c r="S3229" s="13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29" x14ac:dyDescent="0.35">
      <c r="A3230" s="5">
        <v>3228</v>
      </c>
      <c r="B3230" s="2" t="s">
        <v>3228</v>
      </c>
      <c r="C3230" s="2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>
        <f t="shared" si="252"/>
        <v>193.62</v>
      </c>
      <c r="Q3230" s="10" t="s">
        <v>8308</v>
      </c>
      <c r="R3230" t="s">
        <v>8309</v>
      </c>
      <c r="S3230" s="13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3.5" x14ac:dyDescent="0.35">
      <c r="A3231" s="5">
        <v>3229</v>
      </c>
      <c r="B3231" s="2" t="s">
        <v>3229</v>
      </c>
      <c r="C3231" s="2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>
        <f t="shared" si="252"/>
        <v>106.8</v>
      </c>
      <c r="Q3231" s="10" t="s">
        <v>8308</v>
      </c>
      <c r="R3231" t="s">
        <v>8309</v>
      </c>
      <c r="S3231" s="13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58" x14ac:dyDescent="0.35">
      <c r="A3232" s="5">
        <v>3230</v>
      </c>
      <c r="B3232" s="2" t="s">
        <v>3230</v>
      </c>
      <c r="C3232" s="2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>
        <f t="shared" si="252"/>
        <v>77.22</v>
      </c>
      <c r="Q3232" s="10" t="s">
        <v>8308</v>
      </c>
      <c r="R3232" t="s">
        <v>8309</v>
      </c>
      <c r="S3232" s="13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3.5" x14ac:dyDescent="0.35">
      <c r="A3233" s="5">
        <v>3231</v>
      </c>
      <c r="B3233" s="2" t="s">
        <v>3231</v>
      </c>
      <c r="C3233" s="2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>
        <f t="shared" si="252"/>
        <v>57.5</v>
      </c>
      <c r="Q3233" s="10" t="s">
        <v>8308</v>
      </c>
      <c r="R3233" t="s">
        <v>8309</v>
      </c>
      <c r="S3233" s="13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3.5" x14ac:dyDescent="0.35">
      <c r="A3234" s="5">
        <v>3232</v>
      </c>
      <c r="B3234" s="2" t="s">
        <v>3232</v>
      </c>
      <c r="C3234" s="2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>
        <f t="shared" si="252"/>
        <v>50.46</v>
      </c>
      <c r="Q3234" s="10" t="s">
        <v>8308</v>
      </c>
      <c r="R3234" t="s">
        <v>8309</v>
      </c>
      <c r="S3234" s="13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3.5" x14ac:dyDescent="0.35">
      <c r="A3235" s="5">
        <v>3233</v>
      </c>
      <c r="B3235" s="2" t="s">
        <v>3233</v>
      </c>
      <c r="C3235" s="2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>
        <f t="shared" si="252"/>
        <v>97.38</v>
      </c>
      <c r="Q3235" s="10" t="s">
        <v>8308</v>
      </c>
      <c r="R3235" t="s">
        <v>8309</v>
      </c>
      <c r="S3235" s="13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58" x14ac:dyDescent="0.35">
      <c r="A3236" s="5">
        <v>3234</v>
      </c>
      <c r="B3236" s="2" t="s">
        <v>3234</v>
      </c>
      <c r="C3236" s="2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>
        <f t="shared" si="252"/>
        <v>34.92</v>
      </c>
      <c r="Q3236" s="10" t="s">
        <v>8308</v>
      </c>
      <c r="R3236" t="s">
        <v>8309</v>
      </c>
      <c r="S3236" s="13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58" x14ac:dyDescent="0.35">
      <c r="A3237" s="5">
        <v>3235</v>
      </c>
      <c r="B3237" s="2" t="s">
        <v>3235</v>
      </c>
      <c r="C3237" s="2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>
        <f t="shared" si="252"/>
        <v>85.53</v>
      </c>
      <c r="Q3237" s="10" t="s">
        <v>8308</v>
      </c>
      <c r="R3237" t="s">
        <v>8309</v>
      </c>
      <c r="S3237" s="13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58" x14ac:dyDescent="0.35">
      <c r="A3238" s="5">
        <v>3236</v>
      </c>
      <c r="B3238" s="2" t="s">
        <v>3236</v>
      </c>
      <c r="C3238" s="2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>
        <f t="shared" si="252"/>
        <v>182.91</v>
      </c>
      <c r="Q3238" s="10" t="s">
        <v>8308</v>
      </c>
      <c r="R3238" t="s">
        <v>8309</v>
      </c>
      <c r="S3238" s="13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29" x14ac:dyDescent="0.35">
      <c r="A3239" s="5">
        <v>3237</v>
      </c>
      <c r="B3239" s="2" t="s">
        <v>3237</v>
      </c>
      <c r="C3239" s="2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>
        <f t="shared" si="252"/>
        <v>131.13999999999999</v>
      </c>
      <c r="Q3239" s="10" t="s">
        <v>8308</v>
      </c>
      <c r="R3239" t="s">
        <v>8309</v>
      </c>
      <c r="S3239" s="13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58" x14ac:dyDescent="0.35">
      <c r="A3240" s="5">
        <v>3238</v>
      </c>
      <c r="B3240" s="2" t="s">
        <v>3238</v>
      </c>
      <c r="C3240" s="2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>
        <f t="shared" si="252"/>
        <v>39.81</v>
      </c>
      <c r="Q3240" s="10" t="s">
        <v>8308</v>
      </c>
      <c r="R3240" t="s">
        <v>8309</v>
      </c>
      <c r="S3240" s="13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58" x14ac:dyDescent="0.35">
      <c r="A3241" s="5">
        <v>3239</v>
      </c>
      <c r="B3241" s="2" t="s">
        <v>3239</v>
      </c>
      <c r="C3241" s="2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>
        <f t="shared" si="252"/>
        <v>59.7</v>
      </c>
      <c r="Q3241" s="10" t="s">
        <v>8308</v>
      </c>
      <c r="R3241" t="s">
        <v>8309</v>
      </c>
      <c r="S3241" s="13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58" x14ac:dyDescent="0.35">
      <c r="A3242" s="5">
        <v>3240</v>
      </c>
      <c r="B3242" s="2" t="s">
        <v>3240</v>
      </c>
      <c r="C3242" s="2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>
        <f t="shared" si="252"/>
        <v>88.74</v>
      </c>
      <c r="Q3242" s="10" t="s">
        <v>8308</v>
      </c>
      <c r="R3242" t="s">
        <v>8309</v>
      </c>
      <c r="S3242" s="13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58" x14ac:dyDescent="0.35">
      <c r="A3243" s="5">
        <v>3241</v>
      </c>
      <c r="B3243" s="2" t="s">
        <v>3241</v>
      </c>
      <c r="C3243" s="2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>
        <f t="shared" si="252"/>
        <v>58.69</v>
      </c>
      <c r="Q3243" s="10" t="s">
        <v>8308</v>
      </c>
      <c r="R3243" t="s">
        <v>8309</v>
      </c>
      <c r="S3243" s="13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43.5" x14ac:dyDescent="0.35">
      <c r="A3244" s="5">
        <v>3242</v>
      </c>
      <c r="B3244" s="2" t="s">
        <v>3242</v>
      </c>
      <c r="C3244" s="2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>
        <f t="shared" si="252"/>
        <v>69.569999999999993</v>
      </c>
      <c r="Q3244" s="10" t="s">
        <v>8308</v>
      </c>
      <c r="R3244" t="s">
        <v>8309</v>
      </c>
      <c r="S3244" s="13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3.5" x14ac:dyDescent="0.35">
      <c r="A3245" s="5">
        <v>3243</v>
      </c>
      <c r="B3245" s="2" t="s">
        <v>3243</v>
      </c>
      <c r="C3245" s="2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2"/>
        <v>115.87</v>
      </c>
      <c r="Q3245" s="10" t="s">
        <v>8308</v>
      </c>
      <c r="R3245" t="s">
        <v>8309</v>
      </c>
      <c r="S3245" s="13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3.5" x14ac:dyDescent="0.35">
      <c r="A3246" s="5">
        <v>3244</v>
      </c>
      <c r="B3246" s="2" t="s">
        <v>3244</v>
      </c>
      <c r="C3246" s="2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2"/>
        <v>23.87</v>
      </c>
      <c r="Q3246" s="10" t="s">
        <v>8308</v>
      </c>
      <c r="R3246" t="s">
        <v>8309</v>
      </c>
      <c r="S3246" s="13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5" x14ac:dyDescent="0.35">
      <c r="A3247" s="5">
        <v>3245</v>
      </c>
      <c r="B3247" s="2" t="s">
        <v>3245</v>
      </c>
      <c r="C3247" s="2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2"/>
        <v>81.13</v>
      </c>
      <c r="Q3247" s="10" t="s">
        <v>8308</v>
      </c>
      <c r="R3247" t="s">
        <v>8309</v>
      </c>
      <c r="S3247" s="13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5" x14ac:dyDescent="0.35">
      <c r="A3248" s="5">
        <v>3246</v>
      </c>
      <c r="B3248" s="2" t="s">
        <v>3246</v>
      </c>
      <c r="C3248" s="2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2"/>
        <v>57.63</v>
      </c>
      <c r="Q3248" s="10" t="s">
        <v>8308</v>
      </c>
      <c r="R3248" t="s">
        <v>8309</v>
      </c>
      <c r="S3248" s="13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58" x14ac:dyDescent="0.35">
      <c r="A3249" s="5">
        <v>3247</v>
      </c>
      <c r="B3249" s="2" t="s">
        <v>3247</v>
      </c>
      <c r="C3249" s="2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2"/>
        <v>46.43</v>
      </c>
      <c r="Q3249" s="10" t="s">
        <v>8308</v>
      </c>
      <c r="R3249" t="s">
        <v>8309</v>
      </c>
      <c r="S3249" s="13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9" x14ac:dyDescent="0.35">
      <c r="A3250" s="5">
        <v>3248</v>
      </c>
      <c r="B3250" s="2" t="s">
        <v>3248</v>
      </c>
      <c r="C3250" s="2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2"/>
        <v>60.48</v>
      </c>
      <c r="Q3250" s="10" t="s">
        <v>8308</v>
      </c>
      <c r="R3250" t="s">
        <v>8309</v>
      </c>
      <c r="S3250" s="13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58" x14ac:dyDescent="0.35">
      <c r="A3251" s="5">
        <v>3249</v>
      </c>
      <c r="B3251" s="2" t="s">
        <v>3249</v>
      </c>
      <c r="C3251" s="2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2"/>
        <v>65.58</v>
      </c>
      <c r="Q3251" s="10" t="s">
        <v>8308</v>
      </c>
      <c r="R3251" t="s">
        <v>8309</v>
      </c>
      <c r="S3251" s="13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8" x14ac:dyDescent="0.35">
      <c r="A3252" s="5">
        <v>3250</v>
      </c>
      <c r="B3252" s="2" t="s">
        <v>3250</v>
      </c>
      <c r="C3252" s="2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2"/>
        <v>119.19</v>
      </c>
      <c r="Q3252" s="10" t="s">
        <v>8308</v>
      </c>
      <c r="R3252" t="s">
        <v>8309</v>
      </c>
      <c r="S3252" s="13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58" x14ac:dyDescent="0.35">
      <c r="A3253" s="5">
        <v>3251</v>
      </c>
      <c r="B3253" s="2" t="s">
        <v>3251</v>
      </c>
      <c r="C3253" s="2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2"/>
        <v>83.05</v>
      </c>
      <c r="Q3253" s="10" t="s">
        <v>8308</v>
      </c>
      <c r="R3253" t="s">
        <v>8309</v>
      </c>
      <c r="S3253" s="13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5" x14ac:dyDescent="0.35">
      <c r="A3254" s="5">
        <v>3252</v>
      </c>
      <c r="B3254" s="2" t="s">
        <v>3252</v>
      </c>
      <c r="C3254" s="2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2"/>
        <v>57.52</v>
      </c>
      <c r="Q3254" s="10" t="s">
        <v>8308</v>
      </c>
      <c r="R3254" t="s">
        <v>8309</v>
      </c>
      <c r="S3254" s="13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5" x14ac:dyDescent="0.35">
      <c r="A3255" s="5">
        <v>3253</v>
      </c>
      <c r="B3255" s="2" t="s">
        <v>3253</v>
      </c>
      <c r="C3255" s="2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2"/>
        <v>177.09</v>
      </c>
      <c r="Q3255" s="10" t="s">
        <v>8308</v>
      </c>
      <c r="R3255" t="s">
        <v>8309</v>
      </c>
      <c r="S3255" s="13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58" x14ac:dyDescent="0.35">
      <c r="A3256" s="5">
        <v>3254</v>
      </c>
      <c r="B3256" s="2" t="s">
        <v>3254</v>
      </c>
      <c r="C3256" s="2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2"/>
        <v>70.77</v>
      </c>
      <c r="Q3256" s="10" t="s">
        <v>8308</v>
      </c>
      <c r="R3256" t="s">
        <v>8309</v>
      </c>
      <c r="S3256" s="13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8" x14ac:dyDescent="0.35">
      <c r="A3257" s="5">
        <v>3255</v>
      </c>
      <c r="B3257" s="2" t="s">
        <v>3255</v>
      </c>
      <c r="C3257" s="2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2"/>
        <v>29.17</v>
      </c>
      <c r="Q3257" s="10" t="s">
        <v>8308</v>
      </c>
      <c r="R3257" t="s">
        <v>8309</v>
      </c>
      <c r="S3257" s="13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5" x14ac:dyDescent="0.35">
      <c r="A3258" s="5">
        <v>3256</v>
      </c>
      <c r="B3258" s="2" t="s">
        <v>3256</v>
      </c>
      <c r="C3258" s="2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2"/>
        <v>72.760000000000005</v>
      </c>
      <c r="Q3258" s="10" t="s">
        <v>8308</v>
      </c>
      <c r="R3258" t="s">
        <v>8309</v>
      </c>
      <c r="S3258" s="13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58" x14ac:dyDescent="0.35">
      <c r="A3259" s="5">
        <v>3257</v>
      </c>
      <c r="B3259" s="2" t="s">
        <v>3257</v>
      </c>
      <c r="C3259" s="2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2"/>
        <v>51.85</v>
      </c>
      <c r="Q3259" s="10" t="s">
        <v>8308</v>
      </c>
      <c r="R3259" t="s">
        <v>8309</v>
      </c>
      <c r="S3259" s="13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5" x14ac:dyDescent="0.35">
      <c r="A3260" s="5">
        <v>3258</v>
      </c>
      <c r="B3260" s="2" t="s">
        <v>3258</v>
      </c>
      <c r="C3260" s="2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2"/>
        <v>98.2</v>
      </c>
      <c r="Q3260" s="10" t="s">
        <v>8308</v>
      </c>
      <c r="R3260" t="s">
        <v>8309</v>
      </c>
      <c r="S3260" s="13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58" x14ac:dyDescent="0.35">
      <c r="A3261" s="5">
        <v>3259</v>
      </c>
      <c r="B3261" s="2" t="s">
        <v>3259</v>
      </c>
      <c r="C3261" s="2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2"/>
        <v>251.74</v>
      </c>
      <c r="Q3261" s="10" t="s">
        <v>8308</v>
      </c>
      <c r="R3261" t="s">
        <v>8309</v>
      </c>
      <c r="S3261" s="13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5" x14ac:dyDescent="0.35">
      <c r="A3262" s="5">
        <v>3260</v>
      </c>
      <c r="B3262" s="2" t="s">
        <v>3260</v>
      </c>
      <c r="C3262" s="2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2"/>
        <v>74.819999999999993</v>
      </c>
      <c r="Q3262" s="10" t="s">
        <v>8308</v>
      </c>
      <c r="R3262" t="s">
        <v>8309</v>
      </c>
      <c r="S3262" s="13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5" x14ac:dyDescent="0.35">
      <c r="A3263" s="5">
        <v>3261</v>
      </c>
      <c r="B3263" s="2" t="s">
        <v>3261</v>
      </c>
      <c r="C3263" s="2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2"/>
        <v>67.650000000000006</v>
      </c>
      <c r="Q3263" s="10" t="s">
        <v>8308</v>
      </c>
      <c r="R3263" t="s">
        <v>8309</v>
      </c>
      <c r="S3263" s="13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9" x14ac:dyDescent="0.35">
      <c r="A3264" s="5">
        <v>3262</v>
      </c>
      <c r="B3264" s="2" t="s">
        <v>3262</v>
      </c>
      <c r="C3264" s="2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2"/>
        <v>93.81</v>
      </c>
      <c r="Q3264" s="10" t="s">
        <v>8308</v>
      </c>
      <c r="R3264" t="s">
        <v>8309</v>
      </c>
      <c r="S3264" s="13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3.5" x14ac:dyDescent="0.35">
      <c r="A3265" s="5">
        <v>3263</v>
      </c>
      <c r="B3265" s="2" t="s">
        <v>3263</v>
      </c>
      <c r="C3265" s="2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2"/>
        <v>41.24</v>
      </c>
      <c r="Q3265" s="10" t="s">
        <v>8308</v>
      </c>
      <c r="R3265" t="s">
        <v>8309</v>
      </c>
      <c r="S3265" s="13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43.5" x14ac:dyDescent="0.35">
      <c r="A3266" s="5">
        <v>3264</v>
      </c>
      <c r="B3266" s="2" t="s">
        <v>3264</v>
      </c>
      <c r="C3266" s="2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2"/>
        <v>52.55</v>
      </c>
      <c r="Q3266" s="10" t="s">
        <v>8308</v>
      </c>
      <c r="R3266" t="s">
        <v>8309</v>
      </c>
      <c r="S3266" s="13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5" x14ac:dyDescent="0.35">
      <c r="A3267" s="5">
        <v>3265</v>
      </c>
      <c r="B3267" s="2" t="s">
        <v>3265</v>
      </c>
      <c r="C3267" s="2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8308</v>
      </c>
      <c r="R3267" t="s">
        <v>8309</v>
      </c>
      <c r="S3267" s="13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43.5" x14ac:dyDescent="0.35">
      <c r="A3268" s="5">
        <v>3266</v>
      </c>
      <c r="B3268" s="2" t="s">
        <v>3266</v>
      </c>
      <c r="C3268" s="2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>
        <f t="shared" si="257"/>
        <v>48.33</v>
      </c>
      <c r="Q3268" s="10" t="s">
        <v>8308</v>
      </c>
      <c r="R3268" t="s">
        <v>8309</v>
      </c>
      <c r="S3268" s="13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58" x14ac:dyDescent="0.35">
      <c r="A3269" s="5">
        <v>3267</v>
      </c>
      <c r="B3269" s="2" t="s">
        <v>3267</v>
      </c>
      <c r="C3269" s="2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>
        <f t="shared" si="257"/>
        <v>53.18</v>
      </c>
      <c r="Q3269" s="10" t="s">
        <v>8308</v>
      </c>
      <c r="R3269" t="s">
        <v>8309</v>
      </c>
      <c r="S3269" s="13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3.5" x14ac:dyDescent="0.35">
      <c r="A3270" s="5">
        <v>3268</v>
      </c>
      <c r="B3270" s="2" t="s">
        <v>3268</v>
      </c>
      <c r="C3270" s="2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>
        <f t="shared" si="257"/>
        <v>60.95</v>
      </c>
      <c r="Q3270" s="10" t="s">
        <v>8308</v>
      </c>
      <c r="R3270" t="s">
        <v>8309</v>
      </c>
      <c r="S3270" s="13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3.5" x14ac:dyDescent="0.35">
      <c r="A3271" s="5">
        <v>3269</v>
      </c>
      <c r="B3271" s="2" t="s">
        <v>3269</v>
      </c>
      <c r="C3271" s="2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>
        <f t="shared" si="257"/>
        <v>116</v>
      </c>
      <c r="Q3271" s="10" t="s">
        <v>8308</v>
      </c>
      <c r="R3271" t="s">
        <v>8309</v>
      </c>
      <c r="S3271" s="13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58" x14ac:dyDescent="0.35">
      <c r="A3272" s="5">
        <v>3270</v>
      </c>
      <c r="B3272" s="2" t="s">
        <v>3270</v>
      </c>
      <c r="C3272" s="2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>
        <f t="shared" si="257"/>
        <v>61</v>
      </c>
      <c r="Q3272" s="10" t="s">
        <v>8308</v>
      </c>
      <c r="R3272" t="s">
        <v>8309</v>
      </c>
      <c r="S3272" s="13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29" x14ac:dyDescent="0.35">
      <c r="A3273" s="5">
        <v>3271</v>
      </c>
      <c r="B3273" s="2" t="s">
        <v>3271</v>
      </c>
      <c r="C3273" s="2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>
        <f t="shared" si="257"/>
        <v>38.24</v>
      </c>
      <c r="Q3273" s="10" t="s">
        <v>8308</v>
      </c>
      <c r="R3273" t="s">
        <v>8309</v>
      </c>
      <c r="S3273" s="13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3.5" x14ac:dyDescent="0.35">
      <c r="A3274" s="5">
        <v>3272</v>
      </c>
      <c r="B3274" s="2" t="s">
        <v>3272</v>
      </c>
      <c r="C3274" s="2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>
        <f t="shared" si="257"/>
        <v>106.5</v>
      </c>
      <c r="Q3274" s="10" t="s">
        <v>8308</v>
      </c>
      <c r="R3274" t="s">
        <v>8309</v>
      </c>
      <c r="S3274" s="13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58" x14ac:dyDescent="0.35">
      <c r="A3275" s="5">
        <v>3273</v>
      </c>
      <c r="B3275" s="2" t="s">
        <v>3273</v>
      </c>
      <c r="C3275" s="2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>
        <f t="shared" si="257"/>
        <v>204.57</v>
      </c>
      <c r="Q3275" s="10" t="s">
        <v>8308</v>
      </c>
      <c r="R3275" t="s">
        <v>8309</v>
      </c>
      <c r="S3275" s="13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3.5" x14ac:dyDescent="0.35">
      <c r="A3276" s="5">
        <v>3274</v>
      </c>
      <c r="B3276" s="2" t="s">
        <v>3274</v>
      </c>
      <c r="C3276" s="2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>
        <f t="shared" si="257"/>
        <v>54.91</v>
      </c>
      <c r="Q3276" s="10" t="s">
        <v>8308</v>
      </c>
      <c r="R3276" t="s">
        <v>8309</v>
      </c>
      <c r="S3276" s="13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58" x14ac:dyDescent="0.35">
      <c r="A3277" s="5">
        <v>3275</v>
      </c>
      <c r="B3277" s="2" t="s">
        <v>3275</v>
      </c>
      <c r="C3277" s="2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>
        <f t="shared" si="257"/>
        <v>150.41999999999999</v>
      </c>
      <c r="Q3277" s="10" t="s">
        <v>8308</v>
      </c>
      <c r="R3277" t="s">
        <v>8309</v>
      </c>
      <c r="S3277" s="13">
        <f t="shared" si="258"/>
        <v>42017.88045138889</v>
      </c>
      <c r="T3277" s="16">
        <f t="shared" si="259"/>
        <v>42044.1875</v>
      </c>
      <c r="U3277">
        <f t="shared" ref="U3277:U3340" si="260">YEAR(S:S)</f>
        <v>2015</v>
      </c>
    </row>
    <row r="3278" spans="1:21" ht="58" x14ac:dyDescent="0.35">
      <c r="A3278" s="5">
        <v>3276</v>
      </c>
      <c r="B3278" s="2" t="s">
        <v>3276</v>
      </c>
      <c r="C3278" s="2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>
        <f t="shared" si="257"/>
        <v>52.58</v>
      </c>
      <c r="Q3278" s="10" t="s">
        <v>8308</v>
      </c>
      <c r="R3278" t="s">
        <v>8309</v>
      </c>
      <c r="S3278" s="13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58" x14ac:dyDescent="0.35">
      <c r="A3279" s="5">
        <v>3277</v>
      </c>
      <c r="B3279" s="2" t="s">
        <v>3277</v>
      </c>
      <c r="C3279" s="2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>
        <f t="shared" si="257"/>
        <v>54.3</v>
      </c>
      <c r="Q3279" s="10" t="s">
        <v>8308</v>
      </c>
      <c r="R3279" t="s">
        <v>8309</v>
      </c>
      <c r="S3279" s="13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58" x14ac:dyDescent="0.35">
      <c r="A3280" s="5">
        <v>3278</v>
      </c>
      <c r="B3280" s="2" t="s">
        <v>3278</v>
      </c>
      <c r="C3280" s="2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>
        <f t="shared" si="257"/>
        <v>76.03</v>
      </c>
      <c r="Q3280" s="10" t="s">
        <v>8308</v>
      </c>
      <c r="R3280" t="s">
        <v>8309</v>
      </c>
      <c r="S3280" s="13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58" x14ac:dyDescent="0.35">
      <c r="A3281" s="5">
        <v>3279</v>
      </c>
      <c r="B3281" s="2" t="s">
        <v>3279</v>
      </c>
      <c r="C3281" s="2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>
        <f t="shared" si="257"/>
        <v>105.21</v>
      </c>
      <c r="Q3281" s="10" t="s">
        <v>8308</v>
      </c>
      <c r="R3281" t="s">
        <v>8309</v>
      </c>
      <c r="S3281" s="13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58" x14ac:dyDescent="0.35">
      <c r="A3282" s="5">
        <v>3280</v>
      </c>
      <c r="B3282" s="2" t="s">
        <v>3280</v>
      </c>
      <c r="C3282" s="2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>
        <f t="shared" si="257"/>
        <v>68.67</v>
      </c>
      <c r="Q3282" s="10" t="s">
        <v>8308</v>
      </c>
      <c r="R3282" t="s">
        <v>8309</v>
      </c>
      <c r="S3282" s="13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43.5" x14ac:dyDescent="0.35">
      <c r="A3283" s="5">
        <v>3281</v>
      </c>
      <c r="B3283" s="2" t="s">
        <v>3281</v>
      </c>
      <c r="C3283" s="2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>
        <f t="shared" si="257"/>
        <v>129.36000000000001</v>
      </c>
      <c r="Q3283" s="10" t="s">
        <v>8308</v>
      </c>
      <c r="R3283" t="s">
        <v>8309</v>
      </c>
      <c r="S3283" s="13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58" x14ac:dyDescent="0.35">
      <c r="A3284" s="5">
        <v>3282</v>
      </c>
      <c r="B3284" s="2" t="s">
        <v>3282</v>
      </c>
      <c r="C3284" s="2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>
        <f t="shared" si="257"/>
        <v>134.26</v>
      </c>
      <c r="Q3284" s="10" t="s">
        <v>8308</v>
      </c>
      <c r="R3284" t="s">
        <v>8309</v>
      </c>
      <c r="S3284" s="13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58" x14ac:dyDescent="0.35">
      <c r="A3285" s="5">
        <v>3283</v>
      </c>
      <c r="B3285" s="2" t="s">
        <v>3283</v>
      </c>
      <c r="C3285" s="2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>
        <f t="shared" si="257"/>
        <v>17.829999999999998</v>
      </c>
      <c r="Q3285" s="10" t="s">
        <v>8308</v>
      </c>
      <c r="R3285" t="s">
        <v>8309</v>
      </c>
      <c r="S3285" s="13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3.5" x14ac:dyDescent="0.35">
      <c r="A3286" s="5">
        <v>3284</v>
      </c>
      <c r="B3286" s="2" t="s">
        <v>3284</v>
      </c>
      <c r="C3286" s="2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>
        <f t="shared" si="257"/>
        <v>203.2</v>
      </c>
      <c r="Q3286" s="10" t="s">
        <v>8308</v>
      </c>
      <c r="R3286" t="s">
        <v>8309</v>
      </c>
      <c r="S3286" s="13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x14ac:dyDescent="0.35">
      <c r="A3287" s="5">
        <v>3285</v>
      </c>
      <c r="B3287" s="2" t="s">
        <v>3285</v>
      </c>
      <c r="C3287" s="2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>
        <f t="shared" si="257"/>
        <v>69.19</v>
      </c>
      <c r="Q3287" s="10" t="s">
        <v>8308</v>
      </c>
      <c r="R3287" t="s">
        <v>8309</v>
      </c>
      <c r="S3287" s="13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58" x14ac:dyDescent="0.35">
      <c r="A3288" s="5">
        <v>3286</v>
      </c>
      <c r="B3288" s="2" t="s">
        <v>3286</v>
      </c>
      <c r="C3288" s="2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>
        <f t="shared" si="257"/>
        <v>125.12</v>
      </c>
      <c r="Q3288" s="10" t="s">
        <v>8308</v>
      </c>
      <c r="R3288" t="s">
        <v>8309</v>
      </c>
      <c r="S3288" s="13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29" x14ac:dyDescent="0.35">
      <c r="A3289" s="5">
        <v>3287</v>
      </c>
      <c r="B3289" s="2" t="s">
        <v>3287</v>
      </c>
      <c r="C3289" s="2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>
        <f t="shared" si="257"/>
        <v>73.53</v>
      </c>
      <c r="Q3289" s="10" t="s">
        <v>8308</v>
      </c>
      <c r="R3289" t="s">
        <v>8309</v>
      </c>
      <c r="S3289" s="13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58" x14ac:dyDescent="0.35">
      <c r="A3290" s="5">
        <v>3288</v>
      </c>
      <c r="B3290" s="2" t="s">
        <v>3288</v>
      </c>
      <c r="C3290" s="2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>
        <f t="shared" si="257"/>
        <v>48.44</v>
      </c>
      <c r="Q3290" s="10" t="s">
        <v>8308</v>
      </c>
      <c r="R3290" t="s">
        <v>8309</v>
      </c>
      <c r="S3290" s="13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58" x14ac:dyDescent="0.35">
      <c r="A3291" s="5">
        <v>3289</v>
      </c>
      <c r="B3291" s="2" t="s">
        <v>3289</v>
      </c>
      <c r="C3291" s="2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>
        <f t="shared" si="257"/>
        <v>26.61</v>
      </c>
      <c r="Q3291" s="10" t="s">
        <v>8308</v>
      </c>
      <c r="R3291" t="s">
        <v>8309</v>
      </c>
      <c r="S3291" s="13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72.5" x14ac:dyDescent="0.35">
      <c r="A3292" s="5">
        <v>3290</v>
      </c>
      <c r="B3292" s="2" t="s">
        <v>3290</v>
      </c>
      <c r="C3292" s="2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>
        <f t="shared" si="257"/>
        <v>33.67</v>
      </c>
      <c r="Q3292" s="10" t="s">
        <v>8308</v>
      </c>
      <c r="R3292" t="s">
        <v>8309</v>
      </c>
      <c r="S3292" s="13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58" x14ac:dyDescent="0.35">
      <c r="A3293" s="5">
        <v>3291</v>
      </c>
      <c r="B3293" s="2" t="s">
        <v>3291</v>
      </c>
      <c r="C3293" s="2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>
        <f t="shared" si="257"/>
        <v>40.71</v>
      </c>
      <c r="Q3293" s="10" t="s">
        <v>8308</v>
      </c>
      <c r="R3293" t="s">
        <v>8309</v>
      </c>
      <c r="S3293" s="13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3.5" x14ac:dyDescent="0.35">
      <c r="A3294" s="5">
        <v>3292</v>
      </c>
      <c r="B3294" s="2" t="s">
        <v>3292</v>
      </c>
      <c r="C3294" s="2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>
        <f t="shared" si="257"/>
        <v>19.27</v>
      </c>
      <c r="Q3294" s="10" t="s">
        <v>8308</v>
      </c>
      <c r="R3294" t="s">
        <v>8309</v>
      </c>
      <c r="S3294" s="13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58" x14ac:dyDescent="0.35">
      <c r="A3295" s="5">
        <v>3293</v>
      </c>
      <c r="B3295" s="2" t="s">
        <v>3293</v>
      </c>
      <c r="C3295" s="2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>
        <f t="shared" si="257"/>
        <v>84.29</v>
      </c>
      <c r="Q3295" s="10" t="s">
        <v>8308</v>
      </c>
      <c r="R3295" t="s">
        <v>8309</v>
      </c>
      <c r="S3295" s="13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58" x14ac:dyDescent="0.35">
      <c r="A3296" s="5">
        <v>3294</v>
      </c>
      <c r="B3296" s="2" t="s">
        <v>3294</v>
      </c>
      <c r="C3296" s="2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>
        <f t="shared" si="257"/>
        <v>29.58</v>
      </c>
      <c r="Q3296" s="10" t="s">
        <v>8308</v>
      </c>
      <c r="R3296" t="s">
        <v>8309</v>
      </c>
      <c r="S3296" s="13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58" x14ac:dyDescent="0.35">
      <c r="A3297" s="5">
        <v>3295</v>
      </c>
      <c r="B3297" s="2" t="s">
        <v>3295</v>
      </c>
      <c r="C3297" s="2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>
        <f t="shared" si="257"/>
        <v>26.67</v>
      </c>
      <c r="Q3297" s="10" t="s">
        <v>8308</v>
      </c>
      <c r="R3297" t="s">
        <v>8309</v>
      </c>
      <c r="S3297" s="13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58" x14ac:dyDescent="0.35">
      <c r="A3298" s="5">
        <v>3296</v>
      </c>
      <c r="B3298" s="2" t="s">
        <v>3296</v>
      </c>
      <c r="C3298" s="2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>
        <f t="shared" si="257"/>
        <v>45.98</v>
      </c>
      <c r="Q3298" s="10" t="s">
        <v>8308</v>
      </c>
      <c r="R3298" t="s">
        <v>8309</v>
      </c>
      <c r="S3298" s="13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3.5" x14ac:dyDescent="0.35">
      <c r="A3299" s="5">
        <v>3297</v>
      </c>
      <c r="B3299" s="2" t="s">
        <v>3297</v>
      </c>
      <c r="C3299" s="2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>
        <f t="shared" si="257"/>
        <v>125.09</v>
      </c>
      <c r="Q3299" s="10" t="s">
        <v>8308</v>
      </c>
      <c r="R3299" t="s">
        <v>8309</v>
      </c>
      <c r="S3299" s="13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58" x14ac:dyDescent="0.35">
      <c r="A3300" s="5">
        <v>3298</v>
      </c>
      <c r="B3300" s="2" t="s">
        <v>3298</v>
      </c>
      <c r="C3300" s="2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>
        <f t="shared" si="257"/>
        <v>141.29</v>
      </c>
      <c r="Q3300" s="10" t="s">
        <v>8308</v>
      </c>
      <c r="R3300" t="s">
        <v>8309</v>
      </c>
      <c r="S3300" s="13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3.5" x14ac:dyDescent="0.35">
      <c r="A3301" s="5">
        <v>3299</v>
      </c>
      <c r="B3301" s="2" t="s">
        <v>3299</v>
      </c>
      <c r="C3301" s="2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>
        <f t="shared" si="257"/>
        <v>55.33</v>
      </c>
      <c r="Q3301" s="10" t="s">
        <v>8308</v>
      </c>
      <c r="R3301" t="s">
        <v>8309</v>
      </c>
      <c r="S3301" s="13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3.5" x14ac:dyDescent="0.35">
      <c r="A3302" s="5">
        <v>3300</v>
      </c>
      <c r="B3302" s="2" t="s">
        <v>3300</v>
      </c>
      <c r="C3302" s="2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>
        <f t="shared" si="257"/>
        <v>46.42</v>
      </c>
      <c r="Q3302" s="10" t="s">
        <v>8308</v>
      </c>
      <c r="R3302" t="s">
        <v>8309</v>
      </c>
      <c r="S3302" s="13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58" x14ac:dyDescent="0.35">
      <c r="A3303" s="5">
        <v>3301</v>
      </c>
      <c r="B3303" s="2" t="s">
        <v>3301</v>
      </c>
      <c r="C3303" s="2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>
        <f t="shared" si="257"/>
        <v>57.2</v>
      </c>
      <c r="Q3303" s="10" t="s">
        <v>8308</v>
      </c>
      <c r="R3303" t="s">
        <v>8309</v>
      </c>
      <c r="S3303" s="13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x14ac:dyDescent="0.35">
      <c r="A3304" s="5">
        <v>3302</v>
      </c>
      <c r="B3304" s="2" t="s">
        <v>3302</v>
      </c>
      <c r="C3304" s="2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>
        <f t="shared" si="257"/>
        <v>173.7</v>
      </c>
      <c r="Q3304" s="10" t="s">
        <v>8308</v>
      </c>
      <c r="R3304" t="s">
        <v>8309</v>
      </c>
      <c r="S3304" s="13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58" x14ac:dyDescent="0.35">
      <c r="A3305" s="5">
        <v>3303</v>
      </c>
      <c r="B3305" s="2" t="s">
        <v>3303</v>
      </c>
      <c r="C3305" s="2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>
        <f t="shared" si="257"/>
        <v>59.6</v>
      </c>
      <c r="Q3305" s="10" t="s">
        <v>8308</v>
      </c>
      <c r="R3305" t="s">
        <v>8309</v>
      </c>
      <c r="S3305" s="13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3.5" x14ac:dyDescent="0.35">
      <c r="A3306" s="5">
        <v>3304</v>
      </c>
      <c r="B3306" s="2" t="s">
        <v>3304</v>
      </c>
      <c r="C3306" s="2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>
        <f t="shared" si="257"/>
        <v>89.59</v>
      </c>
      <c r="Q3306" s="10" t="s">
        <v>8308</v>
      </c>
      <c r="R3306" t="s">
        <v>8309</v>
      </c>
      <c r="S3306" s="13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58" x14ac:dyDescent="0.35">
      <c r="A3307" s="5">
        <v>3305</v>
      </c>
      <c r="B3307" s="2" t="s">
        <v>3305</v>
      </c>
      <c r="C3307" s="2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>
        <f t="shared" si="257"/>
        <v>204.05</v>
      </c>
      <c r="Q3307" s="10" t="s">
        <v>8308</v>
      </c>
      <c r="R3307" t="s">
        <v>8309</v>
      </c>
      <c r="S3307" s="13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58" x14ac:dyDescent="0.35">
      <c r="A3308" s="5">
        <v>3306</v>
      </c>
      <c r="B3308" s="2" t="s">
        <v>3306</v>
      </c>
      <c r="C3308" s="2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>
        <f t="shared" si="257"/>
        <v>48.7</v>
      </c>
      <c r="Q3308" s="10" t="s">
        <v>8308</v>
      </c>
      <c r="R3308" t="s">
        <v>8309</v>
      </c>
      <c r="S3308" s="13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58" x14ac:dyDescent="0.35">
      <c r="A3309" s="5">
        <v>3307</v>
      </c>
      <c r="B3309" s="2" t="s">
        <v>3307</v>
      </c>
      <c r="C3309" s="2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>
        <f t="shared" si="257"/>
        <v>53.34</v>
      </c>
      <c r="Q3309" s="10" t="s">
        <v>8308</v>
      </c>
      <c r="R3309" t="s">
        <v>8309</v>
      </c>
      <c r="S3309" s="13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3.5" x14ac:dyDescent="0.35">
      <c r="A3310" s="5">
        <v>3308</v>
      </c>
      <c r="B3310" s="2" t="s">
        <v>3308</v>
      </c>
      <c r="C3310" s="2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>
        <f t="shared" si="257"/>
        <v>75.09</v>
      </c>
      <c r="Q3310" s="10" t="s">
        <v>8308</v>
      </c>
      <c r="R3310" t="s">
        <v>8309</v>
      </c>
      <c r="S3310" s="13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9" x14ac:dyDescent="0.35">
      <c r="A3311" s="5">
        <v>3309</v>
      </c>
      <c r="B3311" s="2" t="s">
        <v>3309</v>
      </c>
      <c r="C3311" s="2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>
        <f t="shared" si="257"/>
        <v>18</v>
      </c>
      <c r="Q3311" s="10" t="s">
        <v>8308</v>
      </c>
      <c r="R3311" t="s">
        <v>8309</v>
      </c>
      <c r="S3311" s="13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43.5" x14ac:dyDescent="0.35">
      <c r="A3312" s="5">
        <v>3310</v>
      </c>
      <c r="B3312" s="2" t="s">
        <v>3310</v>
      </c>
      <c r="C3312" s="2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>
        <f t="shared" si="257"/>
        <v>209.84</v>
      </c>
      <c r="Q3312" s="10" t="s">
        <v>8308</v>
      </c>
      <c r="R3312" t="s">
        <v>8309</v>
      </c>
      <c r="S3312" s="13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5" x14ac:dyDescent="0.35">
      <c r="A3313" s="5">
        <v>3311</v>
      </c>
      <c r="B3313" s="2" t="s">
        <v>3311</v>
      </c>
      <c r="C3313" s="2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>
        <f t="shared" si="257"/>
        <v>61.02</v>
      </c>
      <c r="Q3313" s="10" t="s">
        <v>8308</v>
      </c>
      <c r="R3313" t="s">
        <v>8309</v>
      </c>
      <c r="S3313" s="13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58" x14ac:dyDescent="0.35">
      <c r="A3314" s="5">
        <v>3312</v>
      </c>
      <c r="B3314" s="2" t="s">
        <v>3312</v>
      </c>
      <c r="C3314" s="2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>
        <f t="shared" si="257"/>
        <v>61</v>
      </c>
      <c r="Q3314" s="10" t="s">
        <v>8308</v>
      </c>
      <c r="R3314" t="s">
        <v>8309</v>
      </c>
      <c r="S3314" s="13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5" x14ac:dyDescent="0.35">
      <c r="A3315" s="5">
        <v>3313</v>
      </c>
      <c r="B3315" s="2" t="s">
        <v>3313</v>
      </c>
      <c r="C3315" s="2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>
        <f t="shared" si="257"/>
        <v>80.03</v>
      </c>
      <c r="Q3315" s="10" t="s">
        <v>8308</v>
      </c>
      <c r="R3315" t="s">
        <v>8309</v>
      </c>
      <c r="S3315" s="13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58" x14ac:dyDescent="0.35">
      <c r="A3316" s="5">
        <v>3314</v>
      </c>
      <c r="B3316" s="2" t="s">
        <v>3314</v>
      </c>
      <c r="C3316" s="2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>
        <f t="shared" si="257"/>
        <v>29.07</v>
      </c>
      <c r="Q3316" s="10" t="s">
        <v>8308</v>
      </c>
      <c r="R3316" t="s">
        <v>8309</v>
      </c>
      <c r="S3316" s="13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5" x14ac:dyDescent="0.35">
      <c r="A3317" s="5">
        <v>3315</v>
      </c>
      <c r="B3317" s="2" t="s">
        <v>3315</v>
      </c>
      <c r="C3317" s="2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>
        <f t="shared" si="257"/>
        <v>49.44</v>
      </c>
      <c r="Q3317" s="10" t="s">
        <v>8308</v>
      </c>
      <c r="R3317" t="s">
        <v>8309</v>
      </c>
      <c r="S3317" s="13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.5" x14ac:dyDescent="0.35">
      <c r="A3318" s="5">
        <v>3316</v>
      </c>
      <c r="B3318" s="2" t="s">
        <v>3316</v>
      </c>
      <c r="C3318" s="2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>
        <f t="shared" si="257"/>
        <v>93.98</v>
      </c>
      <c r="Q3318" s="10" t="s">
        <v>8308</v>
      </c>
      <c r="R3318" t="s">
        <v>8309</v>
      </c>
      <c r="S3318" s="13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5" x14ac:dyDescent="0.35">
      <c r="A3319" s="5">
        <v>3317</v>
      </c>
      <c r="B3319" s="2" t="s">
        <v>3317</v>
      </c>
      <c r="C3319" s="2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>
        <f t="shared" si="257"/>
        <v>61.94</v>
      </c>
      <c r="Q3319" s="10" t="s">
        <v>8308</v>
      </c>
      <c r="R3319" t="s">
        <v>8309</v>
      </c>
      <c r="S3319" s="13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9" x14ac:dyDescent="0.35">
      <c r="A3320" s="5">
        <v>3318</v>
      </c>
      <c r="B3320" s="2" t="s">
        <v>3318</v>
      </c>
      <c r="C3320" s="2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>
        <f t="shared" si="257"/>
        <v>78.5</v>
      </c>
      <c r="Q3320" s="10" t="s">
        <v>8308</v>
      </c>
      <c r="R3320" t="s">
        <v>8309</v>
      </c>
      <c r="S3320" s="13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58" x14ac:dyDescent="0.35">
      <c r="A3321" s="5">
        <v>3319</v>
      </c>
      <c r="B3321" s="2" t="s">
        <v>3319</v>
      </c>
      <c r="C3321" s="2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>
        <f t="shared" si="257"/>
        <v>33.75</v>
      </c>
      <c r="Q3321" s="10" t="s">
        <v>8308</v>
      </c>
      <c r="R3321" t="s">
        <v>8309</v>
      </c>
      <c r="S3321" s="13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5" x14ac:dyDescent="0.35">
      <c r="A3322" s="5">
        <v>3320</v>
      </c>
      <c r="B3322" s="2" t="s">
        <v>3320</v>
      </c>
      <c r="C3322" s="2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>
        <f t="shared" si="257"/>
        <v>66.45</v>
      </c>
      <c r="Q3322" s="10" t="s">
        <v>8308</v>
      </c>
      <c r="R3322" t="s">
        <v>8309</v>
      </c>
      <c r="S3322" s="13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58" x14ac:dyDescent="0.35">
      <c r="A3323" s="5">
        <v>3321</v>
      </c>
      <c r="B3323" s="2" t="s">
        <v>3321</v>
      </c>
      <c r="C3323" s="2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>
        <f t="shared" si="257"/>
        <v>35.799999999999997</v>
      </c>
      <c r="Q3323" s="10" t="s">
        <v>8308</v>
      </c>
      <c r="R3323" t="s">
        <v>8309</v>
      </c>
      <c r="S3323" s="13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58" x14ac:dyDescent="0.35">
      <c r="A3324" s="5">
        <v>3322</v>
      </c>
      <c r="B3324" s="2" t="s">
        <v>3322</v>
      </c>
      <c r="C3324" s="2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>
        <f t="shared" si="257"/>
        <v>145.65</v>
      </c>
      <c r="Q3324" s="10" t="s">
        <v>8308</v>
      </c>
      <c r="R3324" t="s">
        <v>8309</v>
      </c>
      <c r="S3324" s="13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58" x14ac:dyDescent="0.35">
      <c r="A3325" s="5">
        <v>3323</v>
      </c>
      <c r="B3325" s="2" t="s">
        <v>3323</v>
      </c>
      <c r="C3325" s="2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>
        <f t="shared" si="257"/>
        <v>25.69</v>
      </c>
      <c r="Q3325" s="10" t="s">
        <v>8308</v>
      </c>
      <c r="R3325" t="s">
        <v>8309</v>
      </c>
      <c r="S3325" s="13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5" x14ac:dyDescent="0.35">
      <c r="A3326" s="5">
        <v>3324</v>
      </c>
      <c r="B3326" s="2" t="s">
        <v>3324</v>
      </c>
      <c r="C3326" s="2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>
        <f t="shared" si="257"/>
        <v>152.5</v>
      </c>
      <c r="Q3326" s="10" t="s">
        <v>8308</v>
      </c>
      <c r="R3326" t="s">
        <v>8309</v>
      </c>
      <c r="S3326" s="13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58" x14ac:dyDescent="0.35">
      <c r="A3327" s="5">
        <v>3325</v>
      </c>
      <c r="B3327" s="2" t="s">
        <v>3325</v>
      </c>
      <c r="C3327" s="2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>
        <f t="shared" si="257"/>
        <v>30</v>
      </c>
      <c r="Q3327" s="10" t="s">
        <v>8308</v>
      </c>
      <c r="R3327" t="s">
        <v>8309</v>
      </c>
      <c r="S3327" s="13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58" x14ac:dyDescent="0.35">
      <c r="A3328" s="5">
        <v>3326</v>
      </c>
      <c r="B3328" s="2" t="s">
        <v>3326</v>
      </c>
      <c r="C3328" s="2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>
        <f t="shared" si="257"/>
        <v>142.28</v>
      </c>
      <c r="Q3328" s="10" t="s">
        <v>8308</v>
      </c>
      <c r="R3328" t="s">
        <v>8309</v>
      </c>
      <c r="S3328" s="13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58" x14ac:dyDescent="0.35">
      <c r="A3329" s="5">
        <v>3327</v>
      </c>
      <c r="B3329" s="2" t="s">
        <v>3327</v>
      </c>
      <c r="C3329" s="2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>
        <f t="shared" si="257"/>
        <v>24.55</v>
      </c>
      <c r="Q3329" s="10" t="s">
        <v>8308</v>
      </c>
      <c r="R3329" t="s">
        <v>8309</v>
      </c>
      <c r="S3329" s="13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5" x14ac:dyDescent="0.35">
      <c r="A3330" s="5">
        <v>3328</v>
      </c>
      <c r="B3330" s="2" t="s">
        <v>3328</v>
      </c>
      <c r="C3330" s="2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146</v>
      </c>
      <c r="P3330">
        <f t="shared" si="257"/>
        <v>292.77999999999997</v>
      </c>
      <c r="Q3330" s="10" t="s">
        <v>8308</v>
      </c>
      <c r="R3330" t="s">
        <v>8309</v>
      </c>
      <c r="S3330" s="13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5" x14ac:dyDescent="0.35">
      <c r="A3331" s="5">
        <v>3329</v>
      </c>
      <c r="B3331" s="2" t="s">
        <v>3329</v>
      </c>
      <c r="C3331" s="2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8308</v>
      </c>
      <c r="R3331" t="s">
        <v>8309</v>
      </c>
      <c r="S3331" s="13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43.5" x14ac:dyDescent="0.35">
      <c r="A3332" s="5">
        <v>3330</v>
      </c>
      <c r="B3332" s="2" t="s">
        <v>3330</v>
      </c>
      <c r="C3332" s="2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>
        <f t="shared" si="262"/>
        <v>23.1</v>
      </c>
      <c r="Q3332" s="10" t="s">
        <v>8308</v>
      </c>
      <c r="R3332" t="s">
        <v>8309</v>
      </c>
      <c r="S3332" s="13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58" x14ac:dyDescent="0.35">
      <c r="A3333" s="5">
        <v>3331</v>
      </c>
      <c r="B3333" s="2" t="s">
        <v>3331</v>
      </c>
      <c r="C3333" s="2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>
        <f t="shared" si="262"/>
        <v>80.400000000000006</v>
      </c>
      <c r="Q3333" s="10" t="s">
        <v>8308</v>
      </c>
      <c r="R3333" t="s">
        <v>8309</v>
      </c>
      <c r="S3333" s="13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3.5" x14ac:dyDescent="0.35">
      <c r="A3334" s="5">
        <v>3332</v>
      </c>
      <c r="B3334" s="2" t="s">
        <v>3332</v>
      </c>
      <c r="C3334" s="2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>
        <f t="shared" si="262"/>
        <v>72.290000000000006</v>
      </c>
      <c r="Q3334" s="10" t="s">
        <v>8308</v>
      </c>
      <c r="R3334" t="s">
        <v>8309</v>
      </c>
      <c r="S3334" s="13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58" x14ac:dyDescent="0.35">
      <c r="A3335" s="5">
        <v>3333</v>
      </c>
      <c r="B3335" s="2" t="s">
        <v>3333</v>
      </c>
      <c r="C3335" s="2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>
        <f t="shared" si="262"/>
        <v>32.97</v>
      </c>
      <c r="Q3335" s="10" t="s">
        <v>8308</v>
      </c>
      <c r="R3335" t="s">
        <v>8309</v>
      </c>
      <c r="S3335" s="13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3.5" x14ac:dyDescent="0.35">
      <c r="A3336" s="5">
        <v>3334</v>
      </c>
      <c r="B3336" s="2" t="s">
        <v>3334</v>
      </c>
      <c r="C3336" s="2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>
        <f t="shared" si="262"/>
        <v>116.65</v>
      </c>
      <c r="Q3336" s="10" t="s">
        <v>8308</v>
      </c>
      <c r="R3336" t="s">
        <v>8309</v>
      </c>
      <c r="S3336" s="13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58" x14ac:dyDescent="0.35">
      <c r="A3337" s="5">
        <v>3335</v>
      </c>
      <c r="B3337" s="2" t="s">
        <v>3335</v>
      </c>
      <c r="C3337" s="2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>
        <f t="shared" si="262"/>
        <v>79.62</v>
      </c>
      <c r="Q3337" s="10" t="s">
        <v>8308</v>
      </c>
      <c r="R3337" t="s">
        <v>8309</v>
      </c>
      <c r="S3337" s="13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3.5" x14ac:dyDescent="0.35">
      <c r="A3338" s="5">
        <v>3336</v>
      </c>
      <c r="B3338" s="2" t="s">
        <v>3336</v>
      </c>
      <c r="C3338" s="2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>
        <f t="shared" si="262"/>
        <v>27.78</v>
      </c>
      <c r="Q3338" s="10" t="s">
        <v>8308</v>
      </c>
      <c r="R3338" t="s">
        <v>8309</v>
      </c>
      <c r="S3338" s="13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3.5" x14ac:dyDescent="0.35">
      <c r="A3339" s="5">
        <v>3337</v>
      </c>
      <c r="B3339" s="2" t="s">
        <v>3337</v>
      </c>
      <c r="C3339" s="2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>
        <f t="shared" si="262"/>
        <v>81.03</v>
      </c>
      <c r="Q3339" s="10" t="s">
        <v>8308</v>
      </c>
      <c r="R3339" t="s">
        <v>8309</v>
      </c>
      <c r="S3339" s="13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29" x14ac:dyDescent="0.35">
      <c r="A3340" s="5">
        <v>3338</v>
      </c>
      <c r="B3340" s="2" t="s">
        <v>3338</v>
      </c>
      <c r="C3340" s="2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>
        <f t="shared" si="262"/>
        <v>136.85</v>
      </c>
      <c r="Q3340" s="10" t="s">
        <v>8308</v>
      </c>
      <c r="R3340" t="s">
        <v>8309</v>
      </c>
      <c r="S3340" s="13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3.5" x14ac:dyDescent="0.35">
      <c r="A3341" s="5">
        <v>3339</v>
      </c>
      <c r="B3341" s="2" t="s">
        <v>3339</v>
      </c>
      <c r="C3341" s="2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>
        <f t="shared" si="262"/>
        <v>177.62</v>
      </c>
      <c r="Q3341" s="10" t="s">
        <v>8308</v>
      </c>
      <c r="R3341" t="s">
        <v>8309</v>
      </c>
      <c r="S3341" s="13">
        <f t="shared" si="263"/>
        <v>42549.665717592594</v>
      </c>
      <c r="T3341" s="16">
        <f t="shared" si="264"/>
        <v>42579.665717592594</v>
      </c>
      <c r="U3341">
        <f t="shared" ref="U3341:U3404" si="265">YEAR(S:S)</f>
        <v>2016</v>
      </c>
    </row>
    <row r="3342" spans="1:21" ht="58" x14ac:dyDescent="0.35">
      <c r="A3342" s="5">
        <v>3340</v>
      </c>
      <c r="B3342" s="2" t="s">
        <v>3340</v>
      </c>
      <c r="C3342" s="2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>
        <f t="shared" si="262"/>
        <v>109.08</v>
      </c>
      <c r="Q3342" s="10" t="s">
        <v>8308</v>
      </c>
      <c r="R3342" t="s">
        <v>8309</v>
      </c>
      <c r="S3342" s="13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58" x14ac:dyDescent="0.35">
      <c r="A3343" s="5">
        <v>3341</v>
      </c>
      <c r="B3343" s="2" t="s">
        <v>3341</v>
      </c>
      <c r="C3343" s="2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>
        <f t="shared" si="262"/>
        <v>119.64</v>
      </c>
      <c r="Q3343" s="10" t="s">
        <v>8308</v>
      </c>
      <c r="R3343" t="s">
        <v>8309</v>
      </c>
      <c r="S3343" s="13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43.5" x14ac:dyDescent="0.35">
      <c r="A3344" s="5">
        <v>3342</v>
      </c>
      <c r="B3344" s="2" t="s">
        <v>3342</v>
      </c>
      <c r="C3344" s="2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>
        <f t="shared" si="262"/>
        <v>78.209999999999994</v>
      </c>
      <c r="Q3344" s="10" t="s">
        <v>8308</v>
      </c>
      <c r="R3344" t="s">
        <v>8309</v>
      </c>
      <c r="S3344" s="13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3.5" x14ac:dyDescent="0.35">
      <c r="A3345" s="5">
        <v>3343</v>
      </c>
      <c r="B3345" s="2" t="s">
        <v>3343</v>
      </c>
      <c r="C3345" s="2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>
        <f t="shared" si="262"/>
        <v>52.17</v>
      </c>
      <c r="Q3345" s="10" t="s">
        <v>8308</v>
      </c>
      <c r="R3345" t="s">
        <v>8309</v>
      </c>
      <c r="S3345" s="13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58" x14ac:dyDescent="0.35">
      <c r="A3346" s="5">
        <v>3344</v>
      </c>
      <c r="B3346" s="2" t="s">
        <v>3344</v>
      </c>
      <c r="C3346" s="2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>
        <f t="shared" si="262"/>
        <v>114.13</v>
      </c>
      <c r="Q3346" s="10" t="s">
        <v>8308</v>
      </c>
      <c r="R3346" t="s">
        <v>8309</v>
      </c>
      <c r="S3346" s="13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58" x14ac:dyDescent="0.35">
      <c r="A3347" s="5">
        <v>3345</v>
      </c>
      <c r="B3347" s="2" t="s">
        <v>3345</v>
      </c>
      <c r="C3347" s="2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>
        <f t="shared" si="262"/>
        <v>50</v>
      </c>
      <c r="Q3347" s="10" t="s">
        <v>8308</v>
      </c>
      <c r="R3347" t="s">
        <v>8309</v>
      </c>
      <c r="S3347" s="13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58" x14ac:dyDescent="0.35">
      <c r="A3348" s="5">
        <v>3346</v>
      </c>
      <c r="B3348" s="2" t="s">
        <v>3346</v>
      </c>
      <c r="C3348" s="2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>
        <f t="shared" si="262"/>
        <v>91.67</v>
      </c>
      <c r="Q3348" s="10" t="s">
        <v>8308</v>
      </c>
      <c r="R3348" t="s">
        <v>8309</v>
      </c>
      <c r="S3348" s="13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58" x14ac:dyDescent="0.35">
      <c r="A3349" s="5">
        <v>3347</v>
      </c>
      <c r="B3349" s="2" t="s">
        <v>3347</v>
      </c>
      <c r="C3349" s="2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>
        <f t="shared" si="262"/>
        <v>108.59</v>
      </c>
      <c r="Q3349" s="10" t="s">
        <v>8308</v>
      </c>
      <c r="R3349" t="s">
        <v>8309</v>
      </c>
      <c r="S3349" s="13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58" x14ac:dyDescent="0.35">
      <c r="A3350" s="5">
        <v>3348</v>
      </c>
      <c r="B3350" s="2" t="s">
        <v>3266</v>
      </c>
      <c r="C3350" s="2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>
        <f t="shared" si="262"/>
        <v>69.819999999999993</v>
      </c>
      <c r="Q3350" s="10" t="s">
        <v>8308</v>
      </c>
      <c r="R3350" t="s">
        <v>8309</v>
      </c>
      <c r="S3350" s="13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58" x14ac:dyDescent="0.35">
      <c r="A3351" s="5">
        <v>3349</v>
      </c>
      <c r="B3351" s="2" t="s">
        <v>3348</v>
      </c>
      <c r="C3351" s="2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>
        <f t="shared" si="262"/>
        <v>109.57</v>
      </c>
      <c r="Q3351" s="10" t="s">
        <v>8308</v>
      </c>
      <c r="R3351" t="s">
        <v>8309</v>
      </c>
      <c r="S3351" s="13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58" x14ac:dyDescent="0.35">
      <c r="A3352" s="5">
        <v>3350</v>
      </c>
      <c r="B3352" s="2" t="s">
        <v>3349</v>
      </c>
      <c r="C3352" s="2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>
        <f t="shared" si="262"/>
        <v>71.67</v>
      </c>
      <c r="Q3352" s="10" t="s">
        <v>8308</v>
      </c>
      <c r="R3352" t="s">
        <v>8309</v>
      </c>
      <c r="S3352" s="13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58" x14ac:dyDescent="0.35">
      <c r="A3353" s="5">
        <v>3351</v>
      </c>
      <c r="B3353" s="2" t="s">
        <v>3350</v>
      </c>
      <c r="C3353" s="2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>
        <f t="shared" si="262"/>
        <v>93.61</v>
      </c>
      <c r="Q3353" s="10" t="s">
        <v>8308</v>
      </c>
      <c r="R3353" t="s">
        <v>8309</v>
      </c>
      <c r="S3353" s="13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58" x14ac:dyDescent="0.35">
      <c r="A3354" s="5">
        <v>3352</v>
      </c>
      <c r="B3354" s="2" t="s">
        <v>3351</v>
      </c>
      <c r="C3354" s="2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>
        <f t="shared" si="262"/>
        <v>76.8</v>
      </c>
      <c r="Q3354" s="10" t="s">
        <v>8308</v>
      </c>
      <c r="R3354" t="s">
        <v>8309</v>
      </c>
      <c r="S3354" s="13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58" x14ac:dyDescent="0.35">
      <c r="A3355" s="5">
        <v>3353</v>
      </c>
      <c r="B3355" s="2" t="s">
        <v>3352</v>
      </c>
      <c r="C3355" s="2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>
        <f t="shared" si="262"/>
        <v>35.799999999999997</v>
      </c>
      <c r="Q3355" s="10" t="s">
        <v>8308</v>
      </c>
      <c r="R3355" t="s">
        <v>8309</v>
      </c>
      <c r="S3355" s="13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43.5" x14ac:dyDescent="0.35">
      <c r="A3356" s="5">
        <v>3354</v>
      </c>
      <c r="B3356" s="2" t="s">
        <v>3353</v>
      </c>
      <c r="C3356" s="2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>
        <f t="shared" si="262"/>
        <v>55.6</v>
      </c>
      <c r="Q3356" s="10" t="s">
        <v>8308</v>
      </c>
      <c r="R3356" t="s">
        <v>8309</v>
      </c>
      <c r="S3356" s="13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3.5" x14ac:dyDescent="0.35">
      <c r="A3357" s="5">
        <v>3355</v>
      </c>
      <c r="B3357" s="2" t="s">
        <v>3354</v>
      </c>
      <c r="C3357" s="2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>
        <f t="shared" si="262"/>
        <v>147.33000000000001</v>
      </c>
      <c r="Q3357" s="10" t="s">
        <v>8308</v>
      </c>
      <c r="R3357" t="s">
        <v>8309</v>
      </c>
      <c r="S3357" s="13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58" x14ac:dyDescent="0.35">
      <c r="A3358" s="5">
        <v>3356</v>
      </c>
      <c r="B3358" s="2" t="s">
        <v>3355</v>
      </c>
      <c r="C3358" s="2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>
        <f t="shared" si="262"/>
        <v>56.33</v>
      </c>
      <c r="Q3358" s="10" t="s">
        <v>8308</v>
      </c>
      <c r="R3358" t="s">
        <v>8309</v>
      </c>
      <c r="S3358" s="13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58" x14ac:dyDescent="0.35">
      <c r="A3359" s="5">
        <v>3357</v>
      </c>
      <c r="B3359" s="2" t="s">
        <v>3356</v>
      </c>
      <c r="C3359" s="2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>
        <f t="shared" si="262"/>
        <v>96.19</v>
      </c>
      <c r="Q3359" s="10" t="s">
        <v>8308</v>
      </c>
      <c r="R3359" t="s">
        <v>8309</v>
      </c>
      <c r="S3359" s="13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3.5" x14ac:dyDescent="0.35">
      <c r="A3360" s="5">
        <v>3358</v>
      </c>
      <c r="B3360" s="2" t="s">
        <v>3357</v>
      </c>
      <c r="C3360" s="2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>
        <f t="shared" si="262"/>
        <v>63.57</v>
      </c>
      <c r="Q3360" s="10" t="s">
        <v>8308</v>
      </c>
      <c r="R3360" t="s">
        <v>8309</v>
      </c>
      <c r="S3360" s="13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43.5" x14ac:dyDescent="0.35">
      <c r="A3361" s="5">
        <v>3359</v>
      </c>
      <c r="B3361" s="2" t="s">
        <v>3358</v>
      </c>
      <c r="C3361" s="2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>
        <f t="shared" si="262"/>
        <v>184.78</v>
      </c>
      <c r="Q3361" s="10" t="s">
        <v>8308</v>
      </c>
      <c r="R3361" t="s">
        <v>8309</v>
      </c>
      <c r="S3361" s="13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29" x14ac:dyDescent="0.35">
      <c r="A3362" s="5">
        <v>3360</v>
      </c>
      <c r="B3362" s="2" t="s">
        <v>3359</v>
      </c>
      <c r="C3362" s="2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>
        <f t="shared" si="262"/>
        <v>126.72</v>
      </c>
      <c r="Q3362" s="10" t="s">
        <v>8308</v>
      </c>
      <c r="R3362" t="s">
        <v>8309</v>
      </c>
      <c r="S3362" s="13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58" x14ac:dyDescent="0.35">
      <c r="A3363" s="5">
        <v>3361</v>
      </c>
      <c r="B3363" s="2" t="s">
        <v>3360</v>
      </c>
      <c r="C3363" s="2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>
        <f t="shared" si="262"/>
        <v>83.43</v>
      </c>
      <c r="Q3363" s="10" t="s">
        <v>8308</v>
      </c>
      <c r="R3363" t="s">
        <v>8309</v>
      </c>
      <c r="S3363" s="13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3.5" x14ac:dyDescent="0.35">
      <c r="A3364" s="5">
        <v>3362</v>
      </c>
      <c r="B3364" s="2" t="s">
        <v>3361</v>
      </c>
      <c r="C3364" s="2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>
        <f t="shared" si="262"/>
        <v>54.5</v>
      </c>
      <c r="Q3364" s="10" t="s">
        <v>8308</v>
      </c>
      <c r="R3364" t="s">
        <v>8309</v>
      </c>
      <c r="S3364" s="13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3.5" x14ac:dyDescent="0.35">
      <c r="A3365" s="5">
        <v>3363</v>
      </c>
      <c r="B3365" s="2" t="s">
        <v>3362</v>
      </c>
      <c r="C3365" s="2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>
        <f t="shared" si="262"/>
        <v>302.31</v>
      </c>
      <c r="Q3365" s="10" t="s">
        <v>8308</v>
      </c>
      <c r="R3365" t="s">
        <v>8309</v>
      </c>
      <c r="S3365" s="13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58" x14ac:dyDescent="0.35">
      <c r="A3366" s="5">
        <v>3364</v>
      </c>
      <c r="B3366" s="2" t="s">
        <v>3363</v>
      </c>
      <c r="C3366" s="2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>
        <f t="shared" si="262"/>
        <v>44.14</v>
      </c>
      <c r="Q3366" s="10" t="s">
        <v>8308</v>
      </c>
      <c r="R3366" t="s">
        <v>8309</v>
      </c>
      <c r="S3366" s="13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58" x14ac:dyDescent="0.35">
      <c r="A3367" s="5">
        <v>3365</v>
      </c>
      <c r="B3367" s="2" t="s">
        <v>3364</v>
      </c>
      <c r="C3367" s="2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>
        <f t="shared" si="262"/>
        <v>866.67</v>
      </c>
      <c r="Q3367" s="10" t="s">
        <v>8308</v>
      </c>
      <c r="R3367" t="s">
        <v>8309</v>
      </c>
      <c r="S3367" s="13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3.5" x14ac:dyDescent="0.35">
      <c r="A3368" s="5">
        <v>3366</v>
      </c>
      <c r="B3368" s="2" t="s">
        <v>3365</v>
      </c>
      <c r="C3368" s="2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>
        <f t="shared" si="262"/>
        <v>61.39</v>
      </c>
      <c r="Q3368" s="10" t="s">
        <v>8308</v>
      </c>
      <c r="R3368" t="s">
        <v>8309</v>
      </c>
      <c r="S3368" s="13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58" x14ac:dyDescent="0.35">
      <c r="A3369" s="5">
        <v>3367</v>
      </c>
      <c r="B3369" s="2" t="s">
        <v>3366</v>
      </c>
      <c r="C3369" s="2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>
        <f t="shared" si="262"/>
        <v>29.67</v>
      </c>
      <c r="Q3369" s="10" t="s">
        <v>8308</v>
      </c>
      <c r="R3369" t="s">
        <v>8309</v>
      </c>
      <c r="S3369" s="13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3.5" x14ac:dyDescent="0.35">
      <c r="A3370" s="5">
        <v>3368</v>
      </c>
      <c r="B3370" s="2" t="s">
        <v>3367</v>
      </c>
      <c r="C3370" s="2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>
        <f t="shared" si="262"/>
        <v>45.48</v>
      </c>
      <c r="Q3370" s="10" t="s">
        <v>8308</v>
      </c>
      <c r="R3370" t="s">
        <v>8309</v>
      </c>
      <c r="S3370" s="13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3.5" x14ac:dyDescent="0.35">
      <c r="A3371" s="5">
        <v>3369</v>
      </c>
      <c r="B3371" s="2" t="s">
        <v>3368</v>
      </c>
      <c r="C3371" s="2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>
        <f t="shared" si="262"/>
        <v>96.2</v>
      </c>
      <c r="Q3371" s="10" t="s">
        <v>8308</v>
      </c>
      <c r="R3371" t="s">
        <v>8309</v>
      </c>
      <c r="S3371" s="13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29" x14ac:dyDescent="0.35">
      <c r="A3372" s="5">
        <v>3370</v>
      </c>
      <c r="B3372" s="2" t="s">
        <v>3369</v>
      </c>
      <c r="C3372" s="2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>
        <f t="shared" si="262"/>
        <v>67.92</v>
      </c>
      <c r="Q3372" s="10" t="s">
        <v>8308</v>
      </c>
      <c r="R3372" t="s">
        <v>8309</v>
      </c>
      <c r="S3372" s="13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43.5" x14ac:dyDescent="0.35">
      <c r="A3373" s="5">
        <v>3371</v>
      </c>
      <c r="B3373" s="2" t="s">
        <v>3370</v>
      </c>
      <c r="C3373" s="2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>
        <f t="shared" si="262"/>
        <v>30.78</v>
      </c>
      <c r="Q3373" s="10" t="s">
        <v>8308</v>
      </c>
      <c r="R3373" t="s">
        <v>8309</v>
      </c>
      <c r="S3373" s="13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3.5" x14ac:dyDescent="0.35">
      <c r="A3374" s="5">
        <v>3372</v>
      </c>
      <c r="B3374" s="2" t="s">
        <v>3371</v>
      </c>
      <c r="C3374" s="2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>
        <f t="shared" si="262"/>
        <v>38.33</v>
      </c>
      <c r="Q3374" s="10" t="s">
        <v>8308</v>
      </c>
      <c r="R3374" t="s">
        <v>8309</v>
      </c>
      <c r="S3374" s="13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58" x14ac:dyDescent="0.35">
      <c r="A3375" s="5">
        <v>3373</v>
      </c>
      <c r="B3375" s="2" t="s">
        <v>3372</v>
      </c>
      <c r="C3375" s="2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>
        <f t="shared" si="262"/>
        <v>66.83</v>
      </c>
      <c r="Q3375" s="10" t="s">
        <v>8308</v>
      </c>
      <c r="R3375" t="s">
        <v>8309</v>
      </c>
      <c r="S3375" s="13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5" x14ac:dyDescent="0.35">
      <c r="A3376" s="5">
        <v>3374</v>
      </c>
      <c r="B3376" s="2" t="s">
        <v>3373</v>
      </c>
      <c r="C3376" s="2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>
        <f t="shared" si="262"/>
        <v>71.73</v>
      </c>
      <c r="Q3376" s="10" t="s">
        <v>8308</v>
      </c>
      <c r="R3376" t="s">
        <v>8309</v>
      </c>
      <c r="S3376" s="13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5" x14ac:dyDescent="0.35">
      <c r="A3377" s="5">
        <v>3375</v>
      </c>
      <c r="B3377" s="2" t="s">
        <v>3374</v>
      </c>
      <c r="C3377" s="2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>
        <f t="shared" si="262"/>
        <v>176.47</v>
      </c>
      <c r="Q3377" s="10" t="s">
        <v>8308</v>
      </c>
      <c r="R3377" t="s">
        <v>8309</v>
      </c>
      <c r="S3377" s="13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58" x14ac:dyDescent="0.35">
      <c r="A3378" s="5">
        <v>3376</v>
      </c>
      <c r="B3378" s="2" t="s">
        <v>3375</v>
      </c>
      <c r="C3378" s="2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>
        <f t="shared" si="262"/>
        <v>421.11</v>
      </c>
      <c r="Q3378" s="10" t="s">
        <v>8308</v>
      </c>
      <c r="R3378" t="s">
        <v>8309</v>
      </c>
      <c r="S3378" s="13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58" x14ac:dyDescent="0.35">
      <c r="A3379" s="5">
        <v>3377</v>
      </c>
      <c r="B3379" s="2" t="s">
        <v>3376</v>
      </c>
      <c r="C3379" s="2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>
        <f t="shared" si="262"/>
        <v>104.99</v>
      </c>
      <c r="Q3379" s="10" t="s">
        <v>8308</v>
      </c>
      <c r="R3379" t="s">
        <v>8309</v>
      </c>
      <c r="S3379" s="13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58" x14ac:dyDescent="0.35">
      <c r="A3380" s="5">
        <v>3378</v>
      </c>
      <c r="B3380" s="2" t="s">
        <v>3377</v>
      </c>
      <c r="C3380" s="2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>
        <f t="shared" si="262"/>
        <v>28.19</v>
      </c>
      <c r="Q3380" s="10" t="s">
        <v>8308</v>
      </c>
      <c r="R3380" t="s">
        <v>8309</v>
      </c>
      <c r="S3380" s="13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8" x14ac:dyDescent="0.35">
      <c r="A3381" s="5">
        <v>3379</v>
      </c>
      <c r="B3381" s="2" t="s">
        <v>3378</v>
      </c>
      <c r="C3381" s="2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>
        <f t="shared" si="262"/>
        <v>54.55</v>
      </c>
      <c r="Q3381" s="10" t="s">
        <v>8308</v>
      </c>
      <c r="R3381" t="s">
        <v>8309</v>
      </c>
      <c r="S3381" s="13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8" x14ac:dyDescent="0.35">
      <c r="A3382" s="5">
        <v>3380</v>
      </c>
      <c r="B3382" s="2" t="s">
        <v>3379</v>
      </c>
      <c r="C3382" s="2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>
        <f t="shared" si="262"/>
        <v>111.89</v>
      </c>
      <c r="Q3382" s="10" t="s">
        <v>8308</v>
      </c>
      <c r="R3382" t="s">
        <v>8309</v>
      </c>
      <c r="S3382" s="13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58" x14ac:dyDescent="0.35">
      <c r="A3383" s="5">
        <v>3381</v>
      </c>
      <c r="B3383" s="2" t="s">
        <v>3380</v>
      </c>
      <c r="C3383" s="2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>
        <f t="shared" si="262"/>
        <v>85.21</v>
      </c>
      <c r="Q3383" s="10" t="s">
        <v>8308</v>
      </c>
      <c r="R3383" t="s">
        <v>8309</v>
      </c>
      <c r="S3383" s="13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58" x14ac:dyDescent="0.35">
      <c r="A3384" s="5">
        <v>3382</v>
      </c>
      <c r="B3384" s="2" t="s">
        <v>3381</v>
      </c>
      <c r="C3384" s="2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>
        <f t="shared" si="262"/>
        <v>76.650000000000006</v>
      </c>
      <c r="Q3384" s="10" t="s">
        <v>8308</v>
      </c>
      <c r="R3384" t="s">
        <v>8309</v>
      </c>
      <c r="S3384" s="13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58" x14ac:dyDescent="0.35">
      <c r="A3385" s="5">
        <v>3383</v>
      </c>
      <c r="B3385" s="2" t="s">
        <v>3382</v>
      </c>
      <c r="C3385" s="2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>
        <f t="shared" si="262"/>
        <v>65.17</v>
      </c>
      <c r="Q3385" s="10" t="s">
        <v>8308</v>
      </c>
      <c r="R3385" t="s">
        <v>8309</v>
      </c>
      <c r="S3385" s="13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58" x14ac:dyDescent="0.35">
      <c r="A3386" s="5">
        <v>3384</v>
      </c>
      <c r="B3386" s="2" t="s">
        <v>3383</v>
      </c>
      <c r="C3386" s="2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>
        <f t="shared" si="262"/>
        <v>93.76</v>
      </c>
      <c r="Q3386" s="10" t="s">
        <v>8308</v>
      </c>
      <c r="R3386" t="s">
        <v>8309</v>
      </c>
      <c r="S3386" s="13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58" x14ac:dyDescent="0.35">
      <c r="A3387" s="5">
        <v>3385</v>
      </c>
      <c r="B3387" s="2" t="s">
        <v>3384</v>
      </c>
      <c r="C3387" s="2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>
        <f t="shared" si="262"/>
        <v>133.33000000000001</v>
      </c>
      <c r="Q3387" s="10" t="s">
        <v>8308</v>
      </c>
      <c r="R3387" t="s">
        <v>8309</v>
      </c>
      <c r="S3387" s="13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58" x14ac:dyDescent="0.35">
      <c r="A3388" s="5">
        <v>3386</v>
      </c>
      <c r="B3388" s="2" t="s">
        <v>3385</v>
      </c>
      <c r="C3388" s="2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>
        <f t="shared" si="262"/>
        <v>51.22</v>
      </c>
      <c r="Q3388" s="10" t="s">
        <v>8308</v>
      </c>
      <c r="R3388" t="s">
        <v>8309</v>
      </c>
      <c r="S3388" s="13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8" x14ac:dyDescent="0.35">
      <c r="A3389" s="5">
        <v>3387</v>
      </c>
      <c r="B3389" s="2" t="s">
        <v>3386</v>
      </c>
      <c r="C3389" s="2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>
        <f t="shared" si="262"/>
        <v>100.17</v>
      </c>
      <c r="Q3389" s="10" t="s">
        <v>8308</v>
      </c>
      <c r="R3389" t="s">
        <v>8309</v>
      </c>
      <c r="S3389" s="13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8" x14ac:dyDescent="0.35">
      <c r="A3390" s="5">
        <v>3388</v>
      </c>
      <c r="B3390" s="2" t="s">
        <v>3387</v>
      </c>
      <c r="C3390" s="2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>
        <f t="shared" si="262"/>
        <v>34.6</v>
      </c>
      <c r="Q3390" s="10" t="s">
        <v>8308</v>
      </c>
      <c r="R3390" t="s">
        <v>8309</v>
      </c>
      <c r="S3390" s="13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5" x14ac:dyDescent="0.35">
      <c r="A3391" s="5">
        <v>3389</v>
      </c>
      <c r="B3391" s="2" t="s">
        <v>3388</v>
      </c>
      <c r="C3391" s="2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>
        <f t="shared" si="262"/>
        <v>184.68</v>
      </c>
      <c r="Q3391" s="10" t="s">
        <v>8308</v>
      </c>
      <c r="R3391" t="s">
        <v>8309</v>
      </c>
      <c r="S3391" s="13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8" x14ac:dyDescent="0.35">
      <c r="A3392" s="5">
        <v>3390</v>
      </c>
      <c r="B3392" s="2" t="s">
        <v>3389</v>
      </c>
      <c r="C3392" s="2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>
        <f t="shared" si="262"/>
        <v>69.819999999999993</v>
      </c>
      <c r="Q3392" s="10" t="s">
        <v>8308</v>
      </c>
      <c r="R3392" t="s">
        <v>8309</v>
      </c>
      <c r="S3392" s="13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58" x14ac:dyDescent="0.35">
      <c r="A3393" s="5">
        <v>3391</v>
      </c>
      <c r="B3393" s="2" t="s">
        <v>3390</v>
      </c>
      <c r="C3393" s="2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>
        <f t="shared" si="262"/>
        <v>61.94</v>
      </c>
      <c r="Q3393" s="10" t="s">
        <v>8308</v>
      </c>
      <c r="R3393" t="s">
        <v>8309</v>
      </c>
      <c r="S3393" s="13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8" x14ac:dyDescent="0.35">
      <c r="A3394" s="5">
        <v>3392</v>
      </c>
      <c r="B3394" s="2" t="s">
        <v>3391</v>
      </c>
      <c r="C3394" s="2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100</v>
      </c>
      <c r="P3394">
        <f t="shared" si="262"/>
        <v>41.67</v>
      </c>
      <c r="Q3394" s="10" t="s">
        <v>8308</v>
      </c>
      <c r="R3394" t="s">
        <v>8309</v>
      </c>
      <c r="S3394" s="13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5" x14ac:dyDescent="0.35">
      <c r="A3395" s="5">
        <v>3393</v>
      </c>
      <c r="B3395" s="2" t="s">
        <v>3392</v>
      </c>
      <c r="C3395" s="2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8308</v>
      </c>
      <c r="R3395" t="s">
        <v>8309</v>
      </c>
      <c r="S3395" s="13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58" x14ac:dyDescent="0.35">
      <c r="A3396" s="5">
        <v>3394</v>
      </c>
      <c r="B3396" s="2" t="s">
        <v>3393</v>
      </c>
      <c r="C3396" s="2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>
        <f t="shared" si="267"/>
        <v>29</v>
      </c>
      <c r="Q3396" s="10" t="s">
        <v>8308</v>
      </c>
      <c r="R3396" t="s">
        <v>8309</v>
      </c>
      <c r="S3396" s="13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29" x14ac:dyDescent="0.35">
      <c r="A3397" s="5">
        <v>3395</v>
      </c>
      <c r="B3397" s="2" t="s">
        <v>3394</v>
      </c>
      <c r="C3397" s="2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>
        <f t="shared" si="267"/>
        <v>24.21</v>
      </c>
      <c r="Q3397" s="10" t="s">
        <v>8308</v>
      </c>
      <c r="R3397" t="s">
        <v>8309</v>
      </c>
      <c r="S3397" s="13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3.5" x14ac:dyDescent="0.35">
      <c r="A3398" s="5">
        <v>3396</v>
      </c>
      <c r="B3398" s="2" t="s">
        <v>3395</v>
      </c>
      <c r="C3398" s="2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>
        <f t="shared" si="267"/>
        <v>55.89</v>
      </c>
      <c r="Q3398" s="10" t="s">
        <v>8308</v>
      </c>
      <c r="R3398" t="s">
        <v>8309</v>
      </c>
      <c r="S3398" s="13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29" x14ac:dyDescent="0.35">
      <c r="A3399" s="5">
        <v>3397</v>
      </c>
      <c r="B3399" s="2" t="s">
        <v>3396</v>
      </c>
      <c r="C3399" s="2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>
        <f t="shared" si="267"/>
        <v>11.67</v>
      </c>
      <c r="Q3399" s="10" t="s">
        <v>8308</v>
      </c>
      <c r="R3399" t="s">
        <v>8309</v>
      </c>
      <c r="S3399" s="13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58" x14ac:dyDescent="0.35">
      <c r="A3400" s="5">
        <v>3398</v>
      </c>
      <c r="B3400" s="2" t="s">
        <v>3397</v>
      </c>
      <c r="C3400" s="2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>
        <f t="shared" si="267"/>
        <v>68.349999999999994</v>
      </c>
      <c r="Q3400" s="10" t="s">
        <v>8308</v>
      </c>
      <c r="R3400" t="s">
        <v>8309</v>
      </c>
      <c r="S3400" s="13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3.5" x14ac:dyDescent="0.35">
      <c r="A3401" s="5">
        <v>3399</v>
      </c>
      <c r="B3401" s="2" t="s">
        <v>3398</v>
      </c>
      <c r="C3401" s="2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>
        <f t="shared" si="267"/>
        <v>27.07</v>
      </c>
      <c r="Q3401" s="10" t="s">
        <v>8308</v>
      </c>
      <c r="R3401" t="s">
        <v>8309</v>
      </c>
      <c r="S3401" s="13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58" x14ac:dyDescent="0.35">
      <c r="A3402" s="5">
        <v>3400</v>
      </c>
      <c r="B3402" s="2" t="s">
        <v>3399</v>
      </c>
      <c r="C3402" s="2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>
        <f t="shared" si="267"/>
        <v>118.13</v>
      </c>
      <c r="Q3402" s="10" t="s">
        <v>8308</v>
      </c>
      <c r="R3402" t="s">
        <v>8309</v>
      </c>
      <c r="S3402" s="13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58" x14ac:dyDescent="0.35">
      <c r="A3403" s="5">
        <v>3401</v>
      </c>
      <c r="B3403" s="2" t="s">
        <v>3400</v>
      </c>
      <c r="C3403" s="2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>
        <f t="shared" si="267"/>
        <v>44.76</v>
      </c>
      <c r="Q3403" s="10" t="s">
        <v>8308</v>
      </c>
      <c r="R3403" t="s">
        <v>8309</v>
      </c>
      <c r="S3403" s="13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3.5" x14ac:dyDescent="0.35">
      <c r="A3404" s="5">
        <v>3402</v>
      </c>
      <c r="B3404" s="2" t="s">
        <v>3401</v>
      </c>
      <c r="C3404" s="2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>
        <f t="shared" si="267"/>
        <v>99.79</v>
      </c>
      <c r="Q3404" s="10" t="s">
        <v>8308</v>
      </c>
      <c r="R3404" t="s">
        <v>8309</v>
      </c>
      <c r="S3404" s="13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3.5" x14ac:dyDescent="0.35">
      <c r="A3405" s="5">
        <v>3403</v>
      </c>
      <c r="B3405" s="2" t="s">
        <v>3402</v>
      </c>
      <c r="C3405" s="2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>
        <f t="shared" si="267"/>
        <v>117.65</v>
      </c>
      <c r="Q3405" s="10" t="s">
        <v>8308</v>
      </c>
      <c r="R3405" t="s">
        <v>8309</v>
      </c>
      <c r="S3405" s="13">
        <f t="shared" si="268"/>
        <v>42150.462083333332</v>
      </c>
      <c r="T3405" s="16">
        <f t="shared" si="269"/>
        <v>42180.462083333332</v>
      </c>
      <c r="U3405">
        <f t="shared" ref="U3405:U3468" si="270">YEAR(S:S)</f>
        <v>2015</v>
      </c>
    </row>
    <row r="3406" spans="1:21" ht="58" x14ac:dyDescent="0.35">
      <c r="A3406" s="5">
        <v>3404</v>
      </c>
      <c r="B3406" s="2" t="s">
        <v>3403</v>
      </c>
      <c r="C3406" s="2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>
        <f t="shared" si="267"/>
        <v>203.33</v>
      </c>
      <c r="Q3406" s="10" t="s">
        <v>8308</v>
      </c>
      <c r="R3406" t="s">
        <v>8309</v>
      </c>
      <c r="S3406" s="13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3.5" x14ac:dyDescent="0.35">
      <c r="A3407" s="5">
        <v>3405</v>
      </c>
      <c r="B3407" s="2" t="s">
        <v>3404</v>
      </c>
      <c r="C3407" s="2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>
        <f t="shared" si="267"/>
        <v>28.32</v>
      </c>
      <c r="Q3407" s="10" t="s">
        <v>8308</v>
      </c>
      <c r="R3407" t="s">
        <v>8309</v>
      </c>
      <c r="S3407" s="13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43.5" x14ac:dyDescent="0.35">
      <c r="A3408" s="5">
        <v>3406</v>
      </c>
      <c r="B3408" s="2" t="s">
        <v>3405</v>
      </c>
      <c r="C3408" s="2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>
        <f t="shared" si="267"/>
        <v>110.23</v>
      </c>
      <c r="Q3408" s="10" t="s">
        <v>8308</v>
      </c>
      <c r="R3408" t="s">
        <v>8309</v>
      </c>
      <c r="S3408" s="13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58" x14ac:dyDescent="0.35">
      <c r="A3409" s="5">
        <v>3407</v>
      </c>
      <c r="B3409" s="2" t="s">
        <v>3406</v>
      </c>
      <c r="C3409" s="2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>
        <f t="shared" si="267"/>
        <v>31.97</v>
      </c>
      <c r="Q3409" s="10" t="s">
        <v>8308</v>
      </c>
      <c r="R3409" t="s">
        <v>8309</v>
      </c>
      <c r="S3409" s="13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3.5" x14ac:dyDescent="0.35">
      <c r="A3410" s="5">
        <v>3408</v>
      </c>
      <c r="B3410" s="2" t="s">
        <v>3407</v>
      </c>
      <c r="C3410" s="2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>
        <f t="shared" si="267"/>
        <v>58.61</v>
      </c>
      <c r="Q3410" s="10" t="s">
        <v>8308</v>
      </c>
      <c r="R3410" t="s">
        <v>8309</v>
      </c>
      <c r="S3410" s="13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3.5" x14ac:dyDescent="0.35">
      <c r="A3411" s="5">
        <v>3409</v>
      </c>
      <c r="B3411" s="2" t="s">
        <v>3408</v>
      </c>
      <c r="C3411" s="2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>
        <f t="shared" si="267"/>
        <v>29.43</v>
      </c>
      <c r="Q3411" s="10" t="s">
        <v>8308</v>
      </c>
      <c r="R3411" t="s">
        <v>8309</v>
      </c>
      <c r="S3411" s="13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3.5" x14ac:dyDescent="0.35">
      <c r="A3412" s="5">
        <v>3410</v>
      </c>
      <c r="B3412" s="2" t="s">
        <v>3409</v>
      </c>
      <c r="C3412" s="2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>
        <f t="shared" si="267"/>
        <v>81.38</v>
      </c>
      <c r="Q3412" s="10" t="s">
        <v>8308</v>
      </c>
      <c r="R3412" t="s">
        <v>8309</v>
      </c>
      <c r="S3412" s="13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58" x14ac:dyDescent="0.35">
      <c r="A3413" s="5">
        <v>3411</v>
      </c>
      <c r="B3413" s="2" t="s">
        <v>3410</v>
      </c>
      <c r="C3413" s="2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>
        <f t="shared" si="267"/>
        <v>199.17</v>
      </c>
      <c r="Q3413" s="10" t="s">
        <v>8308</v>
      </c>
      <c r="R3413" t="s">
        <v>8309</v>
      </c>
      <c r="S3413" s="13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3.5" x14ac:dyDescent="0.35">
      <c r="A3414" s="5">
        <v>3412</v>
      </c>
      <c r="B3414" s="2" t="s">
        <v>3411</v>
      </c>
      <c r="C3414" s="2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>
        <f t="shared" si="267"/>
        <v>115.38</v>
      </c>
      <c r="Q3414" s="10" t="s">
        <v>8308</v>
      </c>
      <c r="R3414" t="s">
        <v>8309</v>
      </c>
      <c r="S3414" s="13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58" x14ac:dyDescent="0.35">
      <c r="A3415" s="5">
        <v>3413</v>
      </c>
      <c r="B3415" s="2" t="s">
        <v>3412</v>
      </c>
      <c r="C3415" s="2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>
        <f t="shared" si="267"/>
        <v>46.43</v>
      </c>
      <c r="Q3415" s="10" t="s">
        <v>8308</v>
      </c>
      <c r="R3415" t="s">
        <v>8309</v>
      </c>
      <c r="S3415" s="13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3.5" x14ac:dyDescent="0.35">
      <c r="A3416" s="5">
        <v>3414</v>
      </c>
      <c r="B3416" s="2" t="s">
        <v>3413</v>
      </c>
      <c r="C3416" s="2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>
        <f t="shared" si="267"/>
        <v>70.569999999999993</v>
      </c>
      <c r="Q3416" s="10" t="s">
        <v>8308</v>
      </c>
      <c r="R3416" t="s">
        <v>8309</v>
      </c>
      <c r="S3416" s="13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43.5" x14ac:dyDescent="0.35">
      <c r="A3417" s="5">
        <v>3415</v>
      </c>
      <c r="B3417" s="2" t="s">
        <v>3414</v>
      </c>
      <c r="C3417" s="2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>
        <f t="shared" si="267"/>
        <v>22.22</v>
      </c>
      <c r="Q3417" s="10" t="s">
        <v>8308</v>
      </c>
      <c r="R3417" t="s">
        <v>8309</v>
      </c>
      <c r="S3417" s="13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58" x14ac:dyDescent="0.35">
      <c r="A3418" s="5">
        <v>3416</v>
      </c>
      <c r="B3418" s="2" t="s">
        <v>3415</v>
      </c>
      <c r="C3418" s="2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>
        <f t="shared" si="267"/>
        <v>159.47</v>
      </c>
      <c r="Q3418" s="10" t="s">
        <v>8308</v>
      </c>
      <c r="R3418" t="s">
        <v>8309</v>
      </c>
      <c r="S3418" s="13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3.5" x14ac:dyDescent="0.35">
      <c r="A3419" s="5">
        <v>3417</v>
      </c>
      <c r="B3419" s="2" t="s">
        <v>3416</v>
      </c>
      <c r="C3419" s="2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>
        <f t="shared" si="267"/>
        <v>37.78</v>
      </c>
      <c r="Q3419" s="10" t="s">
        <v>8308</v>
      </c>
      <c r="R3419" t="s">
        <v>8309</v>
      </c>
      <c r="S3419" s="13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58" x14ac:dyDescent="0.35">
      <c r="A3420" s="5">
        <v>3418</v>
      </c>
      <c r="B3420" s="2" t="s">
        <v>3417</v>
      </c>
      <c r="C3420" s="2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>
        <f t="shared" si="267"/>
        <v>72.05</v>
      </c>
      <c r="Q3420" s="10" t="s">
        <v>8308</v>
      </c>
      <c r="R3420" t="s">
        <v>8309</v>
      </c>
      <c r="S3420" s="13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58" x14ac:dyDescent="0.35">
      <c r="A3421" s="5">
        <v>3419</v>
      </c>
      <c r="B3421" s="2" t="s">
        <v>3418</v>
      </c>
      <c r="C3421" s="2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>
        <f t="shared" si="267"/>
        <v>63.7</v>
      </c>
      <c r="Q3421" s="10" t="s">
        <v>8308</v>
      </c>
      <c r="R3421" t="s">
        <v>8309</v>
      </c>
      <c r="S3421" s="13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3.5" x14ac:dyDescent="0.35">
      <c r="A3422" s="5">
        <v>3420</v>
      </c>
      <c r="B3422" s="2" t="s">
        <v>3419</v>
      </c>
      <c r="C3422" s="2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>
        <f t="shared" si="267"/>
        <v>28.41</v>
      </c>
      <c r="Q3422" s="10" t="s">
        <v>8308</v>
      </c>
      <c r="R3422" t="s">
        <v>8309</v>
      </c>
      <c r="S3422" s="13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3.5" x14ac:dyDescent="0.35">
      <c r="A3423" s="5">
        <v>3421</v>
      </c>
      <c r="B3423" s="2" t="s">
        <v>3420</v>
      </c>
      <c r="C3423" s="2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>
        <f t="shared" si="267"/>
        <v>103.21</v>
      </c>
      <c r="Q3423" s="10" t="s">
        <v>8308</v>
      </c>
      <c r="R3423" t="s">
        <v>8309</v>
      </c>
      <c r="S3423" s="13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58" x14ac:dyDescent="0.35">
      <c r="A3424" s="5">
        <v>3422</v>
      </c>
      <c r="B3424" s="2" t="s">
        <v>3421</v>
      </c>
      <c r="C3424" s="2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>
        <f t="shared" si="267"/>
        <v>71.150000000000006</v>
      </c>
      <c r="Q3424" s="10" t="s">
        <v>8308</v>
      </c>
      <c r="R3424" t="s">
        <v>8309</v>
      </c>
      <c r="S3424" s="13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3.5" x14ac:dyDescent="0.35">
      <c r="A3425" s="5">
        <v>3423</v>
      </c>
      <c r="B3425" s="2" t="s">
        <v>3422</v>
      </c>
      <c r="C3425" s="2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>
        <f t="shared" si="267"/>
        <v>35</v>
      </c>
      <c r="Q3425" s="10" t="s">
        <v>8308</v>
      </c>
      <c r="R3425" t="s">
        <v>8309</v>
      </c>
      <c r="S3425" s="13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58" x14ac:dyDescent="0.35">
      <c r="A3426" s="5">
        <v>3424</v>
      </c>
      <c r="B3426" s="2" t="s">
        <v>3423</v>
      </c>
      <c r="C3426" s="2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>
        <f t="shared" si="267"/>
        <v>81.78</v>
      </c>
      <c r="Q3426" s="10" t="s">
        <v>8308</v>
      </c>
      <c r="R3426" t="s">
        <v>8309</v>
      </c>
      <c r="S3426" s="13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58" x14ac:dyDescent="0.35">
      <c r="A3427" s="5">
        <v>3425</v>
      </c>
      <c r="B3427" s="2" t="s">
        <v>3424</v>
      </c>
      <c r="C3427" s="2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>
        <f t="shared" si="267"/>
        <v>297.02999999999997</v>
      </c>
      <c r="Q3427" s="10" t="s">
        <v>8308</v>
      </c>
      <c r="R3427" t="s">
        <v>8309</v>
      </c>
      <c r="S3427" s="13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3.5" x14ac:dyDescent="0.35">
      <c r="A3428" s="5">
        <v>3426</v>
      </c>
      <c r="B3428" s="2" t="s">
        <v>3425</v>
      </c>
      <c r="C3428" s="2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>
        <f t="shared" si="267"/>
        <v>46.61</v>
      </c>
      <c r="Q3428" s="10" t="s">
        <v>8308</v>
      </c>
      <c r="R3428" t="s">
        <v>8309</v>
      </c>
      <c r="S3428" s="13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3.5" x14ac:dyDescent="0.35">
      <c r="A3429" s="5">
        <v>3427</v>
      </c>
      <c r="B3429" s="2" t="s">
        <v>3426</v>
      </c>
      <c r="C3429" s="2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>
        <f t="shared" si="267"/>
        <v>51.72</v>
      </c>
      <c r="Q3429" s="10" t="s">
        <v>8308</v>
      </c>
      <c r="R3429" t="s">
        <v>8309</v>
      </c>
      <c r="S3429" s="13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58" x14ac:dyDescent="0.35">
      <c r="A3430" s="5">
        <v>3428</v>
      </c>
      <c r="B3430" s="2" t="s">
        <v>3427</v>
      </c>
      <c r="C3430" s="2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>
        <f t="shared" si="267"/>
        <v>40.29</v>
      </c>
      <c r="Q3430" s="10" t="s">
        <v>8308</v>
      </c>
      <c r="R3430" t="s">
        <v>8309</v>
      </c>
      <c r="S3430" s="13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58" x14ac:dyDescent="0.35">
      <c r="A3431" s="5">
        <v>3429</v>
      </c>
      <c r="B3431" s="2" t="s">
        <v>3428</v>
      </c>
      <c r="C3431" s="2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>
        <f t="shared" si="267"/>
        <v>16.25</v>
      </c>
      <c r="Q3431" s="10" t="s">
        <v>8308</v>
      </c>
      <c r="R3431" t="s">
        <v>8309</v>
      </c>
      <c r="S3431" s="13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58" x14ac:dyDescent="0.35">
      <c r="A3432" s="5">
        <v>3430</v>
      </c>
      <c r="B3432" s="2" t="s">
        <v>3429</v>
      </c>
      <c r="C3432" s="2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>
        <f t="shared" si="267"/>
        <v>30.15</v>
      </c>
      <c r="Q3432" s="10" t="s">
        <v>8308</v>
      </c>
      <c r="R3432" t="s">
        <v>8309</v>
      </c>
      <c r="S3432" s="13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3.5" x14ac:dyDescent="0.35">
      <c r="A3433" s="5">
        <v>3431</v>
      </c>
      <c r="B3433" s="2" t="s">
        <v>3430</v>
      </c>
      <c r="C3433" s="2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>
        <f t="shared" si="267"/>
        <v>95.24</v>
      </c>
      <c r="Q3433" s="10" t="s">
        <v>8308</v>
      </c>
      <c r="R3433" t="s">
        <v>8309</v>
      </c>
      <c r="S3433" s="13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3.5" x14ac:dyDescent="0.35">
      <c r="A3434" s="5">
        <v>3432</v>
      </c>
      <c r="B3434" s="2" t="s">
        <v>3431</v>
      </c>
      <c r="C3434" s="2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>
        <f t="shared" si="267"/>
        <v>52.21</v>
      </c>
      <c r="Q3434" s="10" t="s">
        <v>8308</v>
      </c>
      <c r="R3434" t="s">
        <v>8309</v>
      </c>
      <c r="S3434" s="13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3.5" x14ac:dyDescent="0.35">
      <c r="A3435" s="5">
        <v>3433</v>
      </c>
      <c r="B3435" s="2" t="s">
        <v>3432</v>
      </c>
      <c r="C3435" s="2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>
        <f t="shared" si="267"/>
        <v>134.15</v>
      </c>
      <c r="Q3435" s="10" t="s">
        <v>8308</v>
      </c>
      <c r="R3435" t="s">
        <v>8309</v>
      </c>
      <c r="S3435" s="13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58" x14ac:dyDescent="0.35">
      <c r="A3436" s="5">
        <v>3434</v>
      </c>
      <c r="B3436" s="2" t="s">
        <v>3433</v>
      </c>
      <c r="C3436" s="2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>
        <f t="shared" si="267"/>
        <v>62.83</v>
      </c>
      <c r="Q3436" s="10" t="s">
        <v>8308</v>
      </c>
      <c r="R3436" t="s">
        <v>8309</v>
      </c>
      <c r="S3436" s="13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58" x14ac:dyDescent="0.35">
      <c r="A3437" s="5">
        <v>3435</v>
      </c>
      <c r="B3437" s="2" t="s">
        <v>3434</v>
      </c>
      <c r="C3437" s="2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>
        <f t="shared" si="267"/>
        <v>58.95</v>
      </c>
      <c r="Q3437" s="10" t="s">
        <v>8308</v>
      </c>
      <c r="R3437" t="s">
        <v>8309</v>
      </c>
      <c r="S3437" s="13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58" x14ac:dyDescent="0.35">
      <c r="A3438" s="5">
        <v>3436</v>
      </c>
      <c r="B3438" s="2" t="s">
        <v>3435</v>
      </c>
      <c r="C3438" s="2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>
        <f t="shared" si="267"/>
        <v>143.11000000000001</v>
      </c>
      <c r="Q3438" s="10" t="s">
        <v>8308</v>
      </c>
      <c r="R3438" t="s">
        <v>8309</v>
      </c>
      <c r="S3438" s="13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8" x14ac:dyDescent="0.35">
      <c r="A3439" s="5">
        <v>3437</v>
      </c>
      <c r="B3439" s="2" t="s">
        <v>3436</v>
      </c>
      <c r="C3439" s="2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>
        <f t="shared" si="267"/>
        <v>84.17</v>
      </c>
      <c r="Q3439" s="10" t="s">
        <v>8308</v>
      </c>
      <c r="R3439" t="s">
        <v>8309</v>
      </c>
      <c r="S3439" s="13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58" x14ac:dyDescent="0.35">
      <c r="A3440" s="5">
        <v>3438</v>
      </c>
      <c r="B3440" s="2" t="s">
        <v>3437</v>
      </c>
      <c r="C3440" s="2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>
        <f t="shared" si="267"/>
        <v>186.07</v>
      </c>
      <c r="Q3440" s="10" t="s">
        <v>8308</v>
      </c>
      <c r="R3440" t="s">
        <v>8309</v>
      </c>
      <c r="S3440" s="13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29" x14ac:dyDescent="0.35">
      <c r="A3441" s="5">
        <v>3439</v>
      </c>
      <c r="B3441" s="2" t="s">
        <v>3438</v>
      </c>
      <c r="C3441" s="2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>
        <f t="shared" si="267"/>
        <v>89.79</v>
      </c>
      <c r="Q3441" s="10" t="s">
        <v>8308</v>
      </c>
      <c r="R3441" t="s">
        <v>8309</v>
      </c>
      <c r="S3441" s="13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58" x14ac:dyDescent="0.35">
      <c r="A3442" s="5">
        <v>3440</v>
      </c>
      <c r="B3442" s="2" t="s">
        <v>3439</v>
      </c>
      <c r="C3442" s="2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>
        <f t="shared" si="267"/>
        <v>64.16</v>
      </c>
      <c r="Q3442" s="10" t="s">
        <v>8308</v>
      </c>
      <c r="R3442" t="s">
        <v>8309</v>
      </c>
      <c r="S3442" s="13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58" x14ac:dyDescent="0.35">
      <c r="A3443" s="5">
        <v>3441</v>
      </c>
      <c r="B3443" s="2" t="s">
        <v>3440</v>
      </c>
      <c r="C3443" s="2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>
        <f t="shared" si="267"/>
        <v>59.65</v>
      </c>
      <c r="Q3443" s="10" t="s">
        <v>8308</v>
      </c>
      <c r="R3443" t="s">
        <v>8309</v>
      </c>
      <c r="S3443" s="13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58" x14ac:dyDescent="0.35">
      <c r="A3444" s="5">
        <v>3442</v>
      </c>
      <c r="B3444" s="2" t="s">
        <v>3441</v>
      </c>
      <c r="C3444" s="2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>
        <f t="shared" si="267"/>
        <v>31.25</v>
      </c>
      <c r="Q3444" s="10" t="s">
        <v>8308</v>
      </c>
      <c r="R3444" t="s">
        <v>8309</v>
      </c>
      <c r="S3444" s="13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58" x14ac:dyDescent="0.35">
      <c r="A3445" s="5">
        <v>3443</v>
      </c>
      <c r="B3445" s="2" t="s">
        <v>3442</v>
      </c>
      <c r="C3445" s="2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>
        <f t="shared" si="267"/>
        <v>41.22</v>
      </c>
      <c r="Q3445" s="10" t="s">
        <v>8308</v>
      </c>
      <c r="R3445" t="s">
        <v>8309</v>
      </c>
      <c r="S3445" s="13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58" x14ac:dyDescent="0.35">
      <c r="A3446" s="5">
        <v>3444</v>
      </c>
      <c r="B3446" s="2" t="s">
        <v>3443</v>
      </c>
      <c r="C3446" s="2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>
        <f t="shared" si="267"/>
        <v>43.35</v>
      </c>
      <c r="Q3446" s="10" t="s">
        <v>8308</v>
      </c>
      <c r="R3446" t="s">
        <v>8309</v>
      </c>
      <c r="S3446" s="13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5" x14ac:dyDescent="0.35">
      <c r="A3447" s="5">
        <v>3445</v>
      </c>
      <c r="B3447" s="2" t="s">
        <v>3444</v>
      </c>
      <c r="C3447" s="2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>
        <f t="shared" si="267"/>
        <v>64.52</v>
      </c>
      <c r="Q3447" s="10" t="s">
        <v>8308</v>
      </c>
      <c r="R3447" t="s">
        <v>8309</v>
      </c>
      <c r="S3447" s="13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58" x14ac:dyDescent="0.35">
      <c r="A3448" s="5">
        <v>3446</v>
      </c>
      <c r="B3448" s="2" t="s">
        <v>3445</v>
      </c>
      <c r="C3448" s="2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>
        <f t="shared" si="267"/>
        <v>43.28</v>
      </c>
      <c r="Q3448" s="10" t="s">
        <v>8308</v>
      </c>
      <c r="R3448" t="s">
        <v>8309</v>
      </c>
      <c r="S3448" s="13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9" x14ac:dyDescent="0.35">
      <c r="A3449" s="5">
        <v>3447</v>
      </c>
      <c r="B3449" s="2" t="s">
        <v>3446</v>
      </c>
      <c r="C3449" s="2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>
        <f t="shared" si="267"/>
        <v>77</v>
      </c>
      <c r="Q3449" s="10" t="s">
        <v>8308</v>
      </c>
      <c r="R3449" t="s">
        <v>8309</v>
      </c>
      <c r="S3449" s="13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5" x14ac:dyDescent="0.35">
      <c r="A3450" s="5">
        <v>3448</v>
      </c>
      <c r="B3450" s="2" t="s">
        <v>3447</v>
      </c>
      <c r="C3450" s="2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>
        <f t="shared" si="267"/>
        <v>51.22</v>
      </c>
      <c r="Q3450" s="10" t="s">
        <v>8308</v>
      </c>
      <c r="R3450" t="s">
        <v>8309</v>
      </c>
      <c r="S3450" s="13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5" x14ac:dyDescent="0.35">
      <c r="A3451" s="5">
        <v>3449</v>
      </c>
      <c r="B3451" s="2" t="s">
        <v>3448</v>
      </c>
      <c r="C3451" s="2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>
        <f t="shared" si="267"/>
        <v>68.25</v>
      </c>
      <c r="Q3451" s="10" t="s">
        <v>8308</v>
      </c>
      <c r="R3451" t="s">
        <v>8309</v>
      </c>
      <c r="S3451" s="13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58" x14ac:dyDescent="0.35">
      <c r="A3452" s="5">
        <v>3450</v>
      </c>
      <c r="B3452" s="2" t="s">
        <v>3449</v>
      </c>
      <c r="C3452" s="2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>
        <f t="shared" si="267"/>
        <v>19.489999999999998</v>
      </c>
      <c r="Q3452" s="10" t="s">
        <v>8308</v>
      </c>
      <c r="R3452" t="s">
        <v>8309</v>
      </c>
      <c r="S3452" s="13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58" x14ac:dyDescent="0.35">
      <c r="A3453" s="5">
        <v>3451</v>
      </c>
      <c r="B3453" s="2" t="s">
        <v>3450</v>
      </c>
      <c r="C3453" s="2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>
        <f t="shared" si="267"/>
        <v>41.13</v>
      </c>
      <c r="Q3453" s="10" t="s">
        <v>8308</v>
      </c>
      <c r="R3453" t="s">
        <v>8309</v>
      </c>
      <c r="S3453" s="13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58" x14ac:dyDescent="0.35">
      <c r="A3454" s="5">
        <v>3452</v>
      </c>
      <c r="B3454" s="2" t="s">
        <v>3451</v>
      </c>
      <c r="C3454" s="2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>
        <f t="shared" si="267"/>
        <v>41.41</v>
      </c>
      <c r="Q3454" s="10" t="s">
        <v>8308</v>
      </c>
      <c r="R3454" t="s">
        <v>8309</v>
      </c>
      <c r="S3454" s="13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5" x14ac:dyDescent="0.35">
      <c r="A3455" s="5">
        <v>3453</v>
      </c>
      <c r="B3455" s="2" t="s">
        <v>3452</v>
      </c>
      <c r="C3455" s="2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>
        <f t="shared" si="267"/>
        <v>27.5</v>
      </c>
      <c r="Q3455" s="10" t="s">
        <v>8308</v>
      </c>
      <c r="R3455" t="s">
        <v>8309</v>
      </c>
      <c r="S3455" s="13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8" x14ac:dyDescent="0.35">
      <c r="A3456" s="5">
        <v>3454</v>
      </c>
      <c r="B3456" s="2" t="s">
        <v>3453</v>
      </c>
      <c r="C3456" s="2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>
        <f t="shared" si="267"/>
        <v>33.57</v>
      </c>
      <c r="Q3456" s="10" t="s">
        <v>8308</v>
      </c>
      <c r="R3456" t="s">
        <v>8309</v>
      </c>
      <c r="S3456" s="13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58" x14ac:dyDescent="0.35">
      <c r="A3457" s="5">
        <v>3455</v>
      </c>
      <c r="B3457" s="2" t="s">
        <v>3454</v>
      </c>
      <c r="C3457" s="2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>
        <f t="shared" si="267"/>
        <v>145.87</v>
      </c>
      <c r="Q3457" s="10" t="s">
        <v>8308</v>
      </c>
      <c r="R3457" t="s">
        <v>8309</v>
      </c>
      <c r="S3457" s="13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58" x14ac:dyDescent="0.35">
      <c r="A3458" s="5">
        <v>3456</v>
      </c>
      <c r="B3458" s="2" t="s">
        <v>3455</v>
      </c>
      <c r="C3458" s="2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191</v>
      </c>
      <c r="P3458">
        <f t="shared" si="267"/>
        <v>358.69</v>
      </c>
      <c r="Q3458" s="10" t="s">
        <v>8308</v>
      </c>
      <c r="R3458" t="s">
        <v>8309</v>
      </c>
      <c r="S3458" s="13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29" x14ac:dyDescent="0.35">
      <c r="A3459" s="5">
        <v>3457</v>
      </c>
      <c r="B3459" s="2" t="s">
        <v>3456</v>
      </c>
      <c r="C3459" s="2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8308</v>
      </c>
      <c r="R3459" t="s">
        <v>8309</v>
      </c>
      <c r="S3459" s="13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43.5" x14ac:dyDescent="0.35">
      <c r="A3460" s="5">
        <v>3458</v>
      </c>
      <c r="B3460" s="2" t="s">
        <v>3457</v>
      </c>
      <c r="C3460" s="2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>
        <f t="shared" si="272"/>
        <v>45.04</v>
      </c>
      <c r="Q3460" s="10" t="s">
        <v>8308</v>
      </c>
      <c r="R3460" t="s">
        <v>8309</v>
      </c>
      <c r="S3460" s="13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58" x14ac:dyDescent="0.35">
      <c r="A3461" s="5">
        <v>3459</v>
      </c>
      <c r="B3461" s="2" t="s">
        <v>3458</v>
      </c>
      <c r="C3461" s="2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>
        <f t="shared" si="272"/>
        <v>17.53</v>
      </c>
      <c r="Q3461" s="10" t="s">
        <v>8308</v>
      </c>
      <c r="R3461" t="s">
        <v>8309</v>
      </c>
      <c r="S3461" s="13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3.5" x14ac:dyDescent="0.35">
      <c r="A3462" s="5">
        <v>3460</v>
      </c>
      <c r="B3462" s="2" t="s">
        <v>3459</v>
      </c>
      <c r="C3462" s="2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>
        <f t="shared" si="272"/>
        <v>50</v>
      </c>
      <c r="Q3462" s="10" t="s">
        <v>8308</v>
      </c>
      <c r="R3462" t="s">
        <v>8309</v>
      </c>
      <c r="S3462" s="13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58" x14ac:dyDescent="0.35">
      <c r="A3463" s="5">
        <v>3461</v>
      </c>
      <c r="B3463" s="2" t="s">
        <v>3460</v>
      </c>
      <c r="C3463" s="2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>
        <f t="shared" si="272"/>
        <v>57.92</v>
      </c>
      <c r="Q3463" s="10" t="s">
        <v>8308</v>
      </c>
      <c r="R3463" t="s">
        <v>8309</v>
      </c>
      <c r="S3463" s="13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3.5" x14ac:dyDescent="0.35">
      <c r="A3464" s="5">
        <v>3462</v>
      </c>
      <c r="B3464" s="2" t="s">
        <v>3461</v>
      </c>
      <c r="C3464" s="2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>
        <f t="shared" si="272"/>
        <v>29.71</v>
      </c>
      <c r="Q3464" s="10" t="s">
        <v>8308</v>
      </c>
      <c r="R3464" t="s">
        <v>8309</v>
      </c>
      <c r="S3464" s="13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3.5" x14ac:dyDescent="0.35">
      <c r="A3465" s="5">
        <v>3463</v>
      </c>
      <c r="B3465" s="2" t="s">
        <v>3462</v>
      </c>
      <c r="C3465" s="2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>
        <f t="shared" si="272"/>
        <v>90.68</v>
      </c>
      <c r="Q3465" s="10" t="s">
        <v>8308</v>
      </c>
      <c r="R3465" t="s">
        <v>8309</v>
      </c>
      <c r="S3465" s="13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58" x14ac:dyDescent="0.35">
      <c r="A3466" s="5">
        <v>3464</v>
      </c>
      <c r="B3466" s="2" t="s">
        <v>3463</v>
      </c>
      <c r="C3466" s="2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>
        <f t="shared" si="272"/>
        <v>55.01</v>
      </c>
      <c r="Q3466" s="10" t="s">
        <v>8308</v>
      </c>
      <c r="R3466" t="s">
        <v>8309</v>
      </c>
      <c r="S3466" s="13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3.5" x14ac:dyDescent="0.35">
      <c r="A3467" s="5">
        <v>3465</v>
      </c>
      <c r="B3467" s="2" t="s">
        <v>3464</v>
      </c>
      <c r="C3467" s="2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>
        <f t="shared" si="272"/>
        <v>57.22</v>
      </c>
      <c r="Q3467" s="10" t="s">
        <v>8308</v>
      </c>
      <c r="R3467" t="s">
        <v>8309</v>
      </c>
      <c r="S3467" s="13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3.5" x14ac:dyDescent="0.35">
      <c r="A3468" s="5">
        <v>3466</v>
      </c>
      <c r="B3468" s="2" t="s">
        <v>3465</v>
      </c>
      <c r="C3468" s="2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>
        <f t="shared" si="272"/>
        <v>72.95</v>
      </c>
      <c r="Q3468" s="10" t="s">
        <v>8308</v>
      </c>
      <c r="R3468" t="s">
        <v>8309</v>
      </c>
      <c r="S3468" s="13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x14ac:dyDescent="0.35">
      <c r="A3469" s="5">
        <v>3467</v>
      </c>
      <c r="B3469" s="2" t="s">
        <v>3466</v>
      </c>
      <c r="C3469" s="2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>
        <f t="shared" si="272"/>
        <v>64.47</v>
      </c>
      <c r="Q3469" s="10" t="s">
        <v>8308</v>
      </c>
      <c r="R3469" t="s">
        <v>8309</v>
      </c>
      <c r="S3469" s="13">
        <f t="shared" si="273"/>
        <v>42053.671666666662</v>
      </c>
      <c r="T3469" s="16">
        <f t="shared" si="274"/>
        <v>42083.630000000005</v>
      </c>
      <c r="U3469">
        <f t="shared" ref="U3469:U3532" si="275">YEAR(S:S)</f>
        <v>2015</v>
      </c>
    </row>
    <row r="3470" spans="1:21" ht="43.5" x14ac:dyDescent="0.35">
      <c r="A3470" s="5">
        <v>3468</v>
      </c>
      <c r="B3470" s="2" t="s">
        <v>3467</v>
      </c>
      <c r="C3470" s="2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>
        <f t="shared" si="272"/>
        <v>716.35</v>
      </c>
      <c r="Q3470" s="10" t="s">
        <v>8308</v>
      </c>
      <c r="R3470" t="s">
        <v>8309</v>
      </c>
      <c r="S3470" s="13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58" x14ac:dyDescent="0.35">
      <c r="A3471" s="5">
        <v>3469</v>
      </c>
      <c r="B3471" s="2" t="s">
        <v>3468</v>
      </c>
      <c r="C3471" s="2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>
        <f t="shared" si="272"/>
        <v>50.4</v>
      </c>
      <c r="Q3471" s="10" t="s">
        <v>8308</v>
      </c>
      <c r="R3471" t="s">
        <v>8309</v>
      </c>
      <c r="S3471" s="13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43.5" x14ac:dyDescent="0.35">
      <c r="A3472" s="5">
        <v>3470</v>
      </c>
      <c r="B3472" s="2" t="s">
        <v>3469</v>
      </c>
      <c r="C3472" s="2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>
        <f t="shared" si="272"/>
        <v>41.67</v>
      </c>
      <c r="Q3472" s="10" t="s">
        <v>8308</v>
      </c>
      <c r="R3472" t="s">
        <v>8309</v>
      </c>
      <c r="S3472" s="13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58" x14ac:dyDescent="0.35">
      <c r="A3473" s="5">
        <v>3471</v>
      </c>
      <c r="B3473" s="2" t="s">
        <v>3470</v>
      </c>
      <c r="C3473" s="2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>
        <f t="shared" si="272"/>
        <v>35.770000000000003</v>
      </c>
      <c r="Q3473" s="10" t="s">
        <v>8308</v>
      </c>
      <c r="R3473" t="s">
        <v>8309</v>
      </c>
      <c r="S3473" s="13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58" x14ac:dyDescent="0.35">
      <c r="A3474" s="5">
        <v>3472</v>
      </c>
      <c r="B3474" s="2" t="s">
        <v>3471</v>
      </c>
      <c r="C3474" s="2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>
        <f t="shared" si="272"/>
        <v>88.74</v>
      </c>
      <c r="Q3474" s="10" t="s">
        <v>8308</v>
      </c>
      <c r="R3474" t="s">
        <v>8309</v>
      </c>
      <c r="S3474" s="13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58" x14ac:dyDescent="0.35">
      <c r="A3475" s="5">
        <v>3473</v>
      </c>
      <c r="B3475" s="2" t="s">
        <v>3472</v>
      </c>
      <c r="C3475" s="2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>
        <f t="shared" si="272"/>
        <v>148.47999999999999</v>
      </c>
      <c r="Q3475" s="10" t="s">
        <v>8308</v>
      </c>
      <c r="R3475" t="s">
        <v>8309</v>
      </c>
      <c r="S3475" s="13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58" x14ac:dyDescent="0.35">
      <c r="A3476" s="5">
        <v>3474</v>
      </c>
      <c r="B3476" s="2" t="s">
        <v>3473</v>
      </c>
      <c r="C3476" s="2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>
        <f t="shared" si="272"/>
        <v>51.79</v>
      </c>
      <c r="Q3476" s="10" t="s">
        <v>8308</v>
      </c>
      <c r="R3476" t="s">
        <v>8309</v>
      </c>
      <c r="S3476" s="13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3.5" x14ac:dyDescent="0.35">
      <c r="A3477" s="5">
        <v>3475</v>
      </c>
      <c r="B3477" s="2" t="s">
        <v>3474</v>
      </c>
      <c r="C3477" s="2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>
        <f t="shared" si="272"/>
        <v>20</v>
      </c>
      <c r="Q3477" s="10" t="s">
        <v>8308</v>
      </c>
      <c r="R3477" t="s">
        <v>8309</v>
      </c>
      <c r="S3477" s="13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58" x14ac:dyDescent="0.35">
      <c r="A3478" s="5">
        <v>3476</v>
      </c>
      <c r="B3478" s="2" t="s">
        <v>3475</v>
      </c>
      <c r="C3478" s="2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>
        <f t="shared" si="272"/>
        <v>52</v>
      </c>
      <c r="Q3478" s="10" t="s">
        <v>8308</v>
      </c>
      <c r="R3478" t="s">
        <v>8309</v>
      </c>
      <c r="S3478" s="13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3.5" x14ac:dyDescent="0.35">
      <c r="A3479" s="5">
        <v>3477</v>
      </c>
      <c r="B3479" s="2" t="s">
        <v>3476</v>
      </c>
      <c r="C3479" s="2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>
        <f t="shared" si="272"/>
        <v>53.23</v>
      </c>
      <c r="Q3479" s="10" t="s">
        <v>8308</v>
      </c>
      <c r="R3479" t="s">
        <v>8309</v>
      </c>
      <c r="S3479" s="13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3.5" x14ac:dyDescent="0.35">
      <c r="A3480" s="5">
        <v>3478</v>
      </c>
      <c r="B3480" s="2" t="s">
        <v>3477</v>
      </c>
      <c r="C3480" s="2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>
        <f t="shared" si="272"/>
        <v>39.6</v>
      </c>
      <c r="Q3480" s="10" t="s">
        <v>8308</v>
      </c>
      <c r="R3480" t="s">
        <v>8309</v>
      </c>
      <c r="S3480" s="13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3.5" x14ac:dyDescent="0.35">
      <c r="A3481" s="5">
        <v>3479</v>
      </c>
      <c r="B3481" s="2" t="s">
        <v>3478</v>
      </c>
      <c r="C3481" s="2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>
        <f t="shared" si="272"/>
        <v>34.25</v>
      </c>
      <c r="Q3481" s="10" t="s">
        <v>8308</v>
      </c>
      <c r="R3481" t="s">
        <v>8309</v>
      </c>
      <c r="S3481" s="13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3.5" x14ac:dyDescent="0.35">
      <c r="A3482" s="5">
        <v>3480</v>
      </c>
      <c r="B3482" s="2" t="s">
        <v>3479</v>
      </c>
      <c r="C3482" s="2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>
        <f t="shared" si="272"/>
        <v>164.62</v>
      </c>
      <c r="Q3482" s="10" t="s">
        <v>8308</v>
      </c>
      <c r="R3482" t="s">
        <v>8309</v>
      </c>
      <c r="S3482" s="13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58" x14ac:dyDescent="0.35">
      <c r="A3483" s="5">
        <v>3481</v>
      </c>
      <c r="B3483" s="2" t="s">
        <v>3480</v>
      </c>
      <c r="C3483" s="2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>
        <f t="shared" si="272"/>
        <v>125.05</v>
      </c>
      <c r="Q3483" s="10" t="s">
        <v>8308</v>
      </c>
      <c r="R3483" t="s">
        <v>8309</v>
      </c>
      <c r="S3483" s="13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3.5" x14ac:dyDescent="0.35">
      <c r="A3484" s="5">
        <v>3482</v>
      </c>
      <c r="B3484" s="2" t="s">
        <v>3481</v>
      </c>
      <c r="C3484" s="2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>
        <f t="shared" si="272"/>
        <v>51.88</v>
      </c>
      <c r="Q3484" s="10" t="s">
        <v>8308</v>
      </c>
      <c r="R3484" t="s">
        <v>8309</v>
      </c>
      <c r="S3484" s="13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3.5" x14ac:dyDescent="0.35">
      <c r="A3485" s="5">
        <v>3483</v>
      </c>
      <c r="B3485" s="2" t="s">
        <v>3482</v>
      </c>
      <c r="C3485" s="2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>
        <f t="shared" si="272"/>
        <v>40.29</v>
      </c>
      <c r="Q3485" s="10" t="s">
        <v>8308</v>
      </c>
      <c r="R3485" t="s">
        <v>8309</v>
      </c>
      <c r="S3485" s="13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58" x14ac:dyDescent="0.35">
      <c r="A3486" s="5">
        <v>3484</v>
      </c>
      <c r="B3486" s="2" t="s">
        <v>3483</v>
      </c>
      <c r="C3486" s="2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>
        <f t="shared" si="272"/>
        <v>64.91</v>
      </c>
      <c r="Q3486" s="10" t="s">
        <v>8308</v>
      </c>
      <c r="R3486" t="s">
        <v>8309</v>
      </c>
      <c r="S3486" s="13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58" x14ac:dyDescent="0.35">
      <c r="A3487" s="5">
        <v>3485</v>
      </c>
      <c r="B3487" s="2" t="s">
        <v>3484</v>
      </c>
      <c r="C3487" s="2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>
        <f t="shared" si="272"/>
        <v>55.33</v>
      </c>
      <c r="Q3487" s="10" t="s">
        <v>8308</v>
      </c>
      <c r="R3487" t="s">
        <v>8309</v>
      </c>
      <c r="S3487" s="13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3.5" x14ac:dyDescent="0.35">
      <c r="A3488" s="5">
        <v>3486</v>
      </c>
      <c r="B3488" s="2" t="s">
        <v>3485</v>
      </c>
      <c r="C3488" s="2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>
        <f t="shared" si="272"/>
        <v>83.14</v>
      </c>
      <c r="Q3488" s="10" t="s">
        <v>8308</v>
      </c>
      <c r="R3488" t="s">
        <v>8309</v>
      </c>
      <c r="S3488" s="13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58" x14ac:dyDescent="0.35">
      <c r="A3489" s="5">
        <v>3487</v>
      </c>
      <c r="B3489" s="2" t="s">
        <v>3486</v>
      </c>
      <c r="C3489" s="2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>
        <f t="shared" si="272"/>
        <v>38.71</v>
      </c>
      <c r="Q3489" s="10" t="s">
        <v>8308</v>
      </c>
      <c r="R3489" t="s">
        <v>8309</v>
      </c>
      <c r="S3489" s="13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58" x14ac:dyDescent="0.35">
      <c r="A3490" s="5">
        <v>3488</v>
      </c>
      <c r="B3490" s="2" t="s">
        <v>3487</v>
      </c>
      <c r="C3490" s="2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>
        <f t="shared" si="272"/>
        <v>125.38</v>
      </c>
      <c r="Q3490" s="10" t="s">
        <v>8308</v>
      </c>
      <c r="R3490" t="s">
        <v>8309</v>
      </c>
      <c r="S3490" s="13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58" x14ac:dyDescent="0.35">
      <c r="A3491" s="5">
        <v>3489</v>
      </c>
      <c r="B3491" s="2" t="s">
        <v>3488</v>
      </c>
      <c r="C3491" s="2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>
        <f t="shared" si="272"/>
        <v>78.260000000000005</v>
      </c>
      <c r="Q3491" s="10" t="s">
        <v>8308</v>
      </c>
      <c r="R3491" t="s">
        <v>8309</v>
      </c>
      <c r="S3491" s="13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58" x14ac:dyDescent="0.35">
      <c r="A3492" s="5">
        <v>3490</v>
      </c>
      <c r="B3492" s="2" t="s">
        <v>3489</v>
      </c>
      <c r="C3492" s="2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>
        <f t="shared" si="272"/>
        <v>47.22</v>
      </c>
      <c r="Q3492" s="10" t="s">
        <v>8308</v>
      </c>
      <c r="R3492" t="s">
        <v>8309</v>
      </c>
      <c r="S3492" s="13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58" x14ac:dyDescent="0.35">
      <c r="A3493" s="5">
        <v>3491</v>
      </c>
      <c r="B3493" s="2" t="s">
        <v>3490</v>
      </c>
      <c r="C3493" s="2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>
        <f t="shared" si="272"/>
        <v>79.099999999999994</v>
      </c>
      <c r="Q3493" s="10" t="s">
        <v>8308</v>
      </c>
      <c r="R3493" t="s">
        <v>8309</v>
      </c>
      <c r="S3493" s="13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3.5" x14ac:dyDescent="0.35">
      <c r="A3494" s="5">
        <v>3492</v>
      </c>
      <c r="B3494" s="2" t="s">
        <v>3491</v>
      </c>
      <c r="C3494" s="2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>
        <f t="shared" si="272"/>
        <v>114.29</v>
      </c>
      <c r="Q3494" s="10" t="s">
        <v>8308</v>
      </c>
      <c r="R3494" t="s">
        <v>8309</v>
      </c>
      <c r="S3494" s="13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58" x14ac:dyDescent="0.35">
      <c r="A3495" s="5">
        <v>3493</v>
      </c>
      <c r="B3495" s="2" t="s">
        <v>3492</v>
      </c>
      <c r="C3495" s="2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>
        <f t="shared" si="272"/>
        <v>51.72</v>
      </c>
      <c r="Q3495" s="10" t="s">
        <v>8308</v>
      </c>
      <c r="R3495" t="s">
        <v>8309</v>
      </c>
      <c r="S3495" s="13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58" x14ac:dyDescent="0.35">
      <c r="A3496" s="5">
        <v>3494</v>
      </c>
      <c r="B3496" s="2" t="s">
        <v>3493</v>
      </c>
      <c r="C3496" s="2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>
        <f t="shared" si="272"/>
        <v>30.77</v>
      </c>
      <c r="Q3496" s="10" t="s">
        <v>8308</v>
      </c>
      <c r="R3496" t="s">
        <v>8309</v>
      </c>
      <c r="S3496" s="13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58" x14ac:dyDescent="0.35">
      <c r="A3497" s="5">
        <v>3495</v>
      </c>
      <c r="B3497" s="2" t="s">
        <v>3494</v>
      </c>
      <c r="C3497" s="2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>
        <f t="shared" si="272"/>
        <v>74.209999999999994</v>
      </c>
      <c r="Q3497" s="10" t="s">
        <v>8308</v>
      </c>
      <c r="R3497" t="s">
        <v>8309</v>
      </c>
      <c r="S3497" s="13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58" x14ac:dyDescent="0.35">
      <c r="A3498" s="5">
        <v>3496</v>
      </c>
      <c r="B3498" s="2" t="s">
        <v>3495</v>
      </c>
      <c r="C3498" s="2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>
        <f t="shared" si="272"/>
        <v>47.85</v>
      </c>
      <c r="Q3498" s="10" t="s">
        <v>8308</v>
      </c>
      <c r="R3498" t="s">
        <v>8309</v>
      </c>
      <c r="S3498" s="13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58" x14ac:dyDescent="0.35">
      <c r="A3499" s="5">
        <v>3497</v>
      </c>
      <c r="B3499" s="2" t="s">
        <v>3496</v>
      </c>
      <c r="C3499" s="2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>
        <f t="shared" si="272"/>
        <v>34.409999999999997</v>
      </c>
      <c r="Q3499" s="10" t="s">
        <v>8308</v>
      </c>
      <c r="R3499" t="s">
        <v>8309</v>
      </c>
      <c r="S3499" s="13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58" x14ac:dyDescent="0.35">
      <c r="A3500" s="5">
        <v>3498</v>
      </c>
      <c r="B3500" s="2" t="s">
        <v>3497</v>
      </c>
      <c r="C3500" s="2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>
        <f t="shared" si="272"/>
        <v>40.24</v>
      </c>
      <c r="Q3500" s="10" t="s">
        <v>8308</v>
      </c>
      <c r="R3500" t="s">
        <v>8309</v>
      </c>
      <c r="S3500" s="13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58" x14ac:dyDescent="0.35">
      <c r="A3501" s="5">
        <v>3499</v>
      </c>
      <c r="B3501" s="2" t="s">
        <v>3498</v>
      </c>
      <c r="C3501" s="2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>
        <f t="shared" si="272"/>
        <v>60.29</v>
      </c>
      <c r="Q3501" s="10" t="s">
        <v>8308</v>
      </c>
      <c r="R3501" t="s">
        <v>8309</v>
      </c>
      <c r="S3501" s="13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58" x14ac:dyDescent="0.35">
      <c r="A3502" s="5">
        <v>3500</v>
      </c>
      <c r="B3502" s="2" t="s">
        <v>3499</v>
      </c>
      <c r="C3502" s="2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>
        <f t="shared" si="272"/>
        <v>25.31</v>
      </c>
      <c r="Q3502" s="10" t="s">
        <v>8308</v>
      </c>
      <c r="R3502" t="s">
        <v>8309</v>
      </c>
      <c r="S3502" s="13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5" x14ac:dyDescent="0.35">
      <c r="A3503" s="5">
        <v>3501</v>
      </c>
      <c r="B3503" s="2" t="s">
        <v>3500</v>
      </c>
      <c r="C3503" s="2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>
        <f t="shared" si="272"/>
        <v>35.950000000000003</v>
      </c>
      <c r="Q3503" s="10" t="s">
        <v>8308</v>
      </c>
      <c r="R3503" t="s">
        <v>8309</v>
      </c>
      <c r="S3503" s="13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58" x14ac:dyDescent="0.35">
      <c r="A3504" s="5">
        <v>3502</v>
      </c>
      <c r="B3504" s="2" t="s">
        <v>3501</v>
      </c>
      <c r="C3504" s="2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>
        <f t="shared" si="272"/>
        <v>136</v>
      </c>
      <c r="Q3504" s="10" t="s">
        <v>8308</v>
      </c>
      <c r="R3504" t="s">
        <v>8309</v>
      </c>
      <c r="S3504" s="13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5" x14ac:dyDescent="0.35">
      <c r="A3505" s="5">
        <v>3503</v>
      </c>
      <c r="B3505" s="2" t="s">
        <v>3502</v>
      </c>
      <c r="C3505" s="2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>
        <f t="shared" si="272"/>
        <v>70.760000000000005</v>
      </c>
      <c r="Q3505" s="10" t="s">
        <v>8308</v>
      </c>
      <c r="R3505" t="s">
        <v>8309</v>
      </c>
      <c r="S3505" s="13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58" x14ac:dyDescent="0.35">
      <c r="A3506" s="5">
        <v>3504</v>
      </c>
      <c r="B3506" s="2" t="s">
        <v>3503</v>
      </c>
      <c r="C3506" s="2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>
        <f t="shared" si="272"/>
        <v>125</v>
      </c>
      <c r="Q3506" s="10" t="s">
        <v>8308</v>
      </c>
      <c r="R3506" t="s">
        <v>8309</v>
      </c>
      <c r="S3506" s="13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7" x14ac:dyDescent="0.35">
      <c r="A3507" s="5">
        <v>3505</v>
      </c>
      <c r="B3507" s="2" t="s">
        <v>3504</v>
      </c>
      <c r="C3507" s="2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>
        <f t="shared" si="272"/>
        <v>66.510000000000005</v>
      </c>
      <c r="Q3507" s="10" t="s">
        <v>8308</v>
      </c>
      <c r="R3507" t="s">
        <v>8309</v>
      </c>
      <c r="S3507" s="13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58" x14ac:dyDescent="0.35">
      <c r="A3508" s="5">
        <v>3506</v>
      </c>
      <c r="B3508" s="2" t="s">
        <v>3505</v>
      </c>
      <c r="C3508" s="2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>
        <f t="shared" si="272"/>
        <v>105</v>
      </c>
      <c r="Q3508" s="10" t="s">
        <v>8308</v>
      </c>
      <c r="R3508" t="s">
        <v>8309</v>
      </c>
      <c r="S3508" s="13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5" x14ac:dyDescent="0.35">
      <c r="A3509" s="5">
        <v>3507</v>
      </c>
      <c r="B3509" s="2" t="s">
        <v>3506</v>
      </c>
      <c r="C3509" s="2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>
        <f t="shared" si="272"/>
        <v>145</v>
      </c>
      <c r="Q3509" s="10" t="s">
        <v>8308</v>
      </c>
      <c r="R3509" t="s">
        <v>8309</v>
      </c>
      <c r="S3509" s="13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58" x14ac:dyDescent="0.35">
      <c r="A3510" s="5">
        <v>3508</v>
      </c>
      <c r="B3510" s="2" t="s">
        <v>3507</v>
      </c>
      <c r="C3510" s="2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>
        <f t="shared" si="272"/>
        <v>12</v>
      </c>
      <c r="Q3510" s="10" t="s">
        <v>8308</v>
      </c>
      <c r="R3510" t="s">
        <v>8309</v>
      </c>
      <c r="S3510" s="13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58" x14ac:dyDescent="0.35">
      <c r="A3511" s="5">
        <v>3509</v>
      </c>
      <c r="B3511" s="2" t="s">
        <v>3508</v>
      </c>
      <c r="C3511" s="2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>
        <f t="shared" si="272"/>
        <v>96.67</v>
      </c>
      <c r="Q3511" s="10" t="s">
        <v>8308</v>
      </c>
      <c r="R3511" t="s">
        <v>8309</v>
      </c>
      <c r="S3511" s="13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8" x14ac:dyDescent="0.35">
      <c r="A3512" s="5">
        <v>3510</v>
      </c>
      <c r="B3512" s="2" t="s">
        <v>3509</v>
      </c>
      <c r="C3512" s="2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>
        <f t="shared" si="272"/>
        <v>60.33</v>
      </c>
      <c r="Q3512" s="10" t="s">
        <v>8308</v>
      </c>
      <c r="R3512" t="s">
        <v>8309</v>
      </c>
      <c r="S3512" s="13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5" x14ac:dyDescent="0.35">
      <c r="A3513" s="5">
        <v>3511</v>
      </c>
      <c r="B3513" s="2" t="s">
        <v>3510</v>
      </c>
      <c r="C3513" s="2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>
        <f t="shared" si="272"/>
        <v>79.89</v>
      </c>
      <c r="Q3513" s="10" t="s">
        <v>8308</v>
      </c>
      <c r="R3513" t="s">
        <v>8309</v>
      </c>
      <c r="S3513" s="13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58" x14ac:dyDescent="0.35">
      <c r="A3514" s="5">
        <v>3512</v>
      </c>
      <c r="B3514" s="2" t="s">
        <v>3511</v>
      </c>
      <c r="C3514" s="2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>
        <f t="shared" si="272"/>
        <v>58.82</v>
      </c>
      <c r="Q3514" s="10" t="s">
        <v>8308</v>
      </c>
      <c r="R3514" t="s">
        <v>8309</v>
      </c>
      <c r="S3514" s="13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58" x14ac:dyDescent="0.35">
      <c r="A3515" s="5">
        <v>3513</v>
      </c>
      <c r="B3515" s="2" t="s">
        <v>3512</v>
      </c>
      <c r="C3515" s="2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>
        <f t="shared" si="272"/>
        <v>75.34</v>
      </c>
      <c r="Q3515" s="10" t="s">
        <v>8308</v>
      </c>
      <c r="R3515" t="s">
        <v>8309</v>
      </c>
      <c r="S3515" s="13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5" x14ac:dyDescent="0.35">
      <c r="A3516" s="5">
        <v>3514</v>
      </c>
      <c r="B3516" s="2" t="s">
        <v>3513</v>
      </c>
      <c r="C3516" s="2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>
        <f t="shared" si="272"/>
        <v>55</v>
      </c>
      <c r="Q3516" s="10" t="s">
        <v>8308</v>
      </c>
      <c r="R3516" t="s">
        <v>8309</v>
      </c>
      <c r="S3516" s="13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5" x14ac:dyDescent="0.35">
      <c r="A3517" s="5">
        <v>3515</v>
      </c>
      <c r="B3517" s="2" t="s">
        <v>3514</v>
      </c>
      <c r="C3517" s="2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>
        <f t="shared" si="272"/>
        <v>66.959999999999994</v>
      </c>
      <c r="Q3517" s="10" t="s">
        <v>8308</v>
      </c>
      <c r="R3517" t="s">
        <v>8309</v>
      </c>
      <c r="S3517" s="13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5" x14ac:dyDescent="0.35">
      <c r="A3518" s="5">
        <v>3516</v>
      </c>
      <c r="B3518" s="2" t="s">
        <v>3515</v>
      </c>
      <c r="C3518" s="2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>
        <f t="shared" si="272"/>
        <v>227.27</v>
      </c>
      <c r="Q3518" s="10" t="s">
        <v>8308</v>
      </c>
      <c r="R3518" t="s">
        <v>8309</v>
      </c>
      <c r="S3518" s="13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5" x14ac:dyDescent="0.35">
      <c r="A3519" s="5">
        <v>3517</v>
      </c>
      <c r="B3519" s="2" t="s">
        <v>3516</v>
      </c>
      <c r="C3519" s="2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>
        <f t="shared" si="272"/>
        <v>307.69</v>
      </c>
      <c r="Q3519" s="10" t="s">
        <v>8308</v>
      </c>
      <c r="R3519" t="s">
        <v>8309</v>
      </c>
      <c r="S3519" s="13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58" x14ac:dyDescent="0.35">
      <c r="A3520" s="5">
        <v>3518</v>
      </c>
      <c r="B3520" s="2" t="s">
        <v>3517</v>
      </c>
      <c r="C3520" s="2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>
        <f t="shared" si="272"/>
        <v>50.02</v>
      </c>
      <c r="Q3520" s="10" t="s">
        <v>8308</v>
      </c>
      <c r="R3520" t="s">
        <v>8309</v>
      </c>
      <c r="S3520" s="13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5" x14ac:dyDescent="0.35">
      <c r="A3521" s="5">
        <v>3519</v>
      </c>
      <c r="B3521" s="2" t="s">
        <v>3518</v>
      </c>
      <c r="C3521" s="2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>
        <f t="shared" si="272"/>
        <v>72.39</v>
      </c>
      <c r="Q3521" s="10" t="s">
        <v>8308</v>
      </c>
      <c r="R3521" t="s">
        <v>8309</v>
      </c>
      <c r="S3521" s="13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5" x14ac:dyDescent="0.35">
      <c r="A3522" s="5">
        <v>3520</v>
      </c>
      <c r="B3522" s="2" t="s">
        <v>3519</v>
      </c>
      <c r="C3522" s="2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101</v>
      </c>
      <c r="P3522">
        <f t="shared" si="272"/>
        <v>95.95</v>
      </c>
      <c r="Q3522" s="10" t="s">
        <v>8308</v>
      </c>
      <c r="R3522" t="s">
        <v>8309</v>
      </c>
      <c r="S3522" s="13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8" x14ac:dyDescent="0.35">
      <c r="A3523" s="5">
        <v>3521</v>
      </c>
      <c r="B3523" s="2" t="s">
        <v>3520</v>
      </c>
      <c r="C3523" s="2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8308</v>
      </c>
      <c r="R3523" t="s">
        <v>8309</v>
      </c>
      <c r="S3523" s="13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58" x14ac:dyDescent="0.35">
      <c r="A3524" s="5">
        <v>3522</v>
      </c>
      <c r="B3524" s="2" t="s">
        <v>3521</v>
      </c>
      <c r="C3524" s="2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>
        <f t="shared" si="277"/>
        <v>41.03</v>
      </c>
      <c r="Q3524" s="10" t="s">
        <v>8308</v>
      </c>
      <c r="R3524" t="s">
        <v>8309</v>
      </c>
      <c r="S3524" s="13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43.5" x14ac:dyDescent="0.35">
      <c r="A3525" s="5">
        <v>3523</v>
      </c>
      <c r="B3525" s="2" t="s">
        <v>3522</v>
      </c>
      <c r="C3525" s="2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>
        <f t="shared" si="277"/>
        <v>56.83</v>
      </c>
      <c r="Q3525" s="10" t="s">
        <v>8308</v>
      </c>
      <c r="R3525" t="s">
        <v>8309</v>
      </c>
      <c r="S3525" s="13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58" x14ac:dyDescent="0.35">
      <c r="A3526" s="5">
        <v>3524</v>
      </c>
      <c r="B3526" s="2" t="s">
        <v>3523</v>
      </c>
      <c r="C3526" s="2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>
        <f t="shared" si="277"/>
        <v>137.24</v>
      </c>
      <c r="Q3526" s="10" t="s">
        <v>8308</v>
      </c>
      <c r="R3526" t="s">
        <v>8309</v>
      </c>
      <c r="S3526" s="13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3.5" x14ac:dyDescent="0.35">
      <c r="A3527" s="5">
        <v>3525</v>
      </c>
      <c r="B3527" s="2" t="s">
        <v>3524</v>
      </c>
      <c r="C3527" s="2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>
        <f t="shared" si="277"/>
        <v>75.709999999999994</v>
      </c>
      <c r="Q3527" s="10" t="s">
        <v>8308</v>
      </c>
      <c r="R3527" t="s">
        <v>8309</v>
      </c>
      <c r="S3527" s="13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58" x14ac:dyDescent="0.35">
      <c r="A3528" s="5">
        <v>3526</v>
      </c>
      <c r="B3528" s="2" t="s">
        <v>3525</v>
      </c>
      <c r="C3528" s="2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>
        <f t="shared" si="277"/>
        <v>99</v>
      </c>
      <c r="Q3528" s="10" t="s">
        <v>8308</v>
      </c>
      <c r="R3528" t="s">
        <v>8309</v>
      </c>
      <c r="S3528" s="13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58" x14ac:dyDescent="0.35">
      <c r="A3529" s="5">
        <v>3527</v>
      </c>
      <c r="B3529" s="2" t="s">
        <v>3526</v>
      </c>
      <c r="C3529" s="2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>
        <f t="shared" si="277"/>
        <v>81.569999999999993</v>
      </c>
      <c r="Q3529" s="10" t="s">
        <v>8308</v>
      </c>
      <c r="R3529" t="s">
        <v>8309</v>
      </c>
      <c r="S3529" s="13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3.5" x14ac:dyDescent="0.35">
      <c r="A3530" s="5">
        <v>3528</v>
      </c>
      <c r="B3530" s="2" t="s">
        <v>3527</v>
      </c>
      <c r="C3530" s="2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>
        <f t="shared" si="277"/>
        <v>45.11</v>
      </c>
      <c r="Q3530" s="10" t="s">
        <v>8308</v>
      </c>
      <c r="R3530" t="s">
        <v>8309</v>
      </c>
      <c r="S3530" s="13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58" x14ac:dyDescent="0.35">
      <c r="A3531" s="5">
        <v>3529</v>
      </c>
      <c r="B3531" s="2" t="s">
        <v>3528</v>
      </c>
      <c r="C3531" s="2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>
        <f t="shared" si="277"/>
        <v>36.67</v>
      </c>
      <c r="Q3531" s="10" t="s">
        <v>8308</v>
      </c>
      <c r="R3531" t="s">
        <v>8309</v>
      </c>
      <c r="S3531" s="13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58" x14ac:dyDescent="0.35">
      <c r="A3532" s="5">
        <v>3530</v>
      </c>
      <c r="B3532" s="2" t="s">
        <v>3529</v>
      </c>
      <c r="C3532" s="2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>
        <f t="shared" si="277"/>
        <v>125</v>
      </c>
      <c r="Q3532" s="10" t="s">
        <v>8308</v>
      </c>
      <c r="R3532" t="s">
        <v>8309</v>
      </c>
      <c r="S3532" s="13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x14ac:dyDescent="0.35">
      <c r="A3533" s="5">
        <v>3531</v>
      </c>
      <c r="B3533" s="2" t="s">
        <v>3530</v>
      </c>
      <c r="C3533" s="2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>
        <f t="shared" si="277"/>
        <v>49.23</v>
      </c>
      <c r="Q3533" s="10" t="s">
        <v>8308</v>
      </c>
      <c r="R3533" t="s">
        <v>8309</v>
      </c>
      <c r="S3533" s="13">
        <f t="shared" si="278"/>
        <v>42521.654328703706</v>
      </c>
      <c r="T3533" s="16">
        <f t="shared" si="279"/>
        <v>42551.654328703706</v>
      </c>
      <c r="U3533">
        <f t="shared" ref="U3533:U3596" si="280">YEAR(S:S)</f>
        <v>2016</v>
      </c>
    </row>
    <row r="3534" spans="1:21" ht="58" x14ac:dyDescent="0.35">
      <c r="A3534" s="5">
        <v>3532</v>
      </c>
      <c r="B3534" s="2" t="s">
        <v>3531</v>
      </c>
      <c r="C3534" s="2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>
        <f t="shared" si="277"/>
        <v>42.3</v>
      </c>
      <c r="Q3534" s="10" t="s">
        <v>8308</v>
      </c>
      <c r="R3534" t="s">
        <v>8309</v>
      </c>
      <c r="S3534" s="13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58" x14ac:dyDescent="0.35">
      <c r="A3535" s="5">
        <v>3533</v>
      </c>
      <c r="B3535" s="2" t="s">
        <v>3532</v>
      </c>
      <c r="C3535" s="2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>
        <f t="shared" si="277"/>
        <v>78.88</v>
      </c>
      <c r="Q3535" s="10" t="s">
        <v>8308</v>
      </c>
      <c r="R3535" t="s">
        <v>8309</v>
      </c>
      <c r="S3535" s="13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43.5" x14ac:dyDescent="0.35">
      <c r="A3536" s="5">
        <v>3534</v>
      </c>
      <c r="B3536" s="2" t="s">
        <v>3533</v>
      </c>
      <c r="C3536" s="2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>
        <f t="shared" si="277"/>
        <v>38.28</v>
      </c>
      <c r="Q3536" s="10" t="s">
        <v>8308</v>
      </c>
      <c r="R3536" t="s">
        <v>8309</v>
      </c>
      <c r="S3536" s="13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3.5" x14ac:dyDescent="0.35">
      <c r="A3537" s="5">
        <v>3535</v>
      </c>
      <c r="B3537" s="2" t="s">
        <v>3534</v>
      </c>
      <c r="C3537" s="2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>
        <f t="shared" si="277"/>
        <v>44.85</v>
      </c>
      <c r="Q3537" s="10" t="s">
        <v>8308</v>
      </c>
      <c r="R3537" t="s">
        <v>8309</v>
      </c>
      <c r="S3537" s="13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58" x14ac:dyDescent="0.35">
      <c r="A3538" s="5">
        <v>3536</v>
      </c>
      <c r="B3538" s="2" t="s">
        <v>3535</v>
      </c>
      <c r="C3538" s="2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>
        <f t="shared" si="277"/>
        <v>13.53</v>
      </c>
      <c r="Q3538" s="10" t="s">
        <v>8308</v>
      </c>
      <c r="R3538" t="s">
        <v>8309</v>
      </c>
      <c r="S3538" s="13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58" x14ac:dyDescent="0.35">
      <c r="A3539" s="5">
        <v>3537</v>
      </c>
      <c r="B3539" s="2" t="s">
        <v>3536</v>
      </c>
      <c r="C3539" s="2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>
        <f t="shared" si="277"/>
        <v>43.5</v>
      </c>
      <c r="Q3539" s="10" t="s">
        <v>8308</v>
      </c>
      <c r="R3539" t="s">
        <v>8309</v>
      </c>
      <c r="S3539" s="13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58" x14ac:dyDescent="0.35">
      <c r="A3540" s="5">
        <v>3538</v>
      </c>
      <c r="B3540" s="2" t="s">
        <v>3537</v>
      </c>
      <c r="C3540" s="2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>
        <f t="shared" si="277"/>
        <v>30.95</v>
      </c>
      <c r="Q3540" s="10" t="s">
        <v>8308</v>
      </c>
      <c r="R3540" t="s">
        <v>8309</v>
      </c>
      <c r="S3540" s="13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58" x14ac:dyDescent="0.35">
      <c r="A3541" s="5">
        <v>3539</v>
      </c>
      <c r="B3541" s="2" t="s">
        <v>3538</v>
      </c>
      <c r="C3541" s="2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>
        <f t="shared" si="277"/>
        <v>55.23</v>
      </c>
      <c r="Q3541" s="10" t="s">
        <v>8308</v>
      </c>
      <c r="R3541" t="s">
        <v>8309</v>
      </c>
      <c r="S3541" s="13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58" x14ac:dyDescent="0.35">
      <c r="A3542" s="5">
        <v>3540</v>
      </c>
      <c r="B3542" s="2" t="s">
        <v>3539</v>
      </c>
      <c r="C3542" s="2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>
        <f t="shared" si="277"/>
        <v>46.13</v>
      </c>
      <c r="Q3542" s="10" t="s">
        <v>8308</v>
      </c>
      <c r="R3542" t="s">
        <v>8309</v>
      </c>
      <c r="S3542" s="13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58" x14ac:dyDescent="0.35">
      <c r="A3543" s="5">
        <v>3541</v>
      </c>
      <c r="B3543" s="2" t="s">
        <v>3540</v>
      </c>
      <c r="C3543" s="2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>
        <f t="shared" si="277"/>
        <v>39.380000000000003</v>
      </c>
      <c r="Q3543" s="10" t="s">
        <v>8308</v>
      </c>
      <c r="R3543" t="s">
        <v>8309</v>
      </c>
      <c r="S3543" s="13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58" x14ac:dyDescent="0.35">
      <c r="A3544" s="5">
        <v>3542</v>
      </c>
      <c r="B3544" s="2" t="s">
        <v>3541</v>
      </c>
      <c r="C3544" s="2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>
        <f t="shared" si="277"/>
        <v>66.150000000000006</v>
      </c>
      <c r="Q3544" s="10" t="s">
        <v>8308</v>
      </c>
      <c r="R3544" t="s">
        <v>8309</v>
      </c>
      <c r="S3544" s="13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3.5" x14ac:dyDescent="0.35">
      <c r="A3545" s="5">
        <v>3543</v>
      </c>
      <c r="B3545" s="2" t="s">
        <v>3542</v>
      </c>
      <c r="C3545" s="2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>
        <f t="shared" si="277"/>
        <v>54.14</v>
      </c>
      <c r="Q3545" s="10" t="s">
        <v>8308</v>
      </c>
      <c r="R3545" t="s">
        <v>8309</v>
      </c>
      <c r="S3545" s="13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43.5" x14ac:dyDescent="0.35">
      <c r="A3546" s="5">
        <v>3544</v>
      </c>
      <c r="B3546" s="2" t="s">
        <v>3543</v>
      </c>
      <c r="C3546" s="2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>
        <f t="shared" si="277"/>
        <v>104.17</v>
      </c>
      <c r="Q3546" s="10" t="s">
        <v>8308</v>
      </c>
      <c r="R3546" t="s">
        <v>8309</v>
      </c>
      <c r="S3546" s="13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58" x14ac:dyDescent="0.35">
      <c r="A3547" s="5">
        <v>3545</v>
      </c>
      <c r="B3547" s="2" t="s">
        <v>3544</v>
      </c>
      <c r="C3547" s="2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>
        <f t="shared" si="277"/>
        <v>31.38</v>
      </c>
      <c r="Q3547" s="10" t="s">
        <v>8308</v>
      </c>
      <c r="R3547" t="s">
        <v>8309</v>
      </c>
      <c r="S3547" s="13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58" x14ac:dyDescent="0.35">
      <c r="A3548" s="5">
        <v>3546</v>
      </c>
      <c r="B3548" s="2" t="s">
        <v>3545</v>
      </c>
      <c r="C3548" s="2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>
        <f t="shared" si="277"/>
        <v>59.21</v>
      </c>
      <c r="Q3548" s="10" t="s">
        <v>8308</v>
      </c>
      <c r="R3548" t="s">
        <v>8309</v>
      </c>
      <c r="S3548" s="13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3.5" x14ac:dyDescent="0.35">
      <c r="A3549" s="5">
        <v>3547</v>
      </c>
      <c r="B3549" s="2" t="s">
        <v>3546</v>
      </c>
      <c r="C3549" s="2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>
        <f t="shared" si="277"/>
        <v>119.18</v>
      </c>
      <c r="Q3549" s="10" t="s">
        <v>8308</v>
      </c>
      <c r="R3549" t="s">
        <v>8309</v>
      </c>
      <c r="S3549" s="13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3.5" x14ac:dyDescent="0.35">
      <c r="A3550" s="5">
        <v>3548</v>
      </c>
      <c r="B3550" s="2" t="s">
        <v>3547</v>
      </c>
      <c r="C3550" s="2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>
        <f t="shared" si="277"/>
        <v>164.62</v>
      </c>
      <c r="Q3550" s="10" t="s">
        <v>8308</v>
      </c>
      <c r="R3550" t="s">
        <v>8309</v>
      </c>
      <c r="S3550" s="13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58" x14ac:dyDescent="0.35">
      <c r="A3551" s="5">
        <v>3549</v>
      </c>
      <c r="B3551" s="2" t="s">
        <v>3548</v>
      </c>
      <c r="C3551" s="2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>
        <f t="shared" si="277"/>
        <v>24.29</v>
      </c>
      <c r="Q3551" s="10" t="s">
        <v>8308</v>
      </c>
      <c r="R3551" t="s">
        <v>8309</v>
      </c>
      <c r="S3551" s="13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58" x14ac:dyDescent="0.35">
      <c r="A3552" s="5">
        <v>3550</v>
      </c>
      <c r="B3552" s="2" t="s">
        <v>3549</v>
      </c>
      <c r="C3552" s="2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>
        <f t="shared" si="277"/>
        <v>40.94</v>
      </c>
      <c r="Q3552" s="10" t="s">
        <v>8308</v>
      </c>
      <c r="R3552" t="s">
        <v>8309</v>
      </c>
      <c r="S3552" s="13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58" x14ac:dyDescent="0.35">
      <c r="A3553" s="5">
        <v>3551</v>
      </c>
      <c r="B3553" s="2" t="s">
        <v>3550</v>
      </c>
      <c r="C3553" s="2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>
        <f t="shared" si="277"/>
        <v>61.1</v>
      </c>
      <c r="Q3553" s="10" t="s">
        <v>8308</v>
      </c>
      <c r="R3553" t="s">
        <v>8309</v>
      </c>
      <c r="S3553" s="13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58" x14ac:dyDescent="0.35">
      <c r="A3554" s="5">
        <v>3552</v>
      </c>
      <c r="B3554" s="2" t="s">
        <v>3551</v>
      </c>
      <c r="C3554" s="2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>
        <f t="shared" si="277"/>
        <v>38.65</v>
      </c>
      <c r="Q3554" s="10" t="s">
        <v>8308</v>
      </c>
      <c r="R3554" t="s">
        <v>8309</v>
      </c>
      <c r="S3554" s="13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58" x14ac:dyDescent="0.35">
      <c r="A3555" s="5">
        <v>3553</v>
      </c>
      <c r="B3555" s="2" t="s">
        <v>3552</v>
      </c>
      <c r="C3555" s="2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>
        <f t="shared" si="277"/>
        <v>56.2</v>
      </c>
      <c r="Q3555" s="10" t="s">
        <v>8308</v>
      </c>
      <c r="R3555" t="s">
        <v>8309</v>
      </c>
      <c r="S3555" s="13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3.5" x14ac:dyDescent="0.35">
      <c r="A3556" s="5">
        <v>3554</v>
      </c>
      <c r="B3556" s="2" t="s">
        <v>3553</v>
      </c>
      <c r="C3556" s="2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>
        <f t="shared" si="277"/>
        <v>107</v>
      </c>
      <c r="Q3556" s="10" t="s">
        <v>8308</v>
      </c>
      <c r="R3556" t="s">
        <v>8309</v>
      </c>
      <c r="S3556" s="13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58" x14ac:dyDescent="0.35">
      <c r="A3557" s="5">
        <v>3555</v>
      </c>
      <c r="B3557" s="2" t="s">
        <v>3554</v>
      </c>
      <c r="C3557" s="2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>
        <f t="shared" si="277"/>
        <v>171.43</v>
      </c>
      <c r="Q3557" s="10" t="s">
        <v>8308</v>
      </c>
      <c r="R3557" t="s">
        <v>8309</v>
      </c>
      <c r="S3557" s="13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58" x14ac:dyDescent="0.35">
      <c r="A3558" s="5">
        <v>3556</v>
      </c>
      <c r="B3558" s="2" t="s">
        <v>3555</v>
      </c>
      <c r="C3558" s="2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>
        <f t="shared" si="277"/>
        <v>110.5</v>
      </c>
      <c r="Q3558" s="10" t="s">
        <v>8308</v>
      </c>
      <c r="R3558" t="s">
        <v>8309</v>
      </c>
      <c r="S3558" s="13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58" x14ac:dyDescent="0.35">
      <c r="A3559" s="5">
        <v>3557</v>
      </c>
      <c r="B3559" s="2" t="s">
        <v>3556</v>
      </c>
      <c r="C3559" s="2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>
        <f t="shared" si="277"/>
        <v>179.28</v>
      </c>
      <c r="Q3559" s="10" t="s">
        <v>8308</v>
      </c>
      <c r="R3559" t="s">
        <v>8309</v>
      </c>
      <c r="S3559" s="13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3.5" x14ac:dyDescent="0.35">
      <c r="A3560" s="5">
        <v>3558</v>
      </c>
      <c r="B3560" s="2" t="s">
        <v>3557</v>
      </c>
      <c r="C3560" s="2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>
        <f t="shared" si="277"/>
        <v>22.91</v>
      </c>
      <c r="Q3560" s="10" t="s">
        <v>8308</v>
      </c>
      <c r="R3560" t="s">
        <v>8309</v>
      </c>
      <c r="S3560" s="13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58" x14ac:dyDescent="0.35">
      <c r="A3561" s="5">
        <v>3559</v>
      </c>
      <c r="B3561" s="2" t="s">
        <v>3558</v>
      </c>
      <c r="C3561" s="2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>
        <f t="shared" si="277"/>
        <v>43.13</v>
      </c>
      <c r="Q3561" s="10" t="s">
        <v>8308</v>
      </c>
      <c r="R3561" t="s">
        <v>8309</v>
      </c>
      <c r="S3561" s="13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58" x14ac:dyDescent="0.35">
      <c r="A3562" s="5">
        <v>3560</v>
      </c>
      <c r="B3562" s="2" t="s">
        <v>3559</v>
      </c>
      <c r="C3562" s="2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>
        <f t="shared" si="277"/>
        <v>46.89</v>
      </c>
      <c r="Q3562" s="10" t="s">
        <v>8308</v>
      </c>
      <c r="R3562" t="s">
        <v>8309</v>
      </c>
      <c r="S3562" s="13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6" x14ac:dyDescent="0.35">
      <c r="A3563" s="5">
        <v>3561</v>
      </c>
      <c r="B3563" s="2" t="s">
        <v>3560</v>
      </c>
      <c r="C3563" s="2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>
        <f t="shared" si="277"/>
        <v>47.41</v>
      </c>
      <c r="Q3563" s="10" t="s">
        <v>8308</v>
      </c>
      <c r="R3563" t="s">
        <v>8309</v>
      </c>
      <c r="S3563" s="13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58" x14ac:dyDescent="0.35">
      <c r="A3564" s="5">
        <v>3562</v>
      </c>
      <c r="B3564" s="2" t="s">
        <v>3561</v>
      </c>
      <c r="C3564" s="2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>
        <f t="shared" si="277"/>
        <v>15.13</v>
      </c>
      <c r="Q3564" s="10" t="s">
        <v>8308</v>
      </c>
      <c r="R3564" t="s">
        <v>8309</v>
      </c>
      <c r="S3564" s="13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58" x14ac:dyDescent="0.35">
      <c r="A3565" s="5">
        <v>3563</v>
      </c>
      <c r="B3565" s="2" t="s">
        <v>3562</v>
      </c>
      <c r="C3565" s="2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>
        <f t="shared" si="277"/>
        <v>21.1</v>
      </c>
      <c r="Q3565" s="10" t="s">
        <v>8308</v>
      </c>
      <c r="R3565" t="s">
        <v>8309</v>
      </c>
      <c r="S3565" s="13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43.5" x14ac:dyDescent="0.35">
      <c r="A3566" s="5">
        <v>3564</v>
      </c>
      <c r="B3566" s="2" t="s">
        <v>3563</v>
      </c>
      <c r="C3566" s="2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>
        <f t="shared" si="277"/>
        <v>59.12</v>
      </c>
      <c r="Q3566" s="10" t="s">
        <v>8308</v>
      </c>
      <c r="R3566" t="s">
        <v>8309</v>
      </c>
      <c r="S3566" s="13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58" x14ac:dyDescent="0.35">
      <c r="A3567" s="5">
        <v>3565</v>
      </c>
      <c r="B3567" s="2" t="s">
        <v>3564</v>
      </c>
      <c r="C3567" s="2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>
        <f t="shared" si="277"/>
        <v>97.92</v>
      </c>
      <c r="Q3567" s="10" t="s">
        <v>8308</v>
      </c>
      <c r="R3567" t="s">
        <v>8309</v>
      </c>
      <c r="S3567" s="13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58" x14ac:dyDescent="0.35">
      <c r="A3568" s="5">
        <v>3566</v>
      </c>
      <c r="B3568" s="2" t="s">
        <v>3565</v>
      </c>
      <c r="C3568" s="2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>
        <f t="shared" si="277"/>
        <v>55.13</v>
      </c>
      <c r="Q3568" s="10" t="s">
        <v>8308</v>
      </c>
      <c r="R3568" t="s">
        <v>8309</v>
      </c>
      <c r="S3568" s="13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58" x14ac:dyDescent="0.35">
      <c r="A3569" s="5">
        <v>3567</v>
      </c>
      <c r="B3569" s="2" t="s">
        <v>3566</v>
      </c>
      <c r="C3569" s="2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>
        <f t="shared" si="277"/>
        <v>26.54</v>
      </c>
      <c r="Q3569" s="10" t="s">
        <v>8308</v>
      </c>
      <c r="R3569" t="s">
        <v>8309</v>
      </c>
      <c r="S3569" s="13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5" x14ac:dyDescent="0.35">
      <c r="A3570" s="5">
        <v>3568</v>
      </c>
      <c r="B3570" s="2" t="s">
        <v>3567</v>
      </c>
      <c r="C3570" s="2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>
        <f t="shared" si="277"/>
        <v>58.42</v>
      </c>
      <c r="Q3570" s="10" t="s">
        <v>8308</v>
      </c>
      <c r="R3570" t="s">
        <v>8309</v>
      </c>
      <c r="S3570" s="13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5" x14ac:dyDescent="0.35">
      <c r="A3571" s="5">
        <v>3569</v>
      </c>
      <c r="B3571" s="2" t="s">
        <v>3568</v>
      </c>
      <c r="C3571" s="2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>
        <f t="shared" si="277"/>
        <v>122.54</v>
      </c>
      <c r="Q3571" s="10" t="s">
        <v>8308</v>
      </c>
      <c r="R3571" t="s">
        <v>8309</v>
      </c>
      <c r="S3571" s="13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5" x14ac:dyDescent="0.35">
      <c r="A3572" s="5">
        <v>3570</v>
      </c>
      <c r="B3572" s="2" t="s">
        <v>3569</v>
      </c>
      <c r="C3572" s="2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>
        <f t="shared" si="277"/>
        <v>87.96</v>
      </c>
      <c r="Q3572" s="10" t="s">
        <v>8308</v>
      </c>
      <c r="R3572" t="s">
        <v>8309</v>
      </c>
      <c r="S3572" s="13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5" x14ac:dyDescent="0.35">
      <c r="A3573" s="5">
        <v>3571</v>
      </c>
      <c r="B3573" s="2" t="s">
        <v>3570</v>
      </c>
      <c r="C3573" s="2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>
        <f t="shared" si="277"/>
        <v>73.239999999999995</v>
      </c>
      <c r="Q3573" s="10" t="s">
        <v>8308</v>
      </c>
      <c r="R3573" t="s">
        <v>8309</v>
      </c>
      <c r="S3573" s="13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9" x14ac:dyDescent="0.35">
      <c r="A3574" s="5">
        <v>3572</v>
      </c>
      <c r="B3574" s="2" t="s">
        <v>3571</v>
      </c>
      <c r="C3574" s="2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>
        <f t="shared" si="277"/>
        <v>55.56</v>
      </c>
      <c r="Q3574" s="10" t="s">
        <v>8308</v>
      </c>
      <c r="R3574" t="s">
        <v>8309</v>
      </c>
      <c r="S3574" s="13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5" x14ac:dyDescent="0.35">
      <c r="A3575" s="5">
        <v>3573</v>
      </c>
      <c r="B3575" s="2" t="s">
        <v>3572</v>
      </c>
      <c r="C3575" s="2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>
        <f t="shared" si="277"/>
        <v>39.54</v>
      </c>
      <c r="Q3575" s="10" t="s">
        <v>8308</v>
      </c>
      <c r="R3575" t="s">
        <v>8309</v>
      </c>
      <c r="S3575" s="13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58" x14ac:dyDescent="0.35">
      <c r="A3576" s="5">
        <v>3574</v>
      </c>
      <c r="B3576" s="2" t="s">
        <v>3573</v>
      </c>
      <c r="C3576" s="2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>
        <f t="shared" si="277"/>
        <v>136.78</v>
      </c>
      <c r="Q3576" s="10" t="s">
        <v>8308</v>
      </c>
      <c r="R3576" t="s">
        <v>8309</v>
      </c>
      <c r="S3576" s="13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58" x14ac:dyDescent="0.35">
      <c r="A3577" s="5">
        <v>3575</v>
      </c>
      <c r="B3577" s="2" t="s">
        <v>3574</v>
      </c>
      <c r="C3577" s="2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>
        <f t="shared" si="277"/>
        <v>99.34</v>
      </c>
      <c r="Q3577" s="10" t="s">
        <v>8308</v>
      </c>
      <c r="R3577" t="s">
        <v>8309</v>
      </c>
      <c r="S3577" s="13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5" x14ac:dyDescent="0.35">
      <c r="A3578" s="5">
        <v>3576</v>
      </c>
      <c r="B3578" s="2" t="s">
        <v>3575</v>
      </c>
      <c r="C3578" s="2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>
        <f t="shared" si="277"/>
        <v>20</v>
      </c>
      <c r="Q3578" s="10" t="s">
        <v>8308</v>
      </c>
      <c r="R3578" t="s">
        <v>8309</v>
      </c>
      <c r="S3578" s="13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5" x14ac:dyDescent="0.35">
      <c r="A3579" s="5">
        <v>3577</v>
      </c>
      <c r="B3579" s="2" t="s">
        <v>3576</v>
      </c>
      <c r="C3579" s="2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>
        <f t="shared" si="277"/>
        <v>28.89</v>
      </c>
      <c r="Q3579" s="10" t="s">
        <v>8308</v>
      </c>
      <c r="R3579" t="s">
        <v>8309</v>
      </c>
      <c r="S3579" s="13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5" x14ac:dyDescent="0.35">
      <c r="A3580" s="5">
        <v>3578</v>
      </c>
      <c r="B3580" s="2" t="s">
        <v>3577</v>
      </c>
      <c r="C3580" s="2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>
        <f t="shared" si="277"/>
        <v>40.549999999999997</v>
      </c>
      <c r="Q3580" s="10" t="s">
        <v>8308</v>
      </c>
      <c r="R3580" t="s">
        <v>8309</v>
      </c>
      <c r="S3580" s="13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58" x14ac:dyDescent="0.35">
      <c r="A3581" s="5">
        <v>3579</v>
      </c>
      <c r="B3581" s="2" t="s">
        <v>3578</v>
      </c>
      <c r="C3581" s="2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>
        <f t="shared" si="277"/>
        <v>35.71</v>
      </c>
      <c r="Q3581" s="10" t="s">
        <v>8308</v>
      </c>
      <c r="R3581" t="s">
        <v>8309</v>
      </c>
      <c r="S3581" s="13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5" x14ac:dyDescent="0.35">
      <c r="A3582" s="5">
        <v>3580</v>
      </c>
      <c r="B3582" s="2" t="s">
        <v>3579</v>
      </c>
      <c r="C3582" s="2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>
        <f t="shared" si="277"/>
        <v>37.96</v>
      </c>
      <c r="Q3582" s="10" t="s">
        <v>8308</v>
      </c>
      <c r="R3582" t="s">
        <v>8309</v>
      </c>
      <c r="S3582" s="13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58" x14ac:dyDescent="0.35">
      <c r="A3583" s="5">
        <v>3581</v>
      </c>
      <c r="B3583" s="2" t="s">
        <v>3580</v>
      </c>
      <c r="C3583" s="2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>
        <f t="shared" si="277"/>
        <v>33.33</v>
      </c>
      <c r="Q3583" s="10" t="s">
        <v>8308</v>
      </c>
      <c r="R3583" t="s">
        <v>8309</v>
      </c>
      <c r="S3583" s="13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5" x14ac:dyDescent="0.35">
      <c r="A3584" s="5">
        <v>3582</v>
      </c>
      <c r="B3584" s="2" t="s">
        <v>3581</v>
      </c>
      <c r="C3584" s="2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>
        <f t="shared" si="277"/>
        <v>58.57</v>
      </c>
      <c r="Q3584" s="10" t="s">
        <v>8308</v>
      </c>
      <c r="R3584" t="s">
        <v>8309</v>
      </c>
      <c r="S3584" s="13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58" x14ac:dyDescent="0.35">
      <c r="A3585" s="5">
        <v>3583</v>
      </c>
      <c r="B3585" s="2" t="s">
        <v>3582</v>
      </c>
      <c r="C3585" s="2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>
        <f t="shared" si="277"/>
        <v>135.63</v>
      </c>
      <c r="Q3585" s="10" t="s">
        <v>8308</v>
      </c>
      <c r="R3585" t="s">
        <v>8309</v>
      </c>
      <c r="S3585" s="13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7" x14ac:dyDescent="0.35">
      <c r="A3586" s="5">
        <v>3584</v>
      </c>
      <c r="B3586" s="2" t="s">
        <v>3583</v>
      </c>
      <c r="C3586" s="2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116</v>
      </c>
      <c r="P3586">
        <f t="shared" si="277"/>
        <v>30.94</v>
      </c>
      <c r="Q3586" s="10" t="s">
        <v>8308</v>
      </c>
      <c r="R3586" t="s">
        <v>8309</v>
      </c>
      <c r="S3586" s="13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5" x14ac:dyDescent="0.35">
      <c r="A3587" s="5">
        <v>3585</v>
      </c>
      <c r="B3587" s="2" t="s">
        <v>3584</v>
      </c>
      <c r="C3587" s="2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8308</v>
      </c>
      <c r="R3587" t="s">
        <v>8309</v>
      </c>
      <c r="S3587" s="13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t="29" x14ac:dyDescent="0.35">
      <c r="A3588" s="5">
        <v>3586</v>
      </c>
      <c r="B3588" s="2" t="s">
        <v>3585</v>
      </c>
      <c r="C3588" s="2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>
        <f t="shared" si="282"/>
        <v>151.97999999999999</v>
      </c>
      <c r="Q3588" s="10" t="s">
        <v>8308</v>
      </c>
      <c r="R3588" t="s">
        <v>8309</v>
      </c>
      <c r="S3588" s="13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43.5" x14ac:dyDescent="0.35">
      <c r="A3589" s="5">
        <v>3587</v>
      </c>
      <c r="B3589" s="2" t="s">
        <v>3586</v>
      </c>
      <c r="C3589" s="2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>
        <f t="shared" si="282"/>
        <v>22.61</v>
      </c>
      <c r="Q3589" s="10" t="s">
        <v>8308</v>
      </c>
      <c r="R3589" t="s">
        <v>8309</v>
      </c>
      <c r="S3589" s="13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3.5" x14ac:dyDescent="0.35">
      <c r="A3590" s="5">
        <v>3588</v>
      </c>
      <c r="B3590" s="2" t="s">
        <v>3587</v>
      </c>
      <c r="C3590" s="2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>
        <f t="shared" si="282"/>
        <v>18.27</v>
      </c>
      <c r="Q3590" s="10" t="s">
        <v>8308</v>
      </c>
      <c r="R3590" t="s">
        <v>8309</v>
      </c>
      <c r="S3590" s="13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3.5" x14ac:dyDescent="0.35">
      <c r="A3591" s="5">
        <v>3589</v>
      </c>
      <c r="B3591" s="2" t="s">
        <v>3588</v>
      </c>
      <c r="C3591" s="2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>
        <f t="shared" si="282"/>
        <v>82.26</v>
      </c>
      <c r="Q3591" s="10" t="s">
        <v>8308</v>
      </c>
      <c r="R3591" t="s">
        <v>8309</v>
      </c>
      <c r="S3591" s="13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58" x14ac:dyDescent="0.35">
      <c r="A3592" s="5">
        <v>3590</v>
      </c>
      <c r="B3592" s="2" t="s">
        <v>3589</v>
      </c>
      <c r="C3592" s="2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>
        <f t="shared" si="282"/>
        <v>68.53</v>
      </c>
      <c r="Q3592" s="10" t="s">
        <v>8308</v>
      </c>
      <c r="R3592" t="s">
        <v>8309</v>
      </c>
      <c r="S3592" s="13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58" x14ac:dyDescent="0.35">
      <c r="A3593" s="5">
        <v>3591</v>
      </c>
      <c r="B3593" s="2" t="s">
        <v>3590</v>
      </c>
      <c r="C3593" s="2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>
        <f t="shared" si="282"/>
        <v>68.06</v>
      </c>
      <c r="Q3593" s="10" t="s">
        <v>8308</v>
      </c>
      <c r="R3593" t="s">
        <v>8309</v>
      </c>
      <c r="S3593" s="13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3.5" x14ac:dyDescent="0.35">
      <c r="A3594" s="5">
        <v>3592</v>
      </c>
      <c r="B3594" s="2" t="s">
        <v>3591</v>
      </c>
      <c r="C3594" s="2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>
        <f t="shared" si="282"/>
        <v>72.709999999999994</v>
      </c>
      <c r="Q3594" s="10" t="s">
        <v>8308</v>
      </c>
      <c r="R3594" t="s">
        <v>8309</v>
      </c>
      <c r="S3594" s="13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3.5" x14ac:dyDescent="0.35">
      <c r="A3595" s="5">
        <v>3593</v>
      </c>
      <c r="B3595" s="2" t="s">
        <v>3592</v>
      </c>
      <c r="C3595" s="2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>
        <f t="shared" si="282"/>
        <v>77.19</v>
      </c>
      <c r="Q3595" s="10" t="s">
        <v>8308</v>
      </c>
      <c r="R3595" t="s">
        <v>8309</v>
      </c>
      <c r="S3595" s="13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58" x14ac:dyDescent="0.35">
      <c r="A3596" s="5">
        <v>3594</v>
      </c>
      <c r="B3596" s="2" t="s">
        <v>3593</v>
      </c>
      <c r="C3596" s="2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>
        <f t="shared" si="282"/>
        <v>55.97</v>
      </c>
      <c r="Q3596" s="10" t="s">
        <v>8308</v>
      </c>
      <c r="R3596" t="s">
        <v>8309</v>
      </c>
      <c r="S3596" s="13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29" x14ac:dyDescent="0.35">
      <c r="A3597" s="5">
        <v>3595</v>
      </c>
      <c r="B3597" s="2" t="s">
        <v>3594</v>
      </c>
      <c r="C3597" s="2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>
        <f t="shared" si="282"/>
        <v>49.69</v>
      </c>
      <c r="Q3597" s="10" t="s">
        <v>8308</v>
      </c>
      <c r="R3597" t="s">
        <v>8309</v>
      </c>
      <c r="S3597" s="13">
        <f t="shared" si="283"/>
        <v>42050.008368055554</v>
      </c>
      <c r="T3597" s="16">
        <f t="shared" si="284"/>
        <v>42076.290972222225</v>
      </c>
      <c r="U3597">
        <f t="shared" ref="U3597:U3660" si="285">YEAR(S:S)</f>
        <v>2015</v>
      </c>
    </row>
    <row r="3598" spans="1:21" ht="43.5" x14ac:dyDescent="0.35">
      <c r="A3598" s="5">
        <v>3596</v>
      </c>
      <c r="B3598" s="2" t="s">
        <v>3595</v>
      </c>
      <c r="C3598" s="2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>
        <f t="shared" si="282"/>
        <v>79</v>
      </c>
      <c r="Q3598" s="10" t="s">
        <v>8308</v>
      </c>
      <c r="R3598" t="s">
        <v>8309</v>
      </c>
      <c r="S3598" s="13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29" x14ac:dyDescent="0.35">
      <c r="A3599" s="5">
        <v>3597</v>
      </c>
      <c r="B3599" s="2" t="s">
        <v>3596</v>
      </c>
      <c r="C3599" s="2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>
        <f t="shared" si="282"/>
        <v>77.73</v>
      </c>
      <c r="Q3599" s="10" t="s">
        <v>8308</v>
      </c>
      <c r="R3599" t="s">
        <v>8309</v>
      </c>
      <c r="S3599" s="13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3.5" x14ac:dyDescent="0.35">
      <c r="A3600" s="5">
        <v>3598</v>
      </c>
      <c r="B3600" s="2" t="s">
        <v>3597</v>
      </c>
      <c r="C3600" s="2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>
        <f t="shared" si="282"/>
        <v>40.78</v>
      </c>
      <c r="Q3600" s="10" t="s">
        <v>8308</v>
      </c>
      <c r="R3600" t="s">
        <v>8309</v>
      </c>
      <c r="S3600" s="13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3.5" x14ac:dyDescent="0.35">
      <c r="A3601" s="5">
        <v>3599</v>
      </c>
      <c r="B3601" s="2" t="s">
        <v>3598</v>
      </c>
      <c r="C3601" s="2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>
        <f t="shared" si="282"/>
        <v>59.41</v>
      </c>
      <c r="Q3601" s="10" t="s">
        <v>8308</v>
      </c>
      <c r="R3601" t="s">
        <v>8309</v>
      </c>
      <c r="S3601" s="13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29" x14ac:dyDescent="0.35">
      <c r="A3602" s="5">
        <v>3600</v>
      </c>
      <c r="B3602" s="2" t="s">
        <v>3599</v>
      </c>
      <c r="C3602" s="2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>
        <f t="shared" si="282"/>
        <v>3.25</v>
      </c>
      <c r="Q3602" s="10" t="s">
        <v>8308</v>
      </c>
      <c r="R3602" t="s">
        <v>8309</v>
      </c>
      <c r="S3602" s="13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3.5" x14ac:dyDescent="0.35">
      <c r="A3603" s="5">
        <v>3601</v>
      </c>
      <c r="B3603" s="2" t="s">
        <v>3600</v>
      </c>
      <c r="C3603" s="2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>
        <f t="shared" si="282"/>
        <v>39.380000000000003</v>
      </c>
      <c r="Q3603" s="10" t="s">
        <v>8308</v>
      </c>
      <c r="R3603" t="s">
        <v>8309</v>
      </c>
      <c r="S3603" s="13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58" x14ac:dyDescent="0.35">
      <c r="A3604" s="5">
        <v>3602</v>
      </c>
      <c r="B3604" s="2" t="s">
        <v>3601</v>
      </c>
      <c r="C3604" s="2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>
        <f t="shared" si="282"/>
        <v>81.67</v>
      </c>
      <c r="Q3604" s="10" t="s">
        <v>8308</v>
      </c>
      <c r="R3604" t="s">
        <v>8309</v>
      </c>
      <c r="S3604" s="13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3.5" x14ac:dyDescent="0.35">
      <c r="A3605" s="5">
        <v>3603</v>
      </c>
      <c r="B3605" s="2" t="s">
        <v>3602</v>
      </c>
      <c r="C3605" s="2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>
        <f t="shared" si="282"/>
        <v>44.91</v>
      </c>
      <c r="Q3605" s="10" t="s">
        <v>8308</v>
      </c>
      <c r="R3605" t="s">
        <v>8309</v>
      </c>
      <c r="S3605" s="13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58" x14ac:dyDescent="0.35">
      <c r="A3606" s="5">
        <v>3604</v>
      </c>
      <c r="B3606" s="2" t="s">
        <v>3603</v>
      </c>
      <c r="C3606" s="2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>
        <f t="shared" si="282"/>
        <v>49.06</v>
      </c>
      <c r="Q3606" s="10" t="s">
        <v>8308</v>
      </c>
      <c r="R3606" t="s">
        <v>8309</v>
      </c>
      <c r="S3606" s="13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58" x14ac:dyDescent="0.35">
      <c r="A3607" s="5">
        <v>3605</v>
      </c>
      <c r="B3607" s="2" t="s">
        <v>3604</v>
      </c>
      <c r="C3607" s="2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>
        <f t="shared" si="282"/>
        <v>30.67</v>
      </c>
      <c r="Q3607" s="10" t="s">
        <v>8308</v>
      </c>
      <c r="R3607" t="s">
        <v>8309</v>
      </c>
      <c r="S3607" s="13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58" x14ac:dyDescent="0.35">
      <c r="A3608" s="5">
        <v>3606</v>
      </c>
      <c r="B3608" s="2" t="s">
        <v>3605</v>
      </c>
      <c r="C3608" s="2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>
        <f t="shared" si="282"/>
        <v>61.06</v>
      </c>
      <c r="Q3608" s="10" t="s">
        <v>8308</v>
      </c>
      <c r="R3608" t="s">
        <v>8309</v>
      </c>
      <c r="S3608" s="13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29" x14ac:dyDescent="0.35">
      <c r="A3609" s="5">
        <v>3607</v>
      </c>
      <c r="B3609" s="2" t="s">
        <v>3606</v>
      </c>
      <c r="C3609" s="2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>
        <f t="shared" si="282"/>
        <v>29</v>
      </c>
      <c r="Q3609" s="10" t="s">
        <v>8308</v>
      </c>
      <c r="R3609" t="s">
        <v>8309</v>
      </c>
      <c r="S3609" s="13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58" x14ac:dyDescent="0.35">
      <c r="A3610" s="5">
        <v>3608</v>
      </c>
      <c r="B3610" s="2" t="s">
        <v>3607</v>
      </c>
      <c r="C3610" s="2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>
        <f t="shared" si="282"/>
        <v>29.63</v>
      </c>
      <c r="Q3610" s="10" t="s">
        <v>8308</v>
      </c>
      <c r="R3610" t="s">
        <v>8309</v>
      </c>
      <c r="S3610" s="13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58" x14ac:dyDescent="0.35">
      <c r="A3611" s="5">
        <v>3609</v>
      </c>
      <c r="B3611" s="2" t="s">
        <v>3608</v>
      </c>
      <c r="C3611" s="2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>
        <f t="shared" si="282"/>
        <v>143.1</v>
      </c>
      <c r="Q3611" s="10" t="s">
        <v>8308</v>
      </c>
      <c r="R3611" t="s">
        <v>8309</v>
      </c>
      <c r="S3611" s="13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3.5" x14ac:dyDescent="0.35">
      <c r="A3612" s="5">
        <v>3610</v>
      </c>
      <c r="B3612" s="2" t="s">
        <v>3609</v>
      </c>
      <c r="C3612" s="2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>
        <f t="shared" si="282"/>
        <v>52.35</v>
      </c>
      <c r="Q3612" s="10" t="s">
        <v>8308</v>
      </c>
      <c r="R3612" t="s">
        <v>8309</v>
      </c>
      <c r="S3612" s="13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58" x14ac:dyDescent="0.35">
      <c r="A3613" s="5">
        <v>3611</v>
      </c>
      <c r="B3613" s="2" t="s">
        <v>3610</v>
      </c>
      <c r="C3613" s="2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>
        <f t="shared" si="282"/>
        <v>66.67</v>
      </c>
      <c r="Q3613" s="10" t="s">
        <v>8308</v>
      </c>
      <c r="R3613" t="s">
        <v>8309</v>
      </c>
      <c r="S3613" s="13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3.5" x14ac:dyDescent="0.35">
      <c r="A3614" s="5">
        <v>3612</v>
      </c>
      <c r="B3614" s="2" t="s">
        <v>3611</v>
      </c>
      <c r="C3614" s="2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>
        <f t="shared" si="282"/>
        <v>126.67</v>
      </c>
      <c r="Q3614" s="10" t="s">
        <v>8308</v>
      </c>
      <c r="R3614" t="s">
        <v>8309</v>
      </c>
      <c r="S3614" s="13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43.5" x14ac:dyDescent="0.35">
      <c r="A3615" s="5">
        <v>3613</v>
      </c>
      <c r="B3615" s="2" t="s">
        <v>3612</v>
      </c>
      <c r="C3615" s="2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>
        <f t="shared" si="282"/>
        <v>62.5</v>
      </c>
      <c r="Q3615" s="10" t="s">
        <v>8308</v>
      </c>
      <c r="R3615" t="s">
        <v>8309</v>
      </c>
      <c r="S3615" s="13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3.5" x14ac:dyDescent="0.35">
      <c r="A3616" s="5">
        <v>3614</v>
      </c>
      <c r="B3616" s="2" t="s">
        <v>3439</v>
      </c>
      <c r="C3616" s="2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>
        <f t="shared" si="282"/>
        <v>35.49</v>
      </c>
      <c r="Q3616" s="10" t="s">
        <v>8308</v>
      </c>
      <c r="R3616" t="s">
        <v>8309</v>
      </c>
      <c r="S3616" s="13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58" x14ac:dyDescent="0.35">
      <c r="A3617" s="5">
        <v>3615</v>
      </c>
      <c r="B3617" s="2" t="s">
        <v>3613</v>
      </c>
      <c r="C3617" s="2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>
        <f t="shared" si="282"/>
        <v>37.08</v>
      </c>
      <c r="Q3617" s="10" t="s">
        <v>8308</v>
      </c>
      <c r="R3617" t="s">
        <v>8309</v>
      </c>
      <c r="S3617" s="13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58" x14ac:dyDescent="0.35">
      <c r="A3618" s="5">
        <v>3616</v>
      </c>
      <c r="B3618" s="2" t="s">
        <v>3614</v>
      </c>
      <c r="C3618" s="2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>
        <f t="shared" si="282"/>
        <v>69.33</v>
      </c>
      <c r="Q3618" s="10" t="s">
        <v>8308</v>
      </c>
      <c r="R3618" t="s">
        <v>8309</v>
      </c>
      <c r="S3618" s="13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58" x14ac:dyDescent="0.35">
      <c r="A3619" s="5">
        <v>3617</v>
      </c>
      <c r="B3619" s="2" t="s">
        <v>3615</v>
      </c>
      <c r="C3619" s="2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>
        <f t="shared" si="282"/>
        <v>17.25</v>
      </c>
      <c r="Q3619" s="10" t="s">
        <v>8308</v>
      </c>
      <c r="R3619" t="s">
        <v>8309</v>
      </c>
      <c r="S3619" s="13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58" x14ac:dyDescent="0.35">
      <c r="A3620" s="5">
        <v>3618</v>
      </c>
      <c r="B3620" s="2" t="s">
        <v>3616</v>
      </c>
      <c r="C3620" s="2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>
        <f t="shared" si="282"/>
        <v>36.07</v>
      </c>
      <c r="Q3620" s="10" t="s">
        <v>8308</v>
      </c>
      <c r="R3620" t="s">
        <v>8309</v>
      </c>
      <c r="S3620" s="13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58" x14ac:dyDescent="0.35">
      <c r="A3621" s="5">
        <v>3619</v>
      </c>
      <c r="B3621" s="2" t="s">
        <v>3617</v>
      </c>
      <c r="C3621" s="2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>
        <f t="shared" si="282"/>
        <v>66.47</v>
      </c>
      <c r="Q3621" s="10" t="s">
        <v>8308</v>
      </c>
      <c r="R3621" t="s">
        <v>8309</v>
      </c>
      <c r="S3621" s="13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58" x14ac:dyDescent="0.35">
      <c r="A3622" s="5">
        <v>3620</v>
      </c>
      <c r="B3622" s="2" t="s">
        <v>3618</v>
      </c>
      <c r="C3622" s="2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>
        <f t="shared" si="282"/>
        <v>56.07</v>
      </c>
      <c r="Q3622" s="10" t="s">
        <v>8308</v>
      </c>
      <c r="R3622" t="s">
        <v>8309</v>
      </c>
      <c r="S3622" s="13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58" x14ac:dyDescent="0.35">
      <c r="A3623" s="5">
        <v>3621</v>
      </c>
      <c r="B3623" s="2" t="s">
        <v>3619</v>
      </c>
      <c r="C3623" s="2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>
        <f t="shared" si="282"/>
        <v>47.03</v>
      </c>
      <c r="Q3623" s="10" t="s">
        <v>8308</v>
      </c>
      <c r="R3623" t="s">
        <v>8309</v>
      </c>
      <c r="S3623" s="13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29" x14ac:dyDescent="0.35">
      <c r="A3624" s="5">
        <v>3622</v>
      </c>
      <c r="B3624" s="2" t="s">
        <v>3620</v>
      </c>
      <c r="C3624" s="2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>
        <f t="shared" si="282"/>
        <v>47.67</v>
      </c>
      <c r="Q3624" s="10" t="s">
        <v>8308</v>
      </c>
      <c r="R3624" t="s">
        <v>8309</v>
      </c>
      <c r="S3624" s="13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29" x14ac:dyDescent="0.35">
      <c r="A3625" s="5">
        <v>3623</v>
      </c>
      <c r="B3625" s="2" t="s">
        <v>3621</v>
      </c>
      <c r="C3625" s="2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>
        <f t="shared" si="282"/>
        <v>88.24</v>
      </c>
      <c r="Q3625" s="10" t="s">
        <v>8308</v>
      </c>
      <c r="R3625" t="s">
        <v>8309</v>
      </c>
      <c r="S3625" s="13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72.5" x14ac:dyDescent="0.35">
      <c r="A3626" s="5">
        <v>3624</v>
      </c>
      <c r="B3626" s="2" t="s">
        <v>3622</v>
      </c>
      <c r="C3626" s="2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>
        <f t="shared" si="282"/>
        <v>80.72</v>
      </c>
      <c r="Q3626" s="10" t="s">
        <v>8308</v>
      </c>
      <c r="R3626" t="s">
        <v>8309</v>
      </c>
      <c r="S3626" s="13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58" x14ac:dyDescent="0.35">
      <c r="A3627" s="5">
        <v>3625</v>
      </c>
      <c r="B3627" s="2" t="s">
        <v>3623</v>
      </c>
      <c r="C3627" s="2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>
        <f t="shared" si="282"/>
        <v>39.49</v>
      </c>
      <c r="Q3627" s="10" t="s">
        <v>8308</v>
      </c>
      <c r="R3627" t="s">
        <v>8309</v>
      </c>
      <c r="S3627" s="13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58" x14ac:dyDescent="0.35">
      <c r="A3628" s="5">
        <v>3626</v>
      </c>
      <c r="B3628" s="2" t="s">
        <v>3624</v>
      </c>
      <c r="C3628" s="2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>
        <f t="shared" si="282"/>
        <v>84.85</v>
      </c>
      <c r="Q3628" s="10" t="s">
        <v>8308</v>
      </c>
      <c r="R3628" t="s">
        <v>8309</v>
      </c>
      <c r="S3628" s="13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58" x14ac:dyDescent="0.35">
      <c r="A3629" s="5">
        <v>3627</v>
      </c>
      <c r="B3629" s="2" t="s">
        <v>3625</v>
      </c>
      <c r="C3629" s="2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>
        <f t="shared" si="282"/>
        <v>68.97</v>
      </c>
      <c r="Q3629" s="10" t="s">
        <v>8308</v>
      </c>
      <c r="R3629" t="s">
        <v>8309</v>
      </c>
      <c r="S3629" s="13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58" x14ac:dyDescent="0.35">
      <c r="A3630" s="5">
        <v>3628</v>
      </c>
      <c r="B3630" s="2" t="s">
        <v>3626</v>
      </c>
      <c r="C3630" s="2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0" t="s">
        <v>8308</v>
      </c>
      <c r="R3630" t="s">
        <v>8311</v>
      </c>
      <c r="S3630" s="13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8" x14ac:dyDescent="0.35">
      <c r="A3631" s="5">
        <v>3629</v>
      </c>
      <c r="B3631" s="2" t="s">
        <v>3627</v>
      </c>
      <c r="C3631" s="2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0" t="s">
        <v>8308</v>
      </c>
      <c r="R3631" t="s">
        <v>8311</v>
      </c>
      <c r="S3631" s="13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58" x14ac:dyDescent="0.35">
      <c r="A3632" s="5">
        <v>3630</v>
      </c>
      <c r="B3632" s="2" t="s">
        <v>3628</v>
      </c>
      <c r="C3632" s="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0" t="s">
        <v>8308</v>
      </c>
      <c r="R3632" t="s">
        <v>8311</v>
      </c>
      <c r="S3632" s="13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8" x14ac:dyDescent="0.35">
      <c r="A3633" s="5">
        <v>3631</v>
      </c>
      <c r="B3633" s="2" t="s">
        <v>3629</v>
      </c>
      <c r="C3633" s="2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>
        <f t="shared" si="282"/>
        <v>147.88</v>
      </c>
      <c r="Q3633" s="10" t="s">
        <v>8308</v>
      </c>
      <c r="R3633" t="s">
        <v>8311</v>
      </c>
      <c r="S3633" s="13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58" x14ac:dyDescent="0.35">
      <c r="A3634" s="5">
        <v>3632</v>
      </c>
      <c r="B3634" s="2" t="s">
        <v>3630</v>
      </c>
      <c r="C3634" s="2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>
        <f t="shared" si="282"/>
        <v>100</v>
      </c>
      <c r="Q3634" s="10" t="s">
        <v>8308</v>
      </c>
      <c r="R3634" t="s">
        <v>8311</v>
      </c>
      <c r="S3634" s="13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5" x14ac:dyDescent="0.35">
      <c r="A3635" s="5">
        <v>3633</v>
      </c>
      <c r="B3635" s="2" t="s">
        <v>3631</v>
      </c>
      <c r="C3635" s="2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>
        <f t="shared" si="282"/>
        <v>56.84</v>
      </c>
      <c r="Q3635" s="10" t="s">
        <v>8308</v>
      </c>
      <c r="R3635" t="s">
        <v>8311</v>
      </c>
      <c r="S3635" s="13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58" x14ac:dyDescent="0.35">
      <c r="A3636" s="5">
        <v>3634</v>
      </c>
      <c r="B3636" s="2" t="s">
        <v>3632</v>
      </c>
      <c r="C3636" s="2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>
        <f t="shared" si="282"/>
        <v>176.94</v>
      </c>
      <c r="Q3636" s="10" t="s">
        <v>8308</v>
      </c>
      <c r="R3636" t="s">
        <v>8311</v>
      </c>
      <c r="S3636" s="13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9" x14ac:dyDescent="0.35">
      <c r="A3637" s="5">
        <v>3635</v>
      </c>
      <c r="B3637" s="2" t="s">
        <v>3633</v>
      </c>
      <c r="C3637" s="2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>
        <f t="shared" si="282"/>
        <v>127.6</v>
      </c>
      <c r="Q3637" s="10" t="s">
        <v>8308</v>
      </c>
      <c r="R3637" t="s">
        <v>8311</v>
      </c>
      <c r="S3637" s="13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5" x14ac:dyDescent="0.35">
      <c r="A3638" s="5">
        <v>3636</v>
      </c>
      <c r="B3638" s="2" t="s">
        <v>3634</v>
      </c>
      <c r="C3638" s="2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0" t="s">
        <v>8308</v>
      </c>
      <c r="R3638" t="s">
        <v>8311</v>
      </c>
      <c r="S3638" s="13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8" x14ac:dyDescent="0.35">
      <c r="A3639" s="5">
        <v>3637</v>
      </c>
      <c r="B3639" s="2" t="s">
        <v>3635</v>
      </c>
      <c r="C3639" s="2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>
        <f t="shared" si="282"/>
        <v>66.14</v>
      </c>
      <c r="Q3639" s="10" t="s">
        <v>8308</v>
      </c>
      <c r="R3639" t="s">
        <v>8311</v>
      </c>
      <c r="S3639" s="13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9" x14ac:dyDescent="0.35">
      <c r="A3640" s="5">
        <v>3638</v>
      </c>
      <c r="B3640" s="2" t="s">
        <v>3636</v>
      </c>
      <c r="C3640" s="2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>
        <f t="shared" si="282"/>
        <v>108</v>
      </c>
      <c r="Q3640" s="10" t="s">
        <v>8308</v>
      </c>
      <c r="R3640" t="s">
        <v>8311</v>
      </c>
      <c r="S3640" s="13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58" x14ac:dyDescent="0.35">
      <c r="A3641" s="5">
        <v>3639</v>
      </c>
      <c r="B3641" s="2" t="s">
        <v>3637</v>
      </c>
      <c r="C3641" s="2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0" t="s">
        <v>8308</v>
      </c>
      <c r="R3641" t="s">
        <v>8311</v>
      </c>
      <c r="S3641" s="13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.5" x14ac:dyDescent="0.35">
      <c r="A3642" s="5">
        <v>3640</v>
      </c>
      <c r="B3642" s="2" t="s">
        <v>3638</v>
      </c>
      <c r="C3642" s="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>
        <f t="shared" si="282"/>
        <v>18.329999999999998</v>
      </c>
      <c r="Q3642" s="10" t="s">
        <v>8308</v>
      </c>
      <c r="R3642" t="s">
        <v>8311</v>
      </c>
      <c r="S3642" s="13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58" x14ac:dyDescent="0.35">
      <c r="A3643" s="5">
        <v>3641</v>
      </c>
      <c r="B3643" s="2" t="s">
        <v>3639</v>
      </c>
      <c r="C3643" s="2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0" t="s">
        <v>8308</v>
      </c>
      <c r="R3643" t="s">
        <v>8311</v>
      </c>
      <c r="S3643" s="13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8" x14ac:dyDescent="0.35">
      <c r="A3644" s="5">
        <v>3642</v>
      </c>
      <c r="B3644" s="2" t="s">
        <v>3640</v>
      </c>
      <c r="C3644" s="2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>
        <f t="shared" si="282"/>
        <v>7.5</v>
      </c>
      <c r="Q3644" s="10" t="s">
        <v>8308</v>
      </c>
      <c r="R3644" t="s">
        <v>8311</v>
      </c>
      <c r="S3644" s="13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5" x14ac:dyDescent="0.35">
      <c r="A3645" s="5">
        <v>3643</v>
      </c>
      <c r="B3645" s="2" t="s">
        <v>3641</v>
      </c>
      <c r="C3645" s="2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0" t="s">
        <v>8308</v>
      </c>
      <c r="R3645" t="s">
        <v>8311</v>
      </c>
      <c r="S3645" s="13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5" x14ac:dyDescent="0.35">
      <c r="A3646" s="5">
        <v>3644</v>
      </c>
      <c r="B3646" s="2" t="s">
        <v>3642</v>
      </c>
      <c r="C3646" s="2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>
        <f t="shared" si="282"/>
        <v>68.42</v>
      </c>
      <c r="Q3646" s="10" t="s">
        <v>8308</v>
      </c>
      <c r="R3646" t="s">
        <v>8311</v>
      </c>
      <c r="S3646" s="13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58" x14ac:dyDescent="0.35">
      <c r="A3647" s="5">
        <v>3645</v>
      </c>
      <c r="B3647" s="2" t="s">
        <v>3643</v>
      </c>
      <c r="C3647" s="2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0" t="s">
        <v>8308</v>
      </c>
      <c r="R3647" t="s">
        <v>8311</v>
      </c>
      <c r="S3647" s="13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5" x14ac:dyDescent="0.35">
      <c r="A3648" s="5">
        <v>3646</v>
      </c>
      <c r="B3648" s="2" t="s">
        <v>3644</v>
      </c>
      <c r="C3648" s="2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>
        <f t="shared" si="282"/>
        <v>60.13</v>
      </c>
      <c r="Q3648" s="10" t="s">
        <v>8308</v>
      </c>
      <c r="R3648" t="s">
        <v>8311</v>
      </c>
      <c r="S3648" s="13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5" x14ac:dyDescent="0.35">
      <c r="A3649" s="5">
        <v>3647</v>
      </c>
      <c r="B3649" s="2" t="s">
        <v>3645</v>
      </c>
      <c r="C3649" s="2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>
        <f t="shared" si="282"/>
        <v>15</v>
      </c>
      <c r="Q3649" s="10" t="s">
        <v>8308</v>
      </c>
      <c r="R3649" t="s">
        <v>8311</v>
      </c>
      <c r="S3649" s="13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9" x14ac:dyDescent="0.35">
      <c r="A3650" s="5">
        <v>3648</v>
      </c>
      <c r="B3650" s="2" t="s">
        <v>3646</v>
      </c>
      <c r="C3650" s="2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100</v>
      </c>
      <c r="P3650">
        <f t="shared" si="282"/>
        <v>550.04</v>
      </c>
      <c r="Q3650" s="10" t="s">
        <v>8308</v>
      </c>
      <c r="R3650" t="s">
        <v>8309</v>
      </c>
      <c r="S3650" s="13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5" x14ac:dyDescent="0.35">
      <c r="A3651" s="5">
        <v>3649</v>
      </c>
      <c r="B3651" s="2" t="s">
        <v>3647</v>
      </c>
      <c r="C3651" s="2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8308</v>
      </c>
      <c r="R3651" t="s">
        <v>8309</v>
      </c>
      <c r="S3651" s="13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58" x14ac:dyDescent="0.35">
      <c r="A3652" s="5">
        <v>3650</v>
      </c>
      <c r="B3652" s="2" t="s">
        <v>3648</v>
      </c>
      <c r="C3652" s="2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>
        <f t="shared" si="287"/>
        <v>29.41</v>
      </c>
      <c r="Q3652" s="10" t="s">
        <v>8308</v>
      </c>
      <c r="R3652" t="s">
        <v>8309</v>
      </c>
      <c r="S3652" s="13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43.5" x14ac:dyDescent="0.35">
      <c r="A3653" s="5">
        <v>3651</v>
      </c>
      <c r="B3653" s="2" t="s">
        <v>3649</v>
      </c>
      <c r="C3653" s="2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>
        <f t="shared" si="287"/>
        <v>57.78</v>
      </c>
      <c r="Q3653" s="10" t="s">
        <v>8308</v>
      </c>
      <c r="R3653" t="s">
        <v>8309</v>
      </c>
      <c r="S3653" s="13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58" x14ac:dyDescent="0.35">
      <c r="A3654" s="5">
        <v>3652</v>
      </c>
      <c r="B3654" s="2" t="s">
        <v>2867</v>
      </c>
      <c r="C3654" s="2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>
        <f t="shared" si="287"/>
        <v>44.24</v>
      </c>
      <c r="Q3654" s="10" t="s">
        <v>8308</v>
      </c>
      <c r="R3654" t="s">
        <v>8309</v>
      </c>
      <c r="S3654" s="13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58" x14ac:dyDescent="0.35">
      <c r="A3655" s="5">
        <v>3653</v>
      </c>
      <c r="B3655" s="2" t="s">
        <v>3650</v>
      </c>
      <c r="C3655" s="2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>
        <f t="shared" si="287"/>
        <v>60.91</v>
      </c>
      <c r="Q3655" s="10" t="s">
        <v>8308</v>
      </c>
      <c r="R3655" t="s">
        <v>8309</v>
      </c>
      <c r="S3655" s="13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58" x14ac:dyDescent="0.35">
      <c r="A3656" s="5">
        <v>3654</v>
      </c>
      <c r="B3656" s="2" t="s">
        <v>3651</v>
      </c>
      <c r="C3656" s="2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>
        <f t="shared" si="287"/>
        <v>68.84</v>
      </c>
      <c r="Q3656" s="10" t="s">
        <v>8308</v>
      </c>
      <c r="R3656" t="s">
        <v>8309</v>
      </c>
      <c r="S3656" s="13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58" x14ac:dyDescent="0.35">
      <c r="A3657" s="5">
        <v>3655</v>
      </c>
      <c r="B3657" s="2" t="s">
        <v>3652</v>
      </c>
      <c r="C3657" s="2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>
        <f t="shared" si="287"/>
        <v>73.58</v>
      </c>
      <c r="Q3657" s="10" t="s">
        <v>8308</v>
      </c>
      <c r="R3657" t="s">
        <v>8309</v>
      </c>
      <c r="S3657" s="13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58" x14ac:dyDescent="0.35">
      <c r="A3658" s="5">
        <v>3656</v>
      </c>
      <c r="B3658" s="2" t="s">
        <v>3653</v>
      </c>
      <c r="C3658" s="2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>
        <f t="shared" si="287"/>
        <v>115.02</v>
      </c>
      <c r="Q3658" s="10" t="s">
        <v>8308</v>
      </c>
      <c r="R3658" t="s">
        <v>8309</v>
      </c>
      <c r="S3658" s="13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58" x14ac:dyDescent="0.35">
      <c r="A3659" s="5">
        <v>3657</v>
      </c>
      <c r="B3659" s="2" t="s">
        <v>3654</v>
      </c>
      <c r="C3659" s="2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>
        <f t="shared" si="287"/>
        <v>110.75</v>
      </c>
      <c r="Q3659" s="10" t="s">
        <v>8308</v>
      </c>
      <c r="R3659" t="s">
        <v>8309</v>
      </c>
      <c r="S3659" s="13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29" x14ac:dyDescent="0.35">
      <c r="A3660" s="5">
        <v>3658</v>
      </c>
      <c r="B3660" s="2" t="s">
        <v>3655</v>
      </c>
      <c r="C3660" s="2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>
        <f t="shared" si="287"/>
        <v>75.5</v>
      </c>
      <c r="Q3660" s="10" t="s">
        <v>8308</v>
      </c>
      <c r="R3660" t="s">
        <v>8309</v>
      </c>
      <c r="S3660" s="13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3.5" x14ac:dyDescent="0.35">
      <c r="A3661" s="5">
        <v>3659</v>
      </c>
      <c r="B3661" s="2" t="s">
        <v>3656</v>
      </c>
      <c r="C3661" s="2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>
        <f t="shared" si="287"/>
        <v>235.46</v>
      </c>
      <c r="Q3661" s="10" t="s">
        <v>8308</v>
      </c>
      <c r="R3661" t="s">
        <v>8309</v>
      </c>
      <c r="S3661" s="13">
        <f t="shared" si="288"/>
        <v>42055.277199074073</v>
      </c>
      <c r="T3661" s="16">
        <f t="shared" si="289"/>
        <v>42082.610416666663</v>
      </c>
      <c r="U3661">
        <f t="shared" ref="U3661:U3724" si="290">YEAR(S:S)</f>
        <v>2015</v>
      </c>
    </row>
    <row r="3662" spans="1:21" ht="58" x14ac:dyDescent="0.35">
      <c r="A3662" s="5">
        <v>3660</v>
      </c>
      <c r="B3662" s="2" t="s">
        <v>3657</v>
      </c>
      <c r="C3662" s="2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>
        <f t="shared" si="287"/>
        <v>11.36</v>
      </c>
      <c r="Q3662" s="10" t="s">
        <v>8308</v>
      </c>
      <c r="R3662" t="s">
        <v>8309</v>
      </c>
      <c r="S3662" s="13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58" x14ac:dyDescent="0.35">
      <c r="A3663" s="5">
        <v>3661</v>
      </c>
      <c r="B3663" s="2" t="s">
        <v>3658</v>
      </c>
      <c r="C3663" s="2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>
        <f t="shared" si="287"/>
        <v>92.5</v>
      </c>
      <c r="Q3663" s="10" t="s">
        <v>8308</v>
      </c>
      <c r="R3663" t="s">
        <v>8309</v>
      </c>
      <c r="S3663" s="13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58" x14ac:dyDescent="0.35">
      <c r="A3664" s="5">
        <v>3662</v>
      </c>
      <c r="B3664" s="2" t="s">
        <v>3659</v>
      </c>
      <c r="C3664" s="2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>
        <f t="shared" si="287"/>
        <v>202.85</v>
      </c>
      <c r="Q3664" s="10" t="s">
        <v>8308</v>
      </c>
      <c r="R3664" t="s">
        <v>8309</v>
      </c>
      <c r="S3664" s="13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58" x14ac:dyDescent="0.35">
      <c r="A3665" s="5">
        <v>3663</v>
      </c>
      <c r="B3665" s="2" t="s">
        <v>3660</v>
      </c>
      <c r="C3665" s="2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>
        <f t="shared" si="287"/>
        <v>26</v>
      </c>
      <c r="Q3665" s="10" t="s">
        <v>8308</v>
      </c>
      <c r="R3665" t="s">
        <v>8309</v>
      </c>
      <c r="S3665" s="13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58" x14ac:dyDescent="0.35">
      <c r="A3666" s="5">
        <v>3664</v>
      </c>
      <c r="B3666" s="2" t="s">
        <v>3661</v>
      </c>
      <c r="C3666" s="2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>
        <f t="shared" si="287"/>
        <v>46.05</v>
      </c>
      <c r="Q3666" s="10" t="s">
        <v>8308</v>
      </c>
      <c r="R3666" t="s">
        <v>8309</v>
      </c>
      <c r="S3666" s="13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58" x14ac:dyDescent="0.35">
      <c r="A3667" s="5">
        <v>3665</v>
      </c>
      <c r="B3667" s="2" t="s">
        <v>3662</v>
      </c>
      <c r="C3667" s="2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>
        <f t="shared" si="287"/>
        <v>51</v>
      </c>
      <c r="Q3667" s="10" t="s">
        <v>8308</v>
      </c>
      <c r="R3667" t="s">
        <v>8309</v>
      </c>
      <c r="S3667" s="13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29" x14ac:dyDescent="0.35">
      <c r="A3668" s="5">
        <v>3666</v>
      </c>
      <c r="B3668" s="2" t="s">
        <v>3663</v>
      </c>
      <c r="C3668" s="2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>
        <f t="shared" si="287"/>
        <v>31.58</v>
      </c>
      <c r="Q3668" s="10" t="s">
        <v>8308</v>
      </c>
      <c r="R3668" t="s">
        <v>8309</v>
      </c>
      <c r="S3668" s="13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3.5" x14ac:dyDescent="0.35">
      <c r="A3669" s="5">
        <v>3667</v>
      </c>
      <c r="B3669" s="2" t="s">
        <v>3664</v>
      </c>
      <c r="C3669" s="2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>
        <f t="shared" si="287"/>
        <v>53.36</v>
      </c>
      <c r="Q3669" s="10" t="s">
        <v>8308</v>
      </c>
      <c r="R3669" t="s">
        <v>8309</v>
      </c>
      <c r="S3669" s="13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58" x14ac:dyDescent="0.35">
      <c r="A3670" s="5">
        <v>3668</v>
      </c>
      <c r="B3670" s="2" t="s">
        <v>3665</v>
      </c>
      <c r="C3670" s="2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>
        <f t="shared" si="287"/>
        <v>36.96</v>
      </c>
      <c r="Q3670" s="10" t="s">
        <v>8308</v>
      </c>
      <c r="R3670" t="s">
        <v>8309</v>
      </c>
      <c r="S3670" s="13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58" x14ac:dyDescent="0.35">
      <c r="A3671" s="5">
        <v>3669</v>
      </c>
      <c r="B3671" s="2" t="s">
        <v>3666</v>
      </c>
      <c r="C3671" s="2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>
        <f t="shared" si="287"/>
        <v>81.290000000000006</v>
      </c>
      <c r="Q3671" s="10" t="s">
        <v>8308</v>
      </c>
      <c r="R3671" t="s">
        <v>8309</v>
      </c>
      <c r="S3671" s="13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3.5" x14ac:dyDescent="0.35">
      <c r="A3672" s="5">
        <v>3670</v>
      </c>
      <c r="B3672" s="2" t="s">
        <v>3667</v>
      </c>
      <c r="C3672" s="2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>
        <f t="shared" si="287"/>
        <v>20.079999999999998</v>
      </c>
      <c r="Q3672" s="10" t="s">
        <v>8308</v>
      </c>
      <c r="R3672" t="s">
        <v>8309</v>
      </c>
      <c r="S3672" s="13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58" x14ac:dyDescent="0.35">
      <c r="A3673" s="5">
        <v>3671</v>
      </c>
      <c r="B3673" s="2" t="s">
        <v>3668</v>
      </c>
      <c r="C3673" s="2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>
        <f t="shared" si="287"/>
        <v>88.25</v>
      </c>
      <c r="Q3673" s="10" t="s">
        <v>8308</v>
      </c>
      <c r="R3673" t="s">
        <v>8309</v>
      </c>
      <c r="S3673" s="13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58" x14ac:dyDescent="0.35">
      <c r="A3674" s="5">
        <v>3672</v>
      </c>
      <c r="B3674" s="2" t="s">
        <v>3669</v>
      </c>
      <c r="C3674" s="2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>
        <f t="shared" si="287"/>
        <v>53.44</v>
      </c>
      <c r="Q3674" s="10" t="s">
        <v>8308</v>
      </c>
      <c r="R3674" t="s">
        <v>8309</v>
      </c>
      <c r="S3674" s="13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3.5" x14ac:dyDescent="0.35">
      <c r="A3675" s="5">
        <v>3673</v>
      </c>
      <c r="B3675" s="2" t="s">
        <v>3670</v>
      </c>
      <c r="C3675" s="2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>
        <f t="shared" si="287"/>
        <v>39.869999999999997</v>
      </c>
      <c r="Q3675" s="10" t="s">
        <v>8308</v>
      </c>
      <c r="R3675" t="s">
        <v>8309</v>
      </c>
      <c r="S3675" s="13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58" x14ac:dyDescent="0.35">
      <c r="A3676" s="5">
        <v>3674</v>
      </c>
      <c r="B3676" s="2" t="s">
        <v>3671</v>
      </c>
      <c r="C3676" s="2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>
        <f t="shared" si="287"/>
        <v>145.16</v>
      </c>
      <c r="Q3676" s="10" t="s">
        <v>8308</v>
      </c>
      <c r="R3676" t="s">
        <v>8309</v>
      </c>
      <c r="S3676" s="13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58" x14ac:dyDescent="0.35">
      <c r="A3677" s="5">
        <v>3675</v>
      </c>
      <c r="B3677" s="2" t="s">
        <v>3672</v>
      </c>
      <c r="C3677" s="2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>
        <f t="shared" si="287"/>
        <v>23.33</v>
      </c>
      <c r="Q3677" s="10" t="s">
        <v>8308</v>
      </c>
      <c r="R3677" t="s">
        <v>8309</v>
      </c>
      <c r="S3677" s="13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58" x14ac:dyDescent="0.35">
      <c r="A3678" s="5">
        <v>3676</v>
      </c>
      <c r="B3678" s="2" t="s">
        <v>3673</v>
      </c>
      <c r="C3678" s="2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>
        <f t="shared" si="287"/>
        <v>64.38</v>
      </c>
      <c r="Q3678" s="10" t="s">
        <v>8308</v>
      </c>
      <c r="R3678" t="s">
        <v>8309</v>
      </c>
      <c r="S3678" s="13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43.5" x14ac:dyDescent="0.35">
      <c r="A3679" s="5">
        <v>3677</v>
      </c>
      <c r="B3679" s="2" t="s">
        <v>3674</v>
      </c>
      <c r="C3679" s="2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>
        <f t="shared" si="287"/>
        <v>62.05</v>
      </c>
      <c r="Q3679" s="10" t="s">
        <v>8308</v>
      </c>
      <c r="R3679" t="s">
        <v>8309</v>
      </c>
      <c r="S3679" s="13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43.5" x14ac:dyDescent="0.35">
      <c r="A3680" s="5">
        <v>3678</v>
      </c>
      <c r="B3680" s="2" t="s">
        <v>3675</v>
      </c>
      <c r="C3680" s="2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>
        <f t="shared" si="287"/>
        <v>66.13</v>
      </c>
      <c r="Q3680" s="10" t="s">
        <v>8308</v>
      </c>
      <c r="R3680" t="s">
        <v>8309</v>
      </c>
      <c r="S3680" s="13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58" x14ac:dyDescent="0.35">
      <c r="A3681" s="5">
        <v>3679</v>
      </c>
      <c r="B3681" s="2" t="s">
        <v>3676</v>
      </c>
      <c r="C3681" s="2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>
        <f t="shared" si="287"/>
        <v>73.400000000000006</v>
      </c>
      <c r="Q3681" s="10" t="s">
        <v>8308</v>
      </c>
      <c r="R3681" t="s">
        <v>8309</v>
      </c>
      <c r="S3681" s="13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43.5" x14ac:dyDescent="0.35">
      <c r="A3682" s="5">
        <v>3680</v>
      </c>
      <c r="B3682" s="2" t="s">
        <v>3677</v>
      </c>
      <c r="C3682" s="2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>
        <f t="shared" si="287"/>
        <v>99.5</v>
      </c>
      <c r="Q3682" s="10" t="s">
        <v>8308</v>
      </c>
      <c r="R3682" t="s">
        <v>8309</v>
      </c>
      <c r="S3682" s="13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58" x14ac:dyDescent="0.35">
      <c r="A3683" s="5">
        <v>3681</v>
      </c>
      <c r="B3683" s="2" t="s">
        <v>3678</v>
      </c>
      <c r="C3683" s="2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>
        <f t="shared" si="287"/>
        <v>62.17</v>
      </c>
      <c r="Q3683" s="10" t="s">
        <v>8308</v>
      </c>
      <c r="R3683" t="s">
        <v>8309</v>
      </c>
      <c r="S3683" s="13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3.5" x14ac:dyDescent="0.35">
      <c r="A3684" s="5">
        <v>3682</v>
      </c>
      <c r="B3684" s="2" t="s">
        <v>3679</v>
      </c>
      <c r="C3684" s="2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>
        <f t="shared" si="287"/>
        <v>62.33</v>
      </c>
      <c r="Q3684" s="10" t="s">
        <v>8308</v>
      </c>
      <c r="R3684" t="s">
        <v>8309</v>
      </c>
      <c r="S3684" s="13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3.5" x14ac:dyDescent="0.35">
      <c r="A3685" s="5">
        <v>3683</v>
      </c>
      <c r="B3685" s="2" t="s">
        <v>3680</v>
      </c>
      <c r="C3685" s="2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>
        <f t="shared" si="287"/>
        <v>58.79</v>
      </c>
      <c r="Q3685" s="10" t="s">
        <v>8308</v>
      </c>
      <c r="R3685" t="s">
        <v>8309</v>
      </c>
      <c r="S3685" s="13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58" x14ac:dyDescent="0.35">
      <c r="A3686" s="5">
        <v>3684</v>
      </c>
      <c r="B3686" s="2" t="s">
        <v>3681</v>
      </c>
      <c r="C3686" s="2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>
        <f t="shared" si="287"/>
        <v>45.35</v>
      </c>
      <c r="Q3686" s="10" t="s">
        <v>8308</v>
      </c>
      <c r="R3686" t="s">
        <v>8309</v>
      </c>
      <c r="S3686" s="13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3.5" x14ac:dyDescent="0.35">
      <c r="A3687" s="5">
        <v>3685</v>
      </c>
      <c r="B3687" s="2" t="s">
        <v>3682</v>
      </c>
      <c r="C3687" s="2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>
        <f t="shared" si="287"/>
        <v>41.94</v>
      </c>
      <c r="Q3687" s="10" t="s">
        <v>8308</v>
      </c>
      <c r="R3687" t="s">
        <v>8309</v>
      </c>
      <c r="S3687" s="13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3.5" x14ac:dyDescent="0.35">
      <c r="A3688" s="5">
        <v>3686</v>
      </c>
      <c r="B3688" s="2" t="s">
        <v>3683</v>
      </c>
      <c r="C3688" s="2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>
        <f t="shared" si="287"/>
        <v>59.17</v>
      </c>
      <c r="Q3688" s="10" t="s">
        <v>8308</v>
      </c>
      <c r="R3688" t="s">
        <v>8309</v>
      </c>
      <c r="S3688" s="13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58" x14ac:dyDescent="0.35">
      <c r="A3689" s="5">
        <v>3687</v>
      </c>
      <c r="B3689" s="2" t="s">
        <v>3684</v>
      </c>
      <c r="C3689" s="2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>
        <f t="shared" si="287"/>
        <v>200.49</v>
      </c>
      <c r="Q3689" s="10" t="s">
        <v>8308</v>
      </c>
      <c r="R3689" t="s">
        <v>8309</v>
      </c>
      <c r="S3689" s="13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58" x14ac:dyDescent="0.35">
      <c r="A3690" s="5">
        <v>3688</v>
      </c>
      <c r="B3690" s="2" t="s">
        <v>3685</v>
      </c>
      <c r="C3690" s="2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>
        <f t="shared" si="287"/>
        <v>83.97</v>
      </c>
      <c r="Q3690" s="10" t="s">
        <v>8308</v>
      </c>
      <c r="R3690" t="s">
        <v>8309</v>
      </c>
      <c r="S3690" s="13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58" x14ac:dyDescent="0.35">
      <c r="A3691" s="5">
        <v>3689</v>
      </c>
      <c r="B3691" s="2" t="s">
        <v>3686</v>
      </c>
      <c r="C3691" s="2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>
        <f t="shared" si="287"/>
        <v>57.26</v>
      </c>
      <c r="Q3691" s="10" t="s">
        <v>8308</v>
      </c>
      <c r="R3691" t="s">
        <v>8309</v>
      </c>
      <c r="S3691" s="13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3.5" x14ac:dyDescent="0.35">
      <c r="A3692" s="5">
        <v>3690</v>
      </c>
      <c r="B3692" s="2" t="s">
        <v>3687</v>
      </c>
      <c r="C3692" s="2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>
        <f t="shared" si="287"/>
        <v>58.06</v>
      </c>
      <c r="Q3692" s="10" t="s">
        <v>8308</v>
      </c>
      <c r="R3692" t="s">
        <v>8309</v>
      </c>
      <c r="S3692" s="13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29" x14ac:dyDescent="0.35">
      <c r="A3693" s="5">
        <v>3691</v>
      </c>
      <c r="B3693" s="2" t="s">
        <v>3688</v>
      </c>
      <c r="C3693" s="2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>
        <f t="shared" si="287"/>
        <v>186.8</v>
      </c>
      <c r="Q3693" s="10" t="s">
        <v>8308</v>
      </c>
      <c r="R3693" t="s">
        <v>8309</v>
      </c>
      <c r="S3693" s="13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29" x14ac:dyDescent="0.35">
      <c r="A3694" s="5">
        <v>3692</v>
      </c>
      <c r="B3694" s="2" t="s">
        <v>3689</v>
      </c>
      <c r="C3694" s="2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>
        <f t="shared" si="287"/>
        <v>74.12</v>
      </c>
      <c r="Q3694" s="10" t="s">
        <v>8308</v>
      </c>
      <c r="R3694" t="s">
        <v>8309</v>
      </c>
      <c r="S3694" s="13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58" x14ac:dyDescent="0.35">
      <c r="A3695" s="5">
        <v>3693</v>
      </c>
      <c r="B3695" s="2" t="s">
        <v>3690</v>
      </c>
      <c r="C3695" s="2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>
        <f t="shared" si="287"/>
        <v>30.71</v>
      </c>
      <c r="Q3695" s="10" t="s">
        <v>8308</v>
      </c>
      <c r="R3695" t="s">
        <v>8309</v>
      </c>
      <c r="S3695" s="13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8" x14ac:dyDescent="0.35">
      <c r="A3696" s="5">
        <v>3694</v>
      </c>
      <c r="B3696" s="2" t="s">
        <v>3691</v>
      </c>
      <c r="C3696" s="2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>
        <f t="shared" si="287"/>
        <v>62.67</v>
      </c>
      <c r="Q3696" s="10" t="s">
        <v>8308</v>
      </c>
      <c r="R3696" t="s">
        <v>8309</v>
      </c>
      <c r="S3696" s="13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8" x14ac:dyDescent="0.35">
      <c r="A3697" s="5">
        <v>3695</v>
      </c>
      <c r="B3697" s="2" t="s">
        <v>3692</v>
      </c>
      <c r="C3697" s="2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>
        <f t="shared" si="287"/>
        <v>121.36</v>
      </c>
      <c r="Q3697" s="10" t="s">
        <v>8308</v>
      </c>
      <c r="R3697" t="s">
        <v>8309</v>
      </c>
      <c r="S3697" s="13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5" x14ac:dyDescent="0.35">
      <c r="A3698" s="5">
        <v>3696</v>
      </c>
      <c r="B3698" s="2" t="s">
        <v>3693</v>
      </c>
      <c r="C3698" s="2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>
        <f t="shared" si="287"/>
        <v>39.74</v>
      </c>
      <c r="Q3698" s="10" t="s">
        <v>8308</v>
      </c>
      <c r="R3698" t="s">
        <v>8309</v>
      </c>
      <c r="S3698" s="13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5" x14ac:dyDescent="0.35">
      <c r="A3699" s="5">
        <v>3697</v>
      </c>
      <c r="B3699" s="2" t="s">
        <v>3694</v>
      </c>
      <c r="C3699" s="2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>
        <f t="shared" si="287"/>
        <v>72</v>
      </c>
      <c r="Q3699" s="10" t="s">
        <v>8308</v>
      </c>
      <c r="R3699" t="s">
        <v>8309</v>
      </c>
      <c r="S3699" s="13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5" x14ac:dyDescent="0.35">
      <c r="A3700" s="5">
        <v>3698</v>
      </c>
      <c r="B3700" s="2" t="s">
        <v>3695</v>
      </c>
      <c r="C3700" s="2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>
        <f t="shared" si="287"/>
        <v>40.630000000000003</v>
      </c>
      <c r="Q3700" s="10" t="s">
        <v>8308</v>
      </c>
      <c r="R3700" t="s">
        <v>8309</v>
      </c>
      <c r="S3700" s="13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58" x14ac:dyDescent="0.35">
      <c r="A3701" s="5">
        <v>3699</v>
      </c>
      <c r="B3701" s="2" t="s">
        <v>3696</v>
      </c>
      <c r="C3701" s="2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>
        <f t="shared" si="287"/>
        <v>63</v>
      </c>
      <c r="Q3701" s="10" t="s">
        <v>8308</v>
      </c>
      <c r="R3701" t="s">
        <v>8309</v>
      </c>
      <c r="S3701" s="13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9" x14ac:dyDescent="0.35">
      <c r="A3702" s="5">
        <v>3700</v>
      </c>
      <c r="B3702" s="2" t="s">
        <v>3697</v>
      </c>
      <c r="C3702" s="2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>
        <f t="shared" si="287"/>
        <v>33.67</v>
      </c>
      <c r="Q3702" s="10" t="s">
        <v>8308</v>
      </c>
      <c r="R3702" t="s">
        <v>8309</v>
      </c>
      <c r="S3702" s="13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5" x14ac:dyDescent="0.35">
      <c r="A3703" s="5">
        <v>3701</v>
      </c>
      <c r="B3703" s="2" t="s">
        <v>3698</v>
      </c>
      <c r="C3703" s="2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>
        <f t="shared" si="287"/>
        <v>38.590000000000003</v>
      </c>
      <c r="Q3703" s="10" t="s">
        <v>8308</v>
      </c>
      <c r="R3703" t="s">
        <v>8309</v>
      </c>
      <c r="S3703" s="13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8" x14ac:dyDescent="0.35">
      <c r="A3704" s="5">
        <v>3702</v>
      </c>
      <c r="B3704" s="2" t="s">
        <v>3699</v>
      </c>
      <c r="C3704" s="2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>
        <f t="shared" si="287"/>
        <v>155.94999999999999</v>
      </c>
      <c r="Q3704" s="10" t="s">
        <v>8308</v>
      </c>
      <c r="R3704" t="s">
        <v>8309</v>
      </c>
      <c r="S3704" s="13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58" x14ac:dyDescent="0.35">
      <c r="A3705" s="5">
        <v>3703</v>
      </c>
      <c r="B3705" s="2" t="s">
        <v>3700</v>
      </c>
      <c r="C3705" s="2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>
        <f t="shared" si="287"/>
        <v>43.2</v>
      </c>
      <c r="Q3705" s="10" t="s">
        <v>8308</v>
      </c>
      <c r="R3705" t="s">
        <v>8309</v>
      </c>
      <c r="S3705" s="13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58" x14ac:dyDescent="0.35">
      <c r="A3706" s="5">
        <v>3704</v>
      </c>
      <c r="B3706" s="2" t="s">
        <v>3701</v>
      </c>
      <c r="C3706" s="2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>
        <f t="shared" si="287"/>
        <v>15.15</v>
      </c>
      <c r="Q3706" s="10" t="s">
        <v>8308</v>
      </c>
      <c r="R3706" t="s">
        <v>8309</v>
      </c>
      <c r="S3706" s="13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5" x14ac:dyDescent="0.35">
      <c r="A3707" s="5">
        <v>3705</v>
      </c>
      <c r="B3707" s="2" t="s">
        <v>3702</v>
      </c>
      <c r="C3707" s="2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>
        <f t="shared" si="287"/>
        <v>83.57</v>
      </c>
      <c r="Q3707" s="10" t="s">
        <v>8308</v>
      </c>
      <c r="R3707" t="s">
        <v>8309</v>
      </c>
      <c r="S3707" s="13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5" x14ac:dyDescent="0.35">
      <c r="A3708" s="5">
        <v>3706</v>
      </c>
      <c r="B3708" s="2" t="s">
        <v>3703</v>
      </c>
      <c r="C3708" s="2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>
        <f t="shared" si="287"/>
        <v>140</v>
      </c>
      <c r="Q3708" s="10" t="s">
        <v>8308</v>
      </c>
      <c r="R3708" t="s">
        <v>8309</v>
      </c>
      <c r="S3708" s="13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5" x14ac:dyDescent="0.35">
      <c r="A3709" s="5">
        <v>3707</v>
      </c>
      <c r="B3709" s="2" t="s">
        <v>3704</v>
      </c>
      <c r="C3709" s="2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>
        <f t="shared" si="287"/>
        <v>80.87</v>
      </c>
      <c r="Q3709" s="10" t="s">
        <v>8308</v>
      </c>
      <c r="R3709" t="s">
        <v>8309</v>
      </c>
      <c r="S3709" s="13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8" x14ac:dyDescent="0.35">
      <c r="A3710" s="5">
        <v>3708</v>
      </c>
      <c r="B3710" s="2" t="s">
        <v>3705</v>
      </c>
      <c r="C3710" s="2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>
        <f t="shared" si="287"/>
        <v>53.85</v>
      </c>
      <c r="Q3710" s="10" t="s">
        <v>8308</v>
      </c>
      <c r="R3710" t="s">
        <v>8309</v>
      </c>
      <c r="S3710" s="13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5" x14ac:dyDescent="0.35">
      <c r="A3711" s="5">
        <v>3709</v>
      </c>
      <c r="B3711" s="2" t="s">
        <v>3706</v>
      </c>
      <c r="C3711" s="2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>
        <f t="shared" si="287"/>
        <v>30.93</v>
      </c>
      <c r="Q3711" s="10" t="s">
        <v>8308</v>
      </c>
      <c r="R3711" t="s">
        <v>8309</v>
      </c>
      <c r="S3711" s="13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29" x14ac:dyDescent="0.35">
      <c r="A3712" s="5">
        <v>3710</v>
      </c>
      <c r="B3712" s="2" t="s">
        <v>3707</v>
      </c>
      <c r="C3712" s="2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>
        <f t="shared" si="287"/>
        <v>67.959999999999994</v>
      </c>
      <c r="Q3712" s="10" t="s">
        <v>8308</v>
      </c>
      <c r="R3712" t="s">
        <v>8309</v>
      </c>
      <c r="S3712" s="13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9" x14ac:dyDescent="0.35">
      <c r="A3713" s="5">
        <v>3711</v>
      </c>
      <c r="B3713" s="2" t="s">
        <v>3708</v>
      </c>
      <c r="C3713" s="2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>
        <f t="shared" si="287"/>
        <v>27.14</v>
      </c>
      <c r="Q3713" s="10" t="s">
        <v>8308</v>
      </c>
      <c r="R3713" t="s">
        <v>8309</v>
      </c>
      <c r="S3713" s="13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8" x14ac:dyDescent="0.35">
      <c r="A3714" s="5">
        <v>3712</v>
      </c>
      <c r="B3714" s="2" t="s">
        <v>3709</v>
      </c>
      <c r="C3714" s="2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154</v>
      </c>
      <c r="P3714">
        <f t="shared" si="287"/>
        <v>110.87</v>
      </c>
      <c r="Q3714" s="10" t="s">
        <v>8308</v>
      </c>
      <c r="R3714" t="s">
        <v>8309</v>
      </c>
      <c r="S3714" s="13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5" x14ac:dyDescent="0.35">
      <c r="A3715" s="5">
        <v>3713</v>
      </c>
      <c r="B3715" s="2" t="s">
        <v>3710</v>
      </c>
      <c r="C3715" s="2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8308</v>
      </c>
      <c r="R3715" t="s">
        <v>8309</v>
      </c>
      <c r="S3715" s="13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58" x14ac:dyDescent="0.35">
      <c r="A3716" s="5">
        <v>3714</v>
      </c>
      <c r="B3716" s="2" t="s">
        <v>3711</v>
      </c>
      <c r="C3716" s="2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>
        <f t="shared" si="292"/>
        <v>105.52</v>
      </c>
      <c r="Q3716" s="10" t="s">
        <v>8308</v>
      </c>
      <c r="R3716" t="s">
        <v>8309</v>
      </c>
      <c r="S3716" s="13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58" x14ac:dyDescent="0.35">
      <c r="A3717" s="5">
        <v>3715</v>
      </c>
      <c r="B3717" s="2" t="s">
        <v>3712</v>
      </c>
      <c r="C3717" s="2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>
        <f t="shared" si="292"/>
        <v>132.96</v>
      </c>
      <c r="Q3717" s="10" t="s">
        <v>8308</v>
      </c>
      <c r="R3717" t="s">
        <v>8309</v>
      </c>
      <c r="S3717" s="13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3.5" x14ac:dyDescent="0.35">
      <c r="A3718" s="5">
        <v>3716</v>
      </c>
      <c r="B3718" s="2" t="s">
        <v>3713</v>
      </c>
      <c r="C3718" s="2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>
        <f t="shared" si="292"/>
        <v>51.92</v>
      </c>
      <c r="Q3718" s="10" t="s">
        <v>8308</v>
      </c>
      <c r="R3718" t="s">
        <v>8309</v>
      </c>
      <c r="S3718" s="13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3.5" x14ac:dyDescent="0.35">
      <c r="A3719" s="5">
        <v>3717</v>
      </c>
      <c r="B3719" s="2" t="s">
        <v>3714</v>
      </c>
      <c r="C3719" s="2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>
        <f t="shared" si="292"/>
        <v>310</v>
      </c>
      <c r="Q3719" s="10" t="s">
        <v>8308</v>
      </c>
      <c r="R3719" t="s">
        <v>8309</v>
      </c>
      <c r="S3719" s="13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3.5" x14ac:dyDescent="0.35">
      <c r="A3720" s="5">
        <v>3718</v>
      </c>
      <c r="B3720" s="2" t="s">
        <v>3715</v>
      </c>
      <c r="C3720" s="2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>
        <f t="shared" si="292"/>
        <v>26.02</v>
      </c>
      <c r="Q3720" s="10" t="s">
        <v>8308</v>
      </c>
      <c r="R3720" t="s">
        <v>8309</v>
      </c>
      <c r="S3720" s="13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29" x14ac:dyDescent="0.35">
      <c r="A3721" s="5">
        <v>3719</v>
      </c>
      <c r="B3721" s="2" t="s">
        <v>3716</v>
      </c>
      <c r="C3721" s="2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>
        <f t="shared" si="292"/>
        <v>105</v>
      </c>
      <c r="Q3721" s="10" t="s">
        <v>8308</v>
      </c>
      <c r="R3721" t="s">
        <v>8309</v>
      </c>
      <c r="S3721" s="13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29" x14ac:dyDescent="0.35">
      <c r="A3722" s="5">
        <v>3720</v>
      </c>
      <c r="B3722" s="2" t="s">
        <v>3717</v>
      </c>
      <c r="C3722" s="2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>
        <f t="shared" si="292"/>
        <v>86.23</v>
      </c>
      <c r="Q3722" s="10" t="s">
        <v>8308</v>
      </c>
      <c r="R3722" t="s">
        <v>8309</v>
      </c>
      <c r="S3722" s="13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58" x14ac:dyDescent="0.35">
      <c r="A3723" s="5">
        <v>3721</v>
      </c>
      <c r="B3723" s="2" t="s">
        <v>3718</v>
      </c>
      <c r="C3723" s="2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>
        <f t="shared" si="292"/>
        <v>114.55</v>
      </c>
      <c r="Q3723" s="10" t="s">
        <v>8308</v>
      </c>
      <c r="R3723" t="s">
        <v>8309</v>
      </c>
      <c r="S3723" s="13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58" x14ac:dyDescent="0.35">
      <c r="A3724" s="5">
        <v>3722</v>
      </c>
      <c r="B3724" s="2" t="s">
        <v>3719</v>
      </c>
      <c r="C3724" s="2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>
        <f t="shared" si="292"/>
        <v>47.66</v>
      </c>
      <c r="Q3724" s="10" t="s">
        <v>8308</v>
      </c>
      <c r="R3724" t="s">
        <v>8309</v>
      </c>
      <c r="S3724" s="13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29" x14ac:dyDescent="0.35">
      <c r="A3725" s="5">
        <v>3723</v>
      </c>
      <c r="B3725" s="2" t="s">
        <v>3720</v>
      </c>
      <c r="C3725" s="2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>
        <f t="shared" si="292"/>
        <v>72.89</v>
      </c>
      <c r="Q3725" s="10" t="s">
        <v>8308</v>
      </c>
      <c r="R3725" t="s">
        <v>8309</v>
      </c>
      <c r="S3725" s="13">
        <f t="shared" si="293"/>
        <v>41943.753032407411</v>
      </c>
      <c r="T3725" s="16">
        <f t="shared" si="294"/>
        <v>41973.794699074075</v>
      </c>
      <c r="U3725">
        <f t="shared" ref="U3725:U3788" si="295">YEAR(S:S)</f>
        <v>2014</v>
      </c>
    </row>
    <row r="3726" spans="1:21" ht="58" x14ac:dyDescent="0.35">
      <c r="A3726" s="5">
        <v>3724</v>
      </c>
      <c r="B3726" s="2" t="s">
        <v>3721</v>
      </c>
      <c r="C3726" s="2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>
        <f t="shared" si="292"/>
        <v>49.55</v>
      </c>
      <c r="Q3726" s="10" t="s">
        <v>8308</v>
      </c>
      <c r="R3726" t="s">
        <v>8309</v>
      </c>
      <c r="S3726" s="13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58" x14ac:dyDescent="0.35">
      <c r="A3727" s="5">
        <v>3725</v>
      </c>
      <c r="B3727" s="2" t="s">
        <v>3722</v>
      </c>
      <c r="C3727" s="2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>
        <f t="shared" si="292"/>
        <v>25.4</v>
      </c>
      <c r="Q3727" s="10" t="s">
        <v>8308</v>
      </c>
      <c r="R3727" t="s">
        <v>8309</v>
      </c>
      <c r="S3727" s="13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3.5" x14ac:dyDescent="0.35">
      <c r="A3728" s="5">
        <v>3726</v>
      </c>
      <c r="B3728" s="2" t="s">
        <v>3723</v>
      </c>
      <c r="C3728" s="2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>
        <f t="shared" si="292"/>
        <v>62.59</v>
      </c>
      <c r="Q3728" s="10" t="s">
        <v>8308</v>
      </c>
      <c r="R3728" t="s">
        <v>8309</v>
      </c>
      <c r="S3728" s="13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3.5" x14ac:dyDescent="0.35">
      <c r="A3729" s="5">
        <v>3727</v>
      </c>
      <c r="B3729" s="2" t="s">
        <v>3724</v>
      </c>
      <c r="C3729" s="2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>
        <f t="shared" si="292"/>
        <v>61.06</v>
      </c>
      <c r="Q3729" s="10" t="s">
        <v>8308</v>
      </c>
      <c r="R3729" t="s">
        <v>8309</v>
      </c>
      <c r="S3729" s="13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43.5" x14ac:dyDescent="0.35">
      <c r="A3730" s="5">
        <v>3728</v>
      </c>
      <c r="B3730" s="2" t="s">
        <v>3725</v>
      </c>
      <c r="C3730" s="2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>
        <f t="shared" si="292"/>
        <v>60.06</v>
      </c>
      <c r="Q3730" s="10" t="s">
        <v>8308</v>
      </c>
      <c r="R3730" t="s">
        <v>8309</v>
      </c>
      <c r="S3730" s="13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58" x14ac:dyDescent="0.35">
      <c r="A3731" s="5">
        <v>3729</v>
      </c>
      <c r="B3731" s="2" t="s">
        <v>3726</v>
      </c>
      <c r="C3731" s="2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>
        <f t="shared" si="292"/>
        <v>72.400000000000006</v>
      </c>
      <c r="Q3731" s="10" t="s">
        <v>8308</v>
      </c>
      <c r="R3731" t="s">
        <v>8309</v>
      </c>
      <c r="S3731" s="13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3.5" x14ac:dyDescent="0.35">
      <c r="A3732" s="5">
        <v>3730</v>
      </c>
      <c r="B3732" s="2" t="s">
        <v>3727</v>
      </c>
      <c r="C3732" s="2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>
        <f t="shared" si="292"/>
        <v>100</v>
      </c>
      <c r="Q3732" s="10" t="s">
        <v>8308</v>
      </c>
      <c r="R3732" t="s">
        <v>8309</v>
      </c>
      <c r="S3732" s="13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3.5" x14ac:dyDescent="0.35">
      <c r="A3733" s="5">
        <v>3731</v>
      </c>
      <c r="B3733" s="2" t="s">
        <v>3728</v>
      </c>
      <c r="C3733" s="2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>
        <f t="shared" si="292"/>
        <v>51.67</v>
      </c>
      <c r="Q3733" s="10" t="s">
        <v>8308</v>
      </c>
      <c r="R3733" t="s">
        <v>8309</v>
      </c>
      <c r="S3733" s="13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43.5" x14ac:dyDescent="0.35">
      <c r="A3734" s="5">
        <v>3732</v>
      </c>
      <c r="B3734" s="2" t="s">
        <v>3729</v>
      </c>
      <c r="C3734" s="2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>
        <f t="shared" si="292"/>
        <v>32.75</v>
      </c>
      <c r="Q3734" s="10" t="s">
        <v>8308</v>
      </c>
      <c r="R3734" t="s">
        <v>8309</v>
      </c>
      <c r="S3734" s="13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3.5" x14ac:dyDescent="0.35">
      <c r="A3735" s="5">
        <v>3733</v>
      </c>
      <c r="B3735" s="2" t="s">
        <v>3730</v>
      </c>
      <c r="C3735" s="2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0" t="s">
        <v>8308</v>
      </c>
      <c r="R3735" t="s">
        <v>8309</v>
      </c>
      <c r="S3735" s="13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58" x14ac:dyDescent="0.35">
      <c r="A3736" s="5">
        <v>3734</v>
      </c>
      <c r="B3736" s="2" t="s">
        <v>3731</v>
      </c>
      <c r="C3736" s="2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>
        <f t="shared" si="292"/>
        <v>61</v>
      </c>
      <c r="Q3736" s="10" t="s">
        <v>8308</v>
      </c>
      <c r="R3736" t="s">
        <v>8309</v>
      </c>
      <c r="S3736" s="13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29" x14ac:dyDescent="0.35">
      <c r="A3737" s="5">
        <v>3735</v>
      </c>
      <c r="B3737" s="2" t="s">
        <v>3732</v>
      </c>
      <c r="C3737" s="2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>
        <f t="shared" si="292"/>
        <v>10</v>
      </c>
      <c r="Q3737" s="10" t="s">
        <v>8308</v>
      </c>
      <c r="R3737" t="s">
        <v>8309</v>
      </c>
      <c r="S3737" s="13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3.5" x14ac:dyDescent="0.35">
      <c r="A3738" s="5">
        <v>3736</v>
      </c>
      <c r="B3738" s="2" t="s">
        <v>3733</v>
      </c>
      <c r="C3738" s="2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>
        <f t="shared" si="292"/>
        <v>10</v>
      </c>
      <c r="Q3738" s="10" t="s">
        <v>8308</v>
      </c>
      <c r="R3738" t="s">
        <v>8309</v>
      </c>
      <c r="S3738" s="13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43.5" x14ac:dyDescent="0.35">
      <c r="A3739" s="5">
        <v>3737</v>
      </c>
      <c r="B3739" s="2" t="s">
        <v>3734</v>
      </c>
      <c r="C3739" s="2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>
        <f t="shared" si="292"/>
        <v>37.5</v>
      </c>
      <c r="Q3739" s="10" t="s">
        <v>8308</v>
      </c>
      <c r="R3739" t="s">
        <v>8309</v>
      </c>
      <c r="S3739" s="13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43.5" x14ac:dyDescent="0.35">
      <c r="A3740" s="5">
        <v>3738</v>
      </c>
      <c r="B3740" s="2" t="s">
        <v>3735</v>
      </c>
      <c r="C3740" s="2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>
        <f t="shared" si="292"/>
        <v>45</v>
      </c>
      <c r="Q3740" s="10" t="s">
        <v>8308</v>
      </c>
      <c r="R3740" t="s">
        <v>8309</v>
      </c>
      <c r="S3740" s="13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58" x14ac:dyDescent="0.35">
      <c r="A3741" s="5">
        <v>3739</v>
      </c>
      <c r="B3741" s="2" t="s">
        <v>3736</v>
      </c>
      <c r="C3741" s="2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>
        <f t="shared" si="292"/>
        <v>100.63</v>
      </c>
      <c r="Q3741" s="10" t="s">
        <v>8308</v>
      </c>
      <c r="R3741" t="s">
        <v>8309</v>
      </c>
      <c r="S3741" s="13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58" x14ac:dyDescent="0.35">
      <c r="A3742" s="5">
        <v>3740</v>
      </c>
      <c r="B3742" s="2" t="s">
        <v>3737</v>
      </c>
      <c r="C3742" s="2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>
        <f t="shared" si="292"/>
        <v>25.57</v>
      </c>
      <c r="Q3742" s="10" t="s">
        <v>8308</v>
      </c>
      <c r="R3742" t="s">
        <v>8309</v>
      </c>
      <c r="S3742" s="13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3.5" x14ac:dyDescent="0.35">
      <c r="A3743" s="5">
        <v>3741</v>
      </c>
      <c r="B3743" s="2" t="s">
        <v>3738</v>
      </c>
      <c r="C3743" s="2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0" t="s">
        <v>8308</v>
      </c>
      <c r="R3743" t="s">
        <v>8309</v>
      </c>
      <c r="S3743" s="13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58" x14ac:dyDescent="0.35">
      <c r="A3744" s="5">
        <v>3742</v>
      </c>
      <c r="B3744" s="2" t="s">
        <v>3739</v>
      </c>
      <c r="C3744" s="2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>
        <f t="shared" si="292"/>
        <v>25</v>
      </c>
      <c r="Q3744" s="10" t="s">
        <v>8308</v>
      </c>
      <c r="R3744" t="s">
        <v>8309</v>
      </c>
      <c r="S3744" s="13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43.5" x14ac:dyDescent="0.35">
      <c r="A3745" s="5">
        <v>3743</v>
      </c>
      <c r="B3745" s="2" t="s">
        <v>3740</v>
      </c>
      <c r="C3745" s="2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0" t="s">
        <v>8308</v>
      </c>
      <c r="R3745" t="s">
        <v>8309</v>
      </c>
      <c r="S3745" s="13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58" x14ac:dyDescent="0.35">
      <c r="A3746" s="5">
        <v>3744</v>
      </c>
      <c r="B3746" s="2" t="s">
        <v>3741</v>
      </c>
      <c r="C3746" s="2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0" t="s">
        <v>8308</v>
      </c>
      <c r="R3746" t="s">
        <v>8309</v>
      </c>
      <c r="S3746" s="13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3.5" x14ac:dyDescent="0.35">
      <c r="A3747" s="5">
        <v>3745</v>
      </c>
      <c r="B3747" s="2" t="s">
        <v>3742</v>
      </c>
      <c r="C3747" s="2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>
        <f t="shared" si="292"/>
        <v>10</v>
      </c>
      <c r="Q3747" s="10" t="s">
        <v>8308</v>
      </c>
      <c r="R3747" t="s">
        <v>8309</v>
      </c>
      <c r="S3747" s="13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ht="29" x14ac:dyDescent="0.35">
      <c r="A3748" s="5">
        <v>3746</v>
      </c>
      <c r="B3748" s="2" t="s">
        <v>3743</v>
      </c>
      <c r="C3748" s="2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>
        <f t="shared" si="292"/>
        <v>202</v>
      </c>
      <c r="Q3748" s="10" t="s">
        <v>8308</v>
      </c>
      <c r="R3748" t="s">
        <v>8309</v>
      </c>
      <c r="S3748" s="13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29" x14ac:dyDescent="0.35">
      <c r="A3749" s="5">
        <v>3747</v>
      </c>
      <c r="B3749" s="2" t="s">
        <v>3744</v>
      </c>
      <c r="C3749" s="2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>
        <f t="shared" si="292"/>
        <v>25</v>
      </c>
      <c r="Q3749" s="10" t="s">
        <v>8308</v>
      </c>
      <c r="R3749" t="s">
        <v>8309</v>
      </c>
      <c r="S3749" s="13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3.5" x14ac:dyDescent="0.35">
      <c r="A3750" s="5">
        <v>3748</v>
      </c>
      <c r="B3750" s="2" t="s">
        <v>3745</v>
      </c>
      <c r="C3750" s="2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>
        <f t="shared" si="292"/>
        <v>99.54</v>
      </c>
      <c r="Q3750" s="10" t="s">
        <v>8308</v>
      </c>
      <c r="R3750" t="s">
        <v>8311</v>
      </c>
      <c r="S3750" s="13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3.5" x14ac:dyDescent="0.35">
      <c r="A3751" s="5">
        <v>3749</v>
      </c>
      <c r="B3751" s="2" t="s">
        <v>3746</v>
      </c>
      <c r="C3751" s="2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>
        <f t="shared" si="292"/>
        <v>75</v>
      </c>
      <c r="Q3751" s="10" t="s">
        <v>8308</v>
      </c>
      <c r="R3751" t="s">
        <v>8311</v>
      </c>
      <c r="S3751" s="13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101.5" x14ac:dyDescent="0.35">
      <c r="A3752" s="5">
        <v>3750</v>
      </c>
      <c r="B3752" s="2" t="s">
        <v>3747</v>
      </c>
      <c r="C3752" s="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>
        <f t="shared" si="292"/>
        <v>215.25</v>
      </c>
      <c r="Q3752" s="10" t="s">
        <v>8308</v>
      </c>
      <c r="R3752" t="s">
        <v>8311</v>
      </c>
      <c r="S3752" s="13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3.5" x14ac:dyDescent="0.35">
      <c r="A3753" s="5">
        <v>3751</v>
      </c>
      <c r="B3753" s="2" t="s">
        <v>3748</v>
      </c>
      <c r="C3753" s="2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>
        <f t="shared" si="292"/>
        <v>120.55</v>
      </c>
      <c r="Q3753" s="10" t="s">
        <v>8308</v>
      </c>
      <c r="R3753" t="s">
        <v>8311</v>
      </c>
      <c r="S3753" s="13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58" x14ac:dyDescent="0.35">
      <c r="A3754" s="5">
        <v>3752</v>
      </c>
      <c r="B3754" s="2" t="s">
        <v>3749</v>
      </c>
      <c r="C3754" s="2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>
        <f t="shared" si="292"/>
        <v>37.67</v>
      </c>
      <c r="Q3754" s="10" t="s">
        <v>8308</v>
      </c>
      <c r="R3754" t="s">
        <v>8311</v>
      </c>
      <c r="S3754" s="13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58" x14ac:dyDescent="0.35">
      <c r="A3755" s="5">
        <v>3753</v>
      </c>
      <c r="B3755" s="2" t="s">
        <v>3750</v>
      </c>
      <c r="C3755" s="2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>
        <f t="shared" si="292"/>
        <v>172.23</v>
      </c>
      <c r="Q3755" s="10" t="s">
        <v>8308</v>
      </c>
      <c r="R3755" t="s">
        <v>8311</v>
      </c>
      <c r="S3755" s="13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3.5" x14ac:dyDescent="0.35">
      <c r="A3756" s="5">
        <v>3754</v>
      </c>
      <c r="B3756" s="2" t="s">
        <v>3751</v>
      </c>
      <c r="C3756" s="2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>
        <f t="shared" si="292"/>
        <v>111.11</v>
      </c>
      <c r="Q3756" s="10" t="s">
        <v>8308</v>
      </c>
      <c r="R3756" t="s">
        <v>8311</v>
      </c>
      <c r="S3756" s="13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58" x14ac:dyDescent="0.35">
      <c r="A3757" s="5">
        <v>3755</v>
      </c>
      <c r="B3757" s="2" t="s">
        <v>3752</v>
      </c>
      <c r="C3757" s="2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>
        <f t="shared" si="292"/>
        <v>25.46</v>
      </c>
      <c r="Q3757" s="10" t="s">
        <v>8308</v>
      </c>
      <c r="R3757" t="s">
        <v>8311</v>
      </c>
      <c r="S3757" s="13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58" x14ac:dyDescent="0.35">
      <c r="A3758" s="5">
        <v>3756</v>
      </c>
      <c r="B3758" s="2" t="s">
        <v>3753</v>
      </c>
      <c r="C3758" s="2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>
        <f t="shared" si="292"/>
        <v>267.64999999999998</v>
      </c>
      <c r="Q3758" s="10" t="s">
        <v>8308</v>
      </c>
      <c r="R3758" t="s">
        <v>8311</v>
      </c>
      <c r="S3758" s="13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5" x14ac:dyDescent="0.35">
      <c r="A3759" s="5">
        <v>3757</v>
      </c>
      <c r="B3759" s="2" t="s">
        <v>3754</v>
      </c>
      <c r="C3759" s="2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>
        <f t="shared" si="292"/>
        <v>75.959999999999994</v>
      </c>
      <c r="Q3759" s="10" t="s">
        <v>8308</v>
      </c>
      <c r="R3759" t="s">
        <v>8311</v>
      </c>
      <c r="S3759" s="13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9" x14ac:dyDescent="0.35">
      <c r="A3760" s="5">
        <v>3758</v>
      </c>
      <c r="B3760" s="2" t="s">
        <v>3755</v>
      </c>
      <c r="C3760" s="2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>
        <f t="shared" si="292"/>
        <v>59.04</v>
      </c>
      <c r="Q3760" s="10" t="s">
        <v>8308</v>
      </c>
      <c r="R3760" t="s">
        <v>8311</v>
      </c>
      <c r="S3760" s="13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9" x14ac:dyDescent="0.35">
      <c r="A3761" s="5">
        <v>3759</v>
      </c>
      <c r="B3761" s="2" t="s">
        <v>3756</v>
      </c>
      <c r="C3761" s="2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>
        <f t="shared" si="292"/>
        <v>50.11</v>
      </c>
      <c r="Q3761" s="10" t="s">
        <v>8308</v>
      </c>
      <c r="R3761" t="s">
        <v>8311</v>
      </c>
      <c r="S3761" s="13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5" x14ac:dyDescent="0.35">
      <c r="A3762" s="5">
        <v>3760</v>
      </c>
      <c r="B3762" s="2" t="s">
        <v>3757</v>
      </c>
      <c r="C3762" s="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>
        <f t="shared" si="292"/>
        <v>55.5</v>
      </c>
      <c r="Q3762" s="10" t="s">
        <v>8308</v>
      </c>
      <c r="R3762" t="s">
        <v>8311</v>
      </c>
      <c r="S3762" s="13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8" x14ac:dyDescent="0.35">
      <c r="A3763" s="5">
        <v>3761</v>
      </c>
      <c r="B3763" s="2" t="s">
        <v>3758</v>
      </c>
      <c r="C3763" s="2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>
        <f t="shared" si="292"/>
        <v>166.67</v>
      </c>
      <c r="Q3763" s="10" t="s">
        <v>8308</v>
      </c>
      <c r="R3763" t="s">
        <v>8311</v>
      </c>
      <c r="S3763" s="13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5" x14ac:dyDescent="0.35">
      <c r="A3764" s="5">
        <v>3762</v>
      </c>
      <c r="B3764" s="2" t="s">
        <v>3759</v>
      </c>
      <c r="C3764" s="2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>
        <f t="shared" si="292"/>
        <v>47.43</v>
      </c>
      <c r="Q3764" s="10" t="s">
        <v>8308</v>
      </c>
      <c r="R3764" t="s">
        <v>8311</v>
      </c>
      <c r="S3764" s="13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29" x14ac:dyDescent="0.35">
      <c r="A3765" s="5">
        <v>3763</v>
      </c>
      <c r="B3765" s="2" t="s">
        <v>3760</v>
      </c>
      <c r="C3765" s="2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>
        <f t="shared" si="292"/>
        <v>64.94</v>
      </c>
      <c r="Q3765" s="10" t="s">
        <v>8308</v>
      </c>
      <c r="R3765" t="s">
        <v>8311</v>
      </c>
      <c r="S3765" s="13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5" x14ac:dyDescent="0.35">
      <c r="A3766" s="5">
        <v>3764</v>
      </c>
      <c r="B3766" s="2" t="s">
        <v>3761</v>
      </c>
      <c r="C3766" s="2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>
        <f t="shared" si="292"/>
        <v>55.56</v>
      </c>
      <c r="Q3766" s="10" t="s">
        <v>8308</v>
      </c>
      <c r="R3766" t="s">
        <v>8311</v>
      </c>
      <c r="S3766" s="13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58" x14ac:dyDescent="0.35">
      <c r="A3767" s="5">
        <v>3765</v>
      </c>
      <c r="B3767" s="2" t="s">
        <v>3762</v>
      </c>
      <c r="C3767" s="2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>
        <f t="shared" si="292"/>
        <v>74.22</v>
      </c>
      <c r="Q3767" s="10" t="s">
        <v>8308</v>
      </c>
      <c r="R3767" t="s">
        <v>8311</v>
      </c>
      <c r="S3767" s="13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5" x14ac:dyDescent="0.35">
      <c r="A3768" s="5">
        <v>3766</v>
      </c>
      <c r="B3768" s="2" t="s">
        <v>3763</v>
      </c>
      <c r="C3768" s="2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>
        <f t="shared" si="292"/>
        <v>106.93</v>
      </c>
      <c r="Q3768" s="10" t="s">
        <v>8308</v>
      </c>
      <c r="R3768" t="s">
        <v>8311</v>
      </c>
      <c r="S3768" s="13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58" x14ac:dyDescent="0.35">
      <c r="A3769" s="5">
        <v>3767</v>
      </c>
      <c r="B3769" s="2" t="s">
        <v>3764</v>
      </c>
      <c r="C3769" s="2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>
        <f t="shared" si="292"/>
        <v>41.7</v>
      </c>
      <c r="Q3769" s="10" t="s">
        <v>8308</v>
      </c>
      <c r="R3769" t="s">
        <v>8311</v>
      </c>
      <c r="S3769" s="13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58" x14ac:dyDescent="0.35">
      <c r="A3770" s="5">
        <v>3768</v>
      </c>
      <c r="B3770" s="2" t="s">
        <v>3765</v>
      </c>
      <c r="C3770" s="2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>
        <f t="shared" si="292"/>
        <v>74.239999999999995</v>
      </c>
      <c r="Q3770" s="10" t="s">
        <v>8308</v>
      </c>
      <c r="R3770" t="s">
        <v>8311</v>
      </c>
      <c r="S3770" s="13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5" x14ac:dyDescent="0.35">
      <c r="A3771" s="5">
        <v>3769</v>
      </c>
      <c r="B3771" s="2" t="s">
        <v>3766</v>
      </c>
      <c r="C3771" s="2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>
        <f t="shared" si="292"/>
        <v>73.33</v>
      </c>
      <c r="Q3771" s="10" t="s">
        <v>8308</v>
      </c>
      <c r="R3771" t="s">
        <v>8311</v>
      </c>
      <c r="S3771" s="13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58" x14ac:dyDescent="0.35">
      <c r="A3772" s="5">
        <v>3770</v>
      </c>
      <c r="B3772" s="2" t="s">
        <v>3767</v>
      </c>
      <c r="C3772" s="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>
        <f t="shared" si="292"/>
        <v>100</v>
      </c>
      <c r="Q3772" s="10" t="s">
        <v>8308</v>
      </c>
      <c r="R3772" t="s">
        <v>8311</v>
      </c>
      <c r="S3772" s="13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9" x14ac:dyDescent="0.35">
      <c r="A3773" s="5">
        <v>3771</v>
      </c>
      <c r="B3773" s="2" t="s">
        <v>3768</v>
      </c>
      <c r="C3773" s="2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>
        <f t="shared" si="292"/>
        <v>38.42</v>
      </c>
      <c r="Q3773" s="10" t="s">
        <v>8308</v>
      </c>
      <c r="R3773" t="s">
        <v>8311</v>
      </c>
      <c r="S3773" s="13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5" x14ac:dyDescent="0.35">
      <c r="A3774" s="5">
        <v>3772</v>
      </c>
      <c r="B3774" s="2" t="s">
        <v>3769</v>
      </c>
      <c r="C3774" s="2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>
        <f t="shared" si="292"/>
        <v>166.97</v>
      </c>
      <c r="Q3774" s="10" t="s">
        <v>8308</v>
      </c>
      <c r="R3774" t="s">
        <v>8311</v>
      </c>
      <c r="S3774" s="13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9" x14ac:dyDescent="0.35">
      <c r="A3775" s="5">
        <v>3773</v>
      </c>
      <c r="B3775" s="2" t="s">
        <v>3770</v>
      </c>
      <c r="C3775" s="2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>
        <f t="shared" si="292"/>
        <v>94.91</v>
      </c>
      <c r="Q3775" s="10" t="s">
        <v>8308</v>
      </c>
      <c r="R3775" t="s">
        <v>8311</v>
      </c>
      <c r="S3775" s="13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8" x14ac:dyDescent="0.35">
      <c r="A3776" s="5">
        <v>3774</v>
      </c>
      <c r="B3776" s="2" t="s">
        <v>3771</v>
      </c>
      <c r="C3776" s="2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>
        <f t="shared" si="292"/>
        <v>100</v>
      </c>
      <c r="Q3776" s="10" t="s">
        <v>8308</v>
      </c>
      <c r="R3776" t="s">
        <v>8311</v>
      </c>
      <c r="S3776" s="13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3.5" x14ac:dyDescent="0.35">
      <c r="A3777" s="5">
        <v>3775</v>
      </c>
      <c r="B3777" s="2" t="s">
        <v>3772</v>
      </c>
      <c r="C3777" s="2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>
        <f t="shared" si="292"/>
        <v>143.21</v>
      </c>
      <c r="Q3777" s="10" t="s">
        <v>8308</v>
      </c>
      <c r="R3777" t="s">
        <v>8311</v>
      </c>
      <c r="S3777" s="13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8" x14ac:dyDescent="0.35">
      <c r="A3778" s="5">
        <v>3776</v>
      </c>
      <c r="B3778" s="2" t="s">
        <v>3773</v>
      </c>
      <c r="C3778" s="2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107</v>
      </c>
      <c r="P3778">
        <f t="shared" si="292"/>
        <v>90.82</v>
      </c>
      <c r="Q3778" s="10" t="s">
        <v>8308</v>
      </c>
      <c r="R3778" t="s">
        <v>8311</v>
      </c>
      <c r="S3778" s="13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5" x14ac:dyDescent="0.35">
      <c r="A3779" s="5">
        <v>3777</v>
      </c>
      <c r="B3779" s="2" t="s">
        <v>3774</v>
      </c>
      <c r="C3779" s="2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8308</v>
      </c>
      <c r="R3779" t="s">
        <v>8311</v>
      </c>
      <c r="S3779" s="13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29" x14ac:dyDescent="0.35">
      <c r="A3780" s="5">
        <v>3778</v>
      </c>
      <c r="B3780" s="2" t="s">
        <v>3775</v>
      </c>
      <c r="C3780" s="2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>
        <f t="shared" si="297"/>
        <v>70.03</v>
      </c>
      <c r="Q3780" s="10" t="s">
        <v>8308</v>
      </c>
      <c r="R3780" t="s">
        <v>8311</v>
      </c>
      <c r="S3780" s="13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29" x14ac:dyDescent="0.35">
      <c r="A3781" s="5">
        <v>3779</v>
      </c>
      <c r="B3781" s="2" t="s">
        <v>3776</v>
      </c>
      <c r="C3781" s="2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>
        <f t="shared" si="297"/>
        <v>135.63</v>
      </c>
      <c r="Q3781" s="10" t="s">
        <v>8308</v>
      </c>
      <c r="R3781" t="s">
        <v>8311</v>
      </c>
      <c r="S3781" s="13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3.5" x14ac:dyDescent="0.35">
      <c r="A3782" s="5">
        <v>3780</v>
      </c>
      <c r="B3782" s="2" t="s">
        <v>3777</v>
      </c>
      <c r="C3782" s="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>
        <f t="shared" si="297"/>
        <v>100</v>
      </c>
      <c r="Q3782" s="10" t="s">
        <v>8308</v>
      </c>
      <c r="R3782" t="s">
        <v>8311</v>
      </c>
      <c r="S3782" s="13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58" x14ac:dyDescent="0.35">
      <c r="A3783" s="5">
        <v>3781</v>
      </c>
      <c r="B3783" s="2" t="s">
        <v>3778</v>
      </c>
      <c r="C3783" s="2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>
        <f t="shared" si="297"/>
        <v>94.9</v>
      </c>
      <c r="Q3783" s="10" t="s">
        <v>8308</v>
      </c>
      <c r="R3783" t="s">
        <v>8311</v>
      </c>
      <c r="S3783" s="13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58" x14ac:dyDescent="0.35">
      <c r="A3784" s="5">
        <v>3782</v>
      </c>
      <c r="B3784" s="2" t="s">
        <v>3779</v>
      </c>
      <c r="C3784" s="2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>
        <f t="shared" si="297"/>
        <v>75.37</v>
      </c>
      <c r="Q3784" s="10" t="s">
        <v>8308</v>
      </c>
      <c r="R3784" t="s">
        <v>8311</v>
      </c>
      <c r="S3784" s="13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3.5" x14ac:dyDescent="0.35">
      <c r="A3785" s="5">
        <v>3783</v>
      </c>
      <c r="B3785" s="2" t="s">
        <v>3780</v>
      </c>
      <c r="C3785" s="2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>
        <f t="shared" si="297"/>
        <v>64.459999999999994</v>
      </c>
      <c r="Q3785" s="10" t="s">
        <v>8308</v>
      </c>
      <c r="R3785" t="s">
        <v>8311</v>
      </c>
      <c r="S3785" s="13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58" x14ac:dyDescent="0.35">
      <c r="A3786" s="5">
        <v>3784</v>
      </c>
      <c r="B3786" s="2" t="s">
        <v>3781</v>
      </c>
      <c r="C3786" s="2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>
        <f t="shared" si="297"/>
        <v>115</v>
      </c>
      <c r="Q3786" s="10" t="s">
        <v>8308</v>
      </c>
      <c r="R3786" t="s">
        <v>8311</v>
      </c>
      <c r="S3786" s="13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58" x14ac:dyDescent="0.35">
      <c r="A3787" s="5">
        <v>3785</v>
      </c>
      <c r="B3787" s="2" t="s">
        <v>3782</v>
      </c>
      <c r="C3787" s="2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>
        <f t="shared" si="297"/>
        <v>100.5</v>
      </c>
      <c r="Q3787" s="10" t="s">
        <v>8308</v>
      </c>
      <c r="R3787" t="s">
        <v>8311</v>
      </c>
      <c r="S3787" s="13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3.5" x14ac:dyDescent="0.35">
      <c r="A3788" s="5">
        <v>3786</v>
      </c>
      <c r="B3788" s="2" t="s">
        <v>3783</v>
      </c>
      <c r="C3788" s="2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>
        <f t="shared" si="297"/>
        <v>93.77</v>
      </c>
      <c r="Q3788" s="10" t="s">
        <v>8308</v>
      </c>
      <c r="R3788" t="s">
        <v>8311</v>
      </c>
      <c r="S3788" s="13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3.5" x14ac:dyDescent="0.35">
      <c r="A3789" s="5">
        <v>3787</v>
      </c>
      <c r="B3789" s="2" t="s">
        <v>3784</v>
      </c>
      <c r="C3789" s="2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>
        <f t="shared" si="297"/>
        <v>35.1</v>
      </c>
      <c r="Q3789" s="10" t="s">
        <v>8308</v>
      </c>
      <c r="R3789" t="s">
        <v>8311</v>
      </c>
      <c r="S3789" s="13">
        <f t="shared" si="298"/>
        <v>42167.534791666665</v>
      </c>
      <c r="T3789" s="16">
        <f t="shared" si="299"/>
        <v>42196.165972222225</v>
      </c>
      <c r="U3789">
        <f t="shared" ref="U3789:U3852" si="300">YEAR(S:S)</f>
        <v>2015</v>
      </c>
    </row>
    <row r="3790" spans="1:21" ht="72.5" x14ac:dyDescent="0.35">
      <c r="A3790" s="5">
        <v>3788</v>
      </c>
      <c r="B3790" s="2" t="s">
        <v>3785</v>
      </c>
      <c r="C3790" s="2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>
        <f t="shared" si="297"/>
        <v>500</v>
      </c>
      <c r="Q3790" s="10" t="s">
        <v>8308</v>
      </c>
      <c r="R3790" t="s">
        <v>8311</v>
      </c>
      <c r="S3790" s="13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3.5" x14ac:dyDescent="0.35">
      <c r="A3791" s="5">
        <v>3789</v>
      </c>
      <c r="B3791" s="2" t="s">
        <v>3786</v>
      </c>
      <c r="C3791" s="2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>
        <f t="shared" si="297"/>
        <v>29</v>
      </c>
      <c r="Q3791" s="10" t="s">
        <v>8308</v>
      </c>
      <c r="R3791" t="s">
        <v>8311</v>
      </c>
      <c r="S3791" s="13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58" x14ac:dyDescent="0.35">
      <c r="A3792" s="5">
        <v>3790</v>
      </c>
      <c r="B3792" s="2" t="s">
        <v>3787</v>
      </c>
      <c r="C3792" s="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0" t="s">
        <v>8308</v>
      </c>
      <c r="R3792" t="s">
        <v>8311</v>
      </c>
      <c r="S3792" s="13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29" x14ac:dyDescent="0.35">
      <c r="A3793" s="5">
        <v>3791</v>
      </c>
      <c r="B3793" s="2" t="s">
        <v>3788</v>
      </c>
      <c r="C3793" s="2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0" t="s">
        <v>8308</v>
      </c>
      <c r="R3793" t="s">
        <v>8311</v>
      </c>
      <c r="S3793" s="13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29" x14ac:dyDescent="0.35">
      <c r="A3794" s="5">
        <v>3792</v>
      </c>
      <c r="B3794" s="2" t="s">
        <v>3789</v>
      </c>
      <c r="C3794" s="2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0" t="s">
        <v>8308</v>
      </c>
      <c r="R3794" t="s">
        <v>8311</v>
      </c>
      <c r="S3794" s="13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58" x14ac:dyDescent="0.35">
      <c r="A3795" s="5">
        <v>3793</v>
      </c>
      <c r="B3795" s="2" t="s">
        <v>3790</v>
      </c>
      <c r="C3795" s="2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>
        <f t="shared" si="297"/>
        <v>174</v>
      </c>
      <c r="Q3795" s="10" t="s">
        <v>8308</v>
      </c>
      <c r="R3795" t="s">
        <v>8311</v>
      </c>
      <c r="S3795" s="13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58" x14ac:dyDescent="0.35">
      <c r="A3796" s="5">
        <v>3794</v>
      </c>
      <c r="B3796" s="2" t="s">
        <v>3791</v>
      </c>
      <c r="C3796" s="2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>
        <f t="shared" si="297"/>
        <v>50</v>
      </c>
      <c r="Q3796" s="10" t="s">
        <v>8308</v>
      </c>
      <c r="R3796" t="s">
        <v>8311</v>
      </c>
      <c r="S3796" s="13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3.5" x14ac:dyDescent="0.35">
      <c r="A3797" s="5">
        <v>3795</v>
      </c>
      <c r="B3797" s="2" t="s">
        <v>3792</v>
      </c>
      <c r="C3797" s="2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>
        <f t="shared" si="297"/>
        <v>5</v>
      </c>
      <c r="Q3797" s="10" t="s">
        <v>8308</v>
      </c>
      <c r="R3797" t="s">
        <v>8311</v>
      </c>
      <c r="S3797" s="13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58" x14ac:dyDescent="0.35">
      <c r="A3798" s="5">
        <v>3796</v>
      </c>
      <c r="B3798" s="2" t="s">
        <v>3793</v>
      </c>
      <c r="C3798" s="2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0" t="s">
        <v>8308</v>
      </c>
      <c r="R3798" t="s">
        <v>8311</v>
      </c>
      <c r="S3798" s="13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58" x14ac:dyDescent="0.35">
      <c r="A3799" s="5">
        <v>3797</v>
      </c>
      <c r="B3799" s="2" t="s">
        <v>3794</v>
      </c>
      <c r="C3799" s="2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>
        <f t="shared" si="297"/>
        <v>145.41</v>
      </c>
      <c r="Q3799" s="10" t="s">
        <v>8308</v>
      </c>
      <c r="R3799" t="s">
        <v>8311</v>
      </c>
      <c r="S3799" s="13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58" x14ac:dyDescent="0.35">
      <c r="A3800" s="5">
        <v>3798</v>
      </c>
      <c r="B3800" s="2" t="s">
        <v>3795</v>
      </c>
      <c r="C3800" s="2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>
        <f t="shared" si="297"/>
        <v>205</v>
      </c>
      <c r="Q3800" s="10" t="s">
        <v>8308</v>
      </c>
      <c r="R3800" t="s">
        <v>8311</v>
      </c>
      <c r="S3800" s="13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43.5" x14ac:dyDescent="0.35">
      <c r="A3801" s="5">
        <v>3799</v>
      </c>
      <c r="B3801" s="2" t="s">
        <v>3796</v>
      </c>
      <c r="C3801" s="2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>
        <f t="shared" si="297"/>
        <v>100.5</v>
      </c>
      <c r="Q3801" s="10" t="s">
        <v>8308</v>
      </c>
      <c r="R3801" t="s">
        <v>8311</v>
      </c>
      <c r="S3801" s="13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58" x14ac:dyDescent="0.35">
      <c r="A3802" s="5">
        <v>3800</v>
      </c>
      <c r="B3802" s="2" t="s">
        <v>3797</v>
      </c>
      <c r="C3802" s="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>
        <f t="shared" si="297"/>
        <v>55.06</v>
      </c>
      <c r="Q3802" s="10" t="s">
        <v>8308</v>
      </c>
      <c r="R3802" t="s">
        <v>8311</v>
      </c>
      <c r="S3802" s="13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58" x14ac:dyDescent="0.35">
      <c r="A3803" s="5">
        <v>3801</v>
      </c>
      <c r="B3803" s="2" t="s">
        <v>3798</v>
      </c>
      <c r="C3803" s="2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>
        <f t="shared" si="297"/>
        <v>47.33</v>
      </c>
      <c r="Q3803" s="10" t="s">
        <v>8308</v>
      </c>
      <c r="R3803" t="s">
        <v>8311</v>
      </c>
      <c r="S3803" s="13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3.5" x14ac:dyDescent="0.35">
      <c r="A3804" s="5">
        <v>3802</v>
      </c>
      <c r="B3804" s="2" t="s">
        <v>3799</v>
      </c>
      <c r="C3804" s="2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0" t="s">
        <v>8308</v>
      </c>
      <c r="R3804" t="s">
        <v>8311</v>
      </c>
      <c r="S3804" s="13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29" x14ac:dyDescent="0.35">
      <c r="A3805" s="5">
        <v>3803</v>
      </c>
      <c r="B3805" s="2" t="s">
        <v>3800</v>
      </c>
      <c r="C3805" s="2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>
        <f t="shared" si="297"/>
        <v>58.95</v>
      </c>
      <c r="Q3805" s="10" t="s">
        <v>8308</v>
      </c>
      <c r="R3805" t="s">
        <v>8311</v>
      </c>
      <c r="S3805" s="13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58" x14ac:dyDescent="0.35">
      <c r="A3806" s="5">
        <v>3804</v>
      </c>
      <c r="B3806" s="2" t="s">
        <v>3801</v>
      </c>
      <c r="C3806" s="2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0" t="s">
        <v>8308</v>
      </c>
      <c r="R3806" t="s">
        <v>8311</v>
      </c>
      <c r="S3806" s="13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3.5" x14ac:dyDescent="0.35">
      <c r="A3807" s="5">
        <v>3805</v>
      </c>
      <c r="B3807" s="2" t="s">
        <v>3802</v>
      </c>
      <c r="C3807" s="2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0" t="s">
        <v>8308</v>
      </c>
      <c r="R3807" t="s">
        <v>8311</v>
      </c>
      <c r="S3807" s="13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58" x14ac:dyDescent="0.35">
      <c r="A3808" s="5">
        <v>3806</v>
      </c>
      <c r="B3808" s="2" t="s">
        <v>3803</v>
      </c>
      <c r="C3808" s="2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0" t="s">
        <v>8308</v>
      </c>
      <c r="R3808" t="s">
        <v>8311</v>
      </c>
      <c r="S3808" s="13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58" x14ac:dyDescent="0.35">
      <c r="A3809" s="5">
        <v>3807</v>
      </c>
      <c r="B3809" s="2" t="s">
        <v>3804</v>
      </c>
      <c r="C3809" s="2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>
        <f t="shared" si="297"/>
        <v>50.56</v>
      </c>
      <c r="Q3809" s="10" t="s">
        <v>8308</v>
      </c>
      <c r="R3809" t="s">
        <v>8311</v>
      </c>
      <c r="S3809" s="13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3.5" x14ac:dyDescent="0.35">
      <c r="A3810" s="5">
        <v>3808</v>
      </c>
      <c r="B3810" s="2" t="s">
        <v>3805</v>
      </c>
      <c r="C3810" s="2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>
        <f t="shared" si="297"/>
        <v>41.67</v>
      </c>
      <c r="Q3810" s="10" t="s">
        <v>8308</v>
      </c>
      <c r="R3810" t="s">
        <v>8309</v>
      </c>
      <c r="S3810" s="13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58" x14ac:dyDescent="0.35">
      <c r="A3811" s="5">
        <v>3809</v>
      </c>
      <c r="B3811" s="2" t="s">
        <v>3806</v>
      </c>
      <c r="C3811" s="2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>
        <f t="shared" si="297"/>
        <v>53.29</v>
      </c>
      <c r="Q3811" s="10" t="s">
        <v>8308</v>
      </c>
      <c r="R3811" t="s">
        <v>8309</v>
      </c>
      <c r="S3811" s="13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3.5" x14ac:dyDescent="0.35">
      <c r="A3812" s="5">
        <v>3810</v>
      </c>
      <c r="B3812" s="2" t="s">
        <v>3807</v>
      </c>
      <c r="C3812" s="2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>
        <f t="shared" si="297"/>
        <v>70.23</v>
      </c>
      <c r="Q3812" s="10" t="s">
        <v>8308</v>
      </c>
      <c r="R3812" t="s">
        <v>8309</v>
      </c>
      <c r="S3812" s="13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58" x14ac:dyDescent="0.35">
      <c r="A3813" s="5">
        <v>3811</v>
      </c>
      <c r="B3813" s="2" t="s">
        <v>3808</v>
      </c>
      <c r="C3813" s="2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>
        <f t="shared" si="297"/>
        <v>43.42</v>
      </c>
      <c r="Q3813" s="10" t="s">
        <v>8308</v>
      </c>
      <c r="R3813" t="s">
        <v>8309</v>
      </c>
      <c r="S3813" s="13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58" x14ac:dyDescent="0.35">
      <c r="A3814" s="5">
        <v>3812</v>
      </c>
      <c r="B3814" s="2" t="s">
        <v>3809</v>
      </c>
      <c r="C3814" s="2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>
        <f t="shared" si="297"/>
        <v>199.18</v>
      </c>
      <c r="Q3814" s="10" t="s">
        <v>8308</v>
      </c>
      <c r="R3814" t="s">
        <v>8309</v>
      </c>
      <c r="S3814" s="13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58" x14ac:dyDescent="0.35">
      <c r="A3815" s="5">
        <v>3813</v>
      </c>
      <c r="B3815" s="2" t="s">
        <v>3810</v>
      </c>
      <c r="C3815" s="2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>
        <f t="shared" si="297"/>
        <v>78.52</v>
      </c>
      <c r="Q3815" s="10" t="s">
        <v>8308</v>
      </c>
      <c r="R3815" t="s">
        <v>8309</v>
      </c>
      <c r="S3815" s="13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3.5" x14ac:dyDescent="0.35">
      <c r="A3816" s="5">
        <v>3814</v>
      </c>
      <c r="B3816" s="2" t="s">
        <v>3811</v>
      </c>
      <c r="C3816" s="2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>
        <f t="shared" si="297"/>
        <v>61.82</v>
      </c>
      <c r="Q3816" s="10" t="s">
        <v>8308</v>
      </c>
      <c r="R3816" t="s">
        <v>8309</v>
      </c>
      <c r="S3816" s="13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29" x14ac:dyDescent="0.35">
      <c r="A3817" s="5">
        <v>3815</v>
      </c>
      <c r="B3817" s="2" t="s">
        <v>3812</v>
      </c>
      <c r="C3817" s="2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>
        <f t="shared" si="297"/>
        <v>50</v>
      </c>
      <c r="Q3817" s="10" t="s">
        <v>8308</v>
      </c>
      <c r="R3817" t="s">
        <v>8309</v>
      </c>
      <c r="S3817" s="13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58" x14ac:dyDescent="0.35">
      <c r="A3818" s="5">
        <v>3816</v>
      </c>
      <c r="B3818" s="2" t="s">
        <v>3813</v>
      </c>
      <c r="C3818" s="2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>
        <f t="shared" si="297"/>
        <v>48.34</v>
      </c>
      <c r="Q3818" s="10" t="s">
        <v>8308</v>
      </c>
      <c r="R3818" t="s">
        <v>8309</v>
      </c>
      <c r="S3818" s="13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58" x14ac:dyDescent="0.35">
      <c r="A3819" s="5">
        <v>3817</v>
      </c>
      <c r="B3819" s="2" t="s">
        <v>3814</v>
      </c>
      <c r="C3819" s="2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>
        <f t="shared" si="297"/>
        <v>107.25</v>
      </c>
      <c r="Q3819" s="10" t="s">
        <v>8308</v>
      </c>
      <c r="R3819" t="s">
        <v>8309</v>
      </c>
      <c r="S3819" s="13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3.5" x14ac:dyDescent="0.35">
      <c r="A3820" s="5">
        <v>3818</v>
      </c>
      <c r="B3820" s="2" t="s">
        <v>3815</v>
      </c>
      <c r="C3820" s="2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>
        <f t="shared" si="297"/>
        <v>57</v>
      </c>
      <c r="Q3820" s="10" t="s">
        <v>8308</v>
      </c>
      <c r="R3820" t="s">
        <v>8309</v>
      </c>
      <c r="S3820" s="13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43.5" x14ac:dyDescent="0.35">
      <c r="A3821" s="5">
        <v>3819</v>
      </c>
      <c r="B3821" s="2" t="s">
        <v>3816</v>
      </c>
      <c r="C3821" s="2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>
        <f t="shared" si="297"/>
        <v>40.92</v>
      </c>
      <c r="Q3821" s="10" t="s">
        <v>8308</v>
      </c>
      <c r="R3821" t="s">
        <v>8309</v>
      </c>
      <c r="S3821" s="13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3.5" x14ac:dyDescent="0.35">
      <c r="A3822" s="5">
        <v>3820</v>
      </c>
      <c r="B3822" s="2" t="s">
        <v>3817</v>
      </c>
      <c r="C3822" s="2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>
        <f t="shared" si="297"/>
        <v>21.5</v>
      </c>
      <c r="Q3822" s="10" t="s">
        <v>8308</v>
      </c>
      <c r="R3822" t="s">
        <v>8309</v>
      </c>
      <c r="S3822" s="13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58" x14ac:dyDescent="0.35">
      <c r="A3823" s="5">
        <v>3821</v>
      </c>
      <c r="B3823" s="2" t="s">
        <v>3818</v>
      </c>
      <c r="C3823" s="2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>
        <f t="shared" si="297"/>
        <v>79.540000000000006</v>
      </c>
      <c r="Q3823" s="10" t="s">
        <v>8308</v>
      </c>
      <c r="R3823" t="s">
        <v>8309</v>
      </c>
      <c r="S3823" s="13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8" x14ac:dyDescent="0.35">
      <c r="A3824" s="5">
        <v>3822</v>
      </c>
      <c r="B3824" s="2" t="s">
        <v>3819</v>
      </c>
      <c r="C3824" s="2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>
        <f t="shared" si="297"/>
        <v>72.38</v>
      </c>
      <c r="Q3824" s="10" t="s">
        <v>8308</v>
      </c>
      <c r="R3824" t="s">
        <v>8309</v>
      </c>
      <c r="S3824" s="13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58" x14ac:dyDescent="0.35">
      <c r="A3825" s="5">
        <v>3823</v>
      </c>
      <c r="B3825" s="2" t="s">
        <v>3820</v>
      </c>
      <c r="C3825" s="2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>
        <f t="shared" si="297"/>
        <v>64.63</v>
      </c>
      <c r="Q3825" s="10" t="s">
        <v>8308</v>
      </c>
      <c r="R3825" t="s">
        <v>8309</v>
      </c>
      <c r="S3825" s="13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5" x14ac:dyDescent="0.35">
      <c r="A3826" s="5">
        <v>3824</v>
      </c>
      <c r="B3826" s="2" t="s">
        <v>3821</v>
      </c>
      <c r="C3826" s="2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>
        <f t="shared" si="297"/>
        <v>38.57</v>
      </c>
      <c r="Q3826" s="10" t="s">
        <v>8308</v>
      </c>
      <c r="R3826" t="s">
        <v>8309</v>
      </c>
      <c r="S3826" s="13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5" x14ac:dyDescent="0.35">
      <c r="A3827" s="5">
        <v>3825</v>
      </c>
      <c r="B3827" s="2" t="s">
        <v>3822</v>
      </c>
      <c r="C3827" s="2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>
        <f t="shared" si="297"/>
        <v>107.57</v>
      </c>
      <c r="Q3827" s="10" t="s">
        <v>8308</v>
      </c>
      <c r="R3827" t="s">
        <v>8309</v>
      </c>
      <c r="S3827" s="13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3.5" x14ac:dyDescent="0.35">
      <c r="A3828" s="5">
        <v>3826</v>
      </c>
      <c r="B3828" s="2" t="s">
        <v>3823</v>
      </c>
      <c r="C3828" s="2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>
        <f t="shared" si="297"/>
        <v>27.5</v>
      </c>
      <c r="Q3828" s="10" t="s">
        <v>8308</v>
      </c>
      <c r="R3828" t="s">
        <v>8309</v>
      </c>
      <c r="S3828" s="13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8" x14ac:dyDescent="0.35">
      <c r="A3829" s="5">
        <v>3827</v>
      </c>
      <c r="B3829" s="2" t="s">
        <v>3824</v>
      </c>
      <c r="C3829" s="2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>
        <f t="shared" si="297"/>
        <v>70.459999999999994</v>
      </c>
      <c r="Q3829" s="10" t="s">
        <v>8308</v>
      </c>
      <c r="R3829" t="s">
        <v>8309</v>
      </c>
      <c r="S3829" s="13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58" x14ac:dyDescent="0.35">
      <c r="A3830" s="5">
        <v>3828</v>
      </c>
      <c r="B3830" s="2" t="s">
        <v>3825</v>
      </c>
      <c r="C3830" s="2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>
        <f t="shared" si="297"/>
        <v>178.57</v>
      </c>
      <c r="Q3830" s="10" t="s">
        <v>8308</v>
      </c>
      <c r="R3830" t="s">
        <v>8309</v>
      </c>
      <c r="S3830" s="13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58" x14ac:dyDescent="0.35">
      <c r="A3831" s="5">
        <v>3829</v>
      </c>
      <c r="B3831" s="2" t="s">
        <v>3826</v>
      </c>
      <c r="C3831" s="2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>
        <f t="shared" si="297"/>
        <v>62.63</v>
      </c>
      <c r="Q3831" s="10" t="s">
        <v>8308</v>
      </c>
      <c r="R3831" t="s">
        <v>8309</v>
      </c>
      <c r="S3831" s="13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5" x14ac:dyDescent="0.35">
      <c r="A3832" s="5">
        <v>3830</v>
      </c>
      <c r="B3832" s="2" t="s">
        <v>3827</v>
      </c>
      <c r="C3832" s="2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>
        <f t="shared" si="297"/>
        <v>75</v>
      </c>
      <c r="Q3832" s="10" t="s">
        <v>8308</v>
      </c>
      <c r="R3832" t="s">
        <v>8309</v>
      </c>
      <c r="S3832" s="13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8" x14ac:dyDescent="0.35">
      <c r="A3833" s="5">
        <v>3831</v>
      </c>
      <c r="B3833" s="2" t="s">
        <v>3828</v>
      </c>
      <c r="C3833" s="2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>
        <f t="shared" si="297"/>
        <v>58.9</v>
      </c>
      <c r="Q3833" s="10" t="s">
        <v>8308</v>
      </c>
      <c r="R3833" t="s">
        <v>8309</v>
      </c>
      <c r="S3833" s="13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58" x14ac:dyDescent="0.35">
      <c r="A3834" s="5">
        <v>3832</v>
      </c>
      <c r="B3834" s="2" t="s">
        <v>3829</v>
      </c>
      <c r="C3834" s="2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>
        <f t="shared" si="297"/>
        <v>139.56</v>
      </c>
      <c r="Q3834" s="10" t="s">
        <v>8308</v>
      </c>
      <c r="R3834" t="s">
        <v>8309</v>
      </c>
      <c r="S3834" s="13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8" x14ac:dyDescent="0.35">
      <c r="A3835" s="5">
        <v>3833</v>
      </c>
      <c r="B3835" s="2" t="s">
        <v>3830</v>
      </c>
      <c r="C3835" s="2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>
        <f t="shared" si="297"/>
        <v>70</v>
      </c>
      <c r="Q3835" s="10" t="s">
        <v>8308</v>
      </c>
      <c r="R3835" t="s">
        <v>8309</v>
      </c>
      <c r="S3835" s="13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58" x14ac:dyDescent="0.35">
      <c r="A3836" s="5">
        <v>3834</v>
      </c>
      <c r="B3836" s="2" t="s">
        <v>3831</v>
      </c>
      <c r="C3836" s="2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>
        <f t="shared" si="297"/>
        <v>57.39</v>
      </c>
      <c r="Q3836" s="10" t="s">
        <v>8308</v>
      </c>
      <c r="R3836" t="s">
        <v>8309</v>
      </c>
      <c r="S3836" s="13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58" x14ac:dyDescent="0.35">
      <c r="A3837" s="5">
        <v>3835</v>
      </c>
      <c r="B3837" s="2" t="s">
        <v>3832</v>
      </c>
      <c r="C3837" s="2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>
        <f t="shared" si="297"/>
        <v>40</v>
      </c>
      <c r="Q3837" s="10" t="s">
        <v>8308</v>
      </c>
      <c r="R3837" t="s">
        <v>8309</v>
      </c>
      <c r="S3837" s="13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5" x14ac:dyDescent="0.35">
      <c r="A3838" s="5">
        <v>3836</v>
      </c>
      <c r="B3838" s="2" t="s">
        <v>3833</v>
      </c>
      <c r="C3838" s="2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>
        <f t="shared" si="297"/>
        <v>64.290000000000006</v>
      </c>
      <c r="Q3838" s="10" t="s">
        <v>8308</v>
      </c>
      <c r="R3838" t="s">
        <v>8309</v>
      </c>
      <c r="S3838" s="13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9" x14ac:dyDescent="0.35">
      <c r="A3839" s="5">
        <v>3837</v>
      </c>
      <c r="B3839" s="2" t="s">
        <v>3834</v>
      </c>
      <c r="C3839" s="2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>
        <f t="shared" si="297"/>
        <v>120.12</v>
      </c>
      <c r="Q3839" s="10" t="s">
        <v>8308</v>
      </c>
      <c r="R3839" t="s">
        <v>8309</v>
      </c>
      <c r="S3839" s="13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8" x14ac:dyDescent="0.35">
      <c r="A3840" s="5">
        <v>3838</v>
      </c>
      <c r="B3840" s="2" t="s">
        <v>3835</v>
      </c>
      <c r="C3840" s="2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>
        <f t="shared" si="297"/>
        <v>1008.24</v>
      </c>
      <c r="Q3840" s="10" t="s">
        <v>8308</v>
      </c>
      <c r="R3840" t="s">
        <v>8309</v>
      </c>
      <c r="S3840" s="13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58" x14ac:dyDescent="0.35">
      <c r="A3841" s="5">
        <v>3839</v>
      </c>
      <c r="B3841" s="2" t="s">
        <v>3836</v>
      </c>
      <c r="C3841" s="2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>
        <f t="shared" si="297"/>
        <v>63.28</v>
      </c>
      <c r="Q3841" s="10" t="s">
        <v>8308</v>
      </c>
      <c r="R3841" t="s">
        <v>8309</v>
      </c>
      <c r="S3841" s="13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5" x14ac:dyDescent="0.35">
      <c r="A3842" s="5">
        <v>3840</v>
      </c>
      <c r="B3842" s="2" t="s">
        <v>3837</v>
      </c>
      <c r="C3842" s="2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6500</v>
      </c>
      <c r="P3842">
        <f t="shared" si="297"/>
        <v>21.67</v>
      </c>
      <c r="Q3842" s="10" t="s">
        <v>8308</v>
      </c>
      <c r="R3842" t="s">
        <v>8309</v>
      </c>
      <c r="S3842" s="13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58" x14ac:dyDescent="0.35">
      <c r="A3843" s="5">
        <v>3841</v>
      </c>
      <c r="B3843" s="2" t="s">
        <v>3838</v>
      </c>
      <c r="C3843" s="2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8308</v>
      </c>
      <c r="R3843" t="s">
        <v>8309</v>
      </c>
      <c r="S3843" s="13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58" x14ac:dyDescent="0.35">
      <c r="A3844" s="5">
        <v>3842</v>
      </c>
      <c r="B3844" s="2" t="s">
        <v>3839</v>
      </c>
      <c r="C3844" s="2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>
        <f t="shared" si="302"/>
        <v>47.7</v>
      </c>
      <c r="Q3844" s="10" t="s">
        <v>8308</v>
      </c>
      <c r="R3844" t="s">
        <v>8309</v>
      </c>
      <c r="S3844" s="13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43.5" x14ac:dyDescent="0.35">
      <c r="A3845" s="5">
        <v>3843</v>
      </c>
      <c r="B3845" s="2" t="s">
        <v>3840</v>
      </c>
      <c r="C3845" s="2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>
        <f t="shared" si="302"/>
        <v>56.05</v>
      </c>
      <c r="Q3845" s="10" t="s">
        <v>8308</v>
      </c>
      <c r="R3845" t="s">
        <v>8309</v>
      </c>
      <c r="S3845" s="13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58" x14ac:dyDescent="0.35">
      <c r="A3846" s="5">
        <v>3844</v>
      </c>
      <c r="B3846" s="2" t="s">
        <v>3841</v>
      </c>
      <c r="C3846" s="2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>
        <f t="shared" si="302"/>
        <v>81.319999999999993</v>
      </c>
      <c r="Q3846" s="10" t="s">
        <v>8308</v>
      </c>
      <c r="R3846" t="s">
        <v>8309</v>
      </c>
      <c r="S3846" s="13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58" x14ac:dyDescent="0.35">
      <c r="A3847" s="5">
        <v>3845</v>
      </c>
      <c r="B3847" s="2" t="s">
        <v>3842</v>
      </c>
      <c r="C3847" s="2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>
        <f t="shared" si="302"/>
        <v>70.17</v>
      </c>
      <c r="Q3847" s="10" t="s">
        <v>8308</v>
      </c>
      <c r="R3847" t="s">
        <v>8309</v>
      </c>
      <c r="S3847" s="13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3.5" x14ac:dyDescent="0.35">
      <c r="A3848" s="5">
        <v>3846</v>
      </c>
      <c r="B3848" s="2" t="s">
        <v>3843</v>
      </c>
      <c r="C3848" s="2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>
        <f t="shared" si="302"/>
        <v>23.63</v>
      </c>
      <c r="Q3848" s="10" t="s">
        <v>8308</v>
      </c>
      <c r="R3848" t="s">
        <v>8309</v>
      </c>
      <c r="S3848" s="13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3.5" x14ac:dyDescent="0.35">
      <c r="A3849" s="5">
        <v>3847</v>
      </c>
      <c r="B3849" s="2" t="s">
        <v>3844</v>
      </c>
      <c r="C3849" s="2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>
        <f t="shared" si="302"/>
        <v>188.56</v>
      </c>
      <c r="Q3849" s="10" t="s">
        <v>8308</v>
      </c>
      <c r="R3849" t="s">
        <v>8309</v>
      </c>
      <c r="S3849" s="13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58" x14ac:dyDescent="0.35">
      <c r="A3850" s="5">
        <v>3848</v>
      </c>
      <c r="B3850" s="2" t="s">
        <v>3845</v>
      </c>
      <c r="C3850" s="2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>
        <f t="shared" si="302"/>
        <v>49.51</v>
      </c>
      <c r="Q3850" s="10" t="s">
        <v>8308</v>
      </c>
      <c r="R3850" t="s">
        <v>8309</v>
      </c>
      <c r="S3850" s="13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72.5" x14ac:dyDescent="0.35">
      <c r="A3851" s="5">
        <v>3849</v>
      </c>
      <c r="B3851" s="2" t="s">
        <v>3846</v>
      </c>
      <c r="C3851" s="2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>
        <f t="shared" si="302"/>
        <v>75.459999999999994</v>
      </c>
      <c r="Q3851" s="10" t="s">
        <v>8308</v>
      </c>
      <c r="R3851" t="s">
        <v>8309</v>
      </c>
      <c r="S3851" s="13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29" x14ac:dyDescent="0.35">
      <c r="A3852" s="5">
        <v>3850</v>
      </c>
      <c r="B3852" s="2" t="s">
        <v>3847</v>
      </c>
      <c r="C3852" s="2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>
        <f t="shared" si="302"/>
        <v>9.5</v>
      </c>
      <c r="Q3852" s="10" t="s">
        <v>8308</v>
      </c>
      <c r="R3852" t="s">
        <v>8309</v>
      </c>
      <c r="S3852" s="13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3.5" x14ac:dyDescent="0.35">
      <c r="A3853" s="5">
        <v>3851</v>
      </c>
      <c r="B3853" s="2" t="s">
        <v>3848</v>
      </c>
      <c r="C3853" s="2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>
        <f t="shared" si="302"/>
        <v>35.5</v>
      </c>
      <c r="Q3853" s="10" t="s">
        <v>8308</v>
      </c>
      <c r="R3853" t="s">
        <v>8309</v>
      </c>
      <c r="S3853" s="13">
        <f t="shared" si="303"/>
        <v>42172.439571759256</v>
      </c>
      <c r="T3853" s="16">
        <f t="shared" si="304"/>
        <v>42202.439571759256</v>
      </c>
      <c r="U3853">
        <f t="shared" ref="U3853:U3916" si="305">YEAR(S:S)</f>
        <v>2015</v>
      </c>
    </row>
    <row r="3854" spans="1:21" ht="43.5" x14ac:dyDescent="0.35">
      <c r="A3854" s="5">
        <v>3852</v>
      </c>
      <c r="B3854" s="2" t="s">
        <v>3849</v>
      </c>
      <c r="C3854" s="2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0" t="s">
        <v>8308</v>
      </c>
      <c r="R3854" t="s">
        <v>8309</v>
      </c>
      <c r="S3854" s="13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43.5" x14ac:dyDescent="0.35">
      <c r="A3855" s="5">
        <v>3853</v>
      </c>
      <c r="B3855" s="2" t="s">
        <v>3850</v>
      </c>
      <c r="C3855" s="2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0" t="s">
        <v>8308</v>
      </c>
      <c r="R3855" t="s">
        <v>8309</v>
      </c>
      <c r="S3855" s="13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29" x14ac:dyDescent="0.35">
      <c r="A3856" s="5">
        <v>3854</v>
      </c>
      <c r="B3856" s="2" t="s">
        <v>3851</v>
      </c>
      <c r="C3856" s="2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>
        <f t="shared" si="302"/>
        <v>89.4</v>
      </c>
      <c r="Q3856" s="10" t="s">
        <v>8308</v>
      </c>
      <c r="R3856" t="s">
        <v>8309</v>
      </c>
      <c r="S3856" s="13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72.5" x14ac:dyDescent="0.35">
      <c r="A3857" s="5">
        <v>3855</v>
      </c>
      <c r="B3857" s="2" t="s">
        <v>3852</v>
      </c>
      <c r="C3857" s="2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>
        <f t="shared" si="302"/>
        <v>25</v>
      </c>
      <c r="Q3857" s="10" t="s">
        <v>8308</v>
      </c>
      <c r="R3857" t="s">
        <v>8309</v>
      </c>
      <c r="S3857" s="13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58" x14ac:dyDescent="0.35">
      <c r="A3858" s="5">
        <v>3856</v>
      </c>
      <c r="B3858" s="2" t="s">
        <v>3853</v>
      </c>
      <c r="C3858" s="2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0" t="s">
        <v>8308</v>
      </c>
      <c r="R3858" t="s">
        <v>8309</v>
      </c>
      <c r="S3858" s="13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58" x14ac:dyDescent="0.35">
      <c r="A3859" s="5">
        <v>3857</v>
      </c>
      <c r="B3859" s="2" t="s">
        <v>3854</v>
      </c>
      <c r="C3859" s="2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>
        <f t="shared" si="302"/>
        <v>65</v>
      </c>
      <c r="Q3859" s="10" t="s">
        <v>8308</v>
      </c>
      <c r="R3859" t="s">
        <v>8309</v>
      </c>
      <c r="S3859" s="13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58" x14ac:dyDescent="0.35">
      <c r="A3860" s="5">
        <v>3858</v>
      </c>
      <c r="B3860" s="2" t="s">
        <v>3855</v>
      </c>
      <c r="C3860" s="2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>
        <f t="shared" si="302"/>
        <v>10</v>
      </c>
      <c r="Q3860" s="10" t="s">
        <v>8308</v>
      </c>
      <c r="R3860" t="s">
        <v>8309</v>
      </c>
      <c r="S3860" s="13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58" x14ac:dyDescent="0.35">
      <c r="A3861" s="5">
        <v>3859</v>
      </c>
      <c r="B3861" s="2" t="s">
        <v>3856</v>
      </c>
      <c r="C3861" s="2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0" t="s">
        <v>8308</v>
      </c>
      <c r="R3861" t="s">
        <v>8309</v>
      </c>
      <c r="S3861" s="13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58" x14ac:dyDescent="0.35">
      <c r="A3862" s="5">
        <v>3860</v>
      </c>
      <c r="B3862" s="2" t="s">
        <v>3857</v>
      </c>
      <c r="C3862" s="2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>
        <f t="shared" si="302"/>
        <v>81.540000000000006</v>
      </c>
      <c r="Q3862" s="10" t="s">
        <v>8308</v>
      </c>
      <c r="R3862" t="s">
        <v>8309</v>
      </c>
      <c r="S3862" s="13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x14ac:dyDescent="0.35">
      <c r="A3863" s="5">
        <v>3861</v>
      </c>
      <c r="B3863" s="2" t="s">
        <v>3858</v>
      </c>
      <c r="C3863" s="2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>
        <f t="shared" si="302"/>
        <v>100</v>
      </c>
      <c r="Q3863" s="10" t="s">
        <v>8308</v>
      </c>
      <c r="R3863" t="s">
        <v>8309</v>
      </c>
      <c r="S3863" s="13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29" x14ac:dyDescent="0.35">
      <c r="A3864" s="5">
        <v>3862</v>
      </c>
      <c r="B3864" s="2" t="s">
        <v>3859</v>
      </c>
      <c r="C3864" s="2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0" t="s">
        <v>8308</v>
      </c>
      <c r="R3864" t="s">
        <v>8309</v>
      </c>
      <c r="S3864" s="13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58" x14ac:dyDescent="0.35">
      <c r="A3865" s="5">
        <v>3863</v>
      </c>
      <c r="B3865" s="2" t="s">
        <v>3860</v>
      </c>
      <c r="C3865" s="2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0" t="s">
        <v>8308</v>
      </c>
      <c r="R3865" t="s">
        <v>8309</v>
      </c>
      <c r="S3865" s="13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58" x14ac:dyDescent="0.35">
      <c r="A3866" s="5">
        <v>3864</v>
      </c>
      <c r="B3866" s="2" t="s">
        <v>3861</v>
      </c>
      <c r="C3866" s="2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>
        <f t="shared" si="302"/>
        <v>20</v>
      </c>
      <c r="Q3866" s="10" t="s">
        <v>8308</v>
      </c>
      <c r="R3866" t="s">
        <v>8309</v>
      </c>
      <c r="S3866" s="13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3.5" x14ac:dyDescent="0.35">
      <c r="A3867" s="5">
        <v>3865</v>
      </c>
      <c r="B3867" s="2" t="s">
        <v>3862</v>
      </c>
      <c r="C3867" s="2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>
        <f t="shared" si="302"/>
        <v>46.43</v>
      </c>
      <c r="Q3867" s="10" t="s">
        <v>8308</v>
      </c>
      <c r="R3867" t="s">
        <v>8309</v>
      </c>
      <c r="S3867" s="13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29" x14ac:dyDescent="0.35">
      <c r="A3868" s="5">
        <v>3866</v>
      </c>
      <c r="B3868" s="2" t="s">
        <v>3863</v>
      </c>
      <c r="C3868" s="2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>
        <f t="shared" si="302"/>
        <v>5.5</v>
      </c>
      <c r="Q3868" s="10" t="s">
        <v>8308</v>
      </c>
      <c r="R3868" t="s">
        <v>8309</v>
      </c>
      <c r="S3868" s="13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3.5" x14ac:dyDescent="0.35">
      <c r="A3869" s="5">
        <v>3867</v>
      </c>
      <c r="B3869" s="2" t="s">
        <v>3864</v>
      </c>
      <c r="C3869" s="2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>
        <f t="shared" si="302"/>
        <v>50.2</v>
      </c>
      <c r="Q3869" s="10" t="s">
        <v>8308</v>
      </c>
      <c r="R3869" t="s">
        <v>8309</v>
      </c>
      <c r="S3869" s="13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ht="29" x14ac:dyDescent="0.35">
      <c r="A3870" s="5">
        <v>3868</v>
      </c>
      <c r="B3870" s="2" t="s">
        <v>3865</v>
      </c>
      <c r="C3870" s="2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0" t="s">
        <v>8308</v>
      </c>
      <c r="R3870" t="s">
        <v>8311</v>
      </c>
      <c r="S3870" s="13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29" x14ac:dyDescent="0.35">
      <c r="A3871" s="5">
        <v>3869</v>
      </c>
      <c r="B3871" s="2" t="s">
        <v>3866</v>
      </c>
      <c r="C3871" s="2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>
        <f t="shared" si="302"/>
        <v>30.13</v>
      </c>
      <c r="Q3871" s="10" t="s">
        <v>8308</v>
      </c>
      <c r="R3871" t="s">
        <v>8311</v>
      </c>
      <c r="S3871" s="13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58" x14ac:dyDescent="0.35">
      <c r="A3872" s="5">
        <v>3870</v>
      </c>
      <c r="B3872" s="2" t="s">
        <v>3867</v>
      </c>
      <c r="C3872" s="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>
        <f t="shared" si="302"/>
        <v>150</v>
      </c>
      <c r="Q3872" s="10" t="s">
        <v>8308</v>
      </c>
      <c r="R3872" t="s">
        <v>8311</v>
      </c>
      <c r="S3872" s="13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43.5" x14ac:dyDescent="0.35">
      <c r="A3873" s="5">
        <v>3871</v>
      </c>
      <c r="B3873" s="2" t="s">
        <v>3868</v>
      </c>
      <c r="C3873" s="2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>
        <f t="shared" si="302"/>
        <v>13.33</v>
      </c>
      <c r="Q3873" s="10" t="s">
        <v>8308</v>
      </c>
      <c r="R3873" t="s">
        <v>8311</v>
      </c>
      <c r="S3873" s="13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58" x14ac:dyDescent="0.35">
      <c r="A3874" s="5">
        <v>3872</v>
      </c>
      <c r="B3874" s="2" t="s">
        <v>3869</v>
      </c>
      <c r="C3874" s="2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0" t="s">
        <v>8308</v>
      </c>
      <c r="R3874" t="s">
        <v>8311</v>
      </c>
      <c r="S3874" s="13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58" x14ac:dyDescent="0.35">
      <c r="A3875" s="5">
        <v>3873</v>
      </c>
      <c r="B3875" s="2" t="s">
        <v>3870</v>
      </c>
      <c r="C3875" s="2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0" t="s">
        <v>8308</v>
      </c>
      <c r="R3875" t="s">
        <v>8311</v>
      </c>
      <c r="S3875" s="13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58" x14ac:dyDescent="0.35">
      <c r="A3876" s="5">
        <v>3874</v>
      </c>
      <c r="B3876" s="2" t="s">
        <v>3871</v>
      </c>
      <c r="C3876" s="2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0" t="s">
        <v>8308</v>
      </c>
      <c r="R3876" t="s">
        <v>8311</v>
      </c>
      <c r="S3876" s="13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3.5" x14ac:dyDescent="0.35">
      <c r="A3877" s="5">
        <v>3875</v>
      </c>
      <c r="B3877" s="2" t="s">
        <v>3872</v>
      </c>
      <c r="C3877" s="2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0" t="s">
        <v>8308</v>
      </c>
      <c r="R3877" t="s">
        <v>8311</v>
      </c>
      <c r="S3877" s="13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58" x14ac:dyDescent="0.35">
      <c r="A3878" s="5">
        <v>3876</v>
      </c>
      <c r="B3878" s="2" t="s">
        <v>3873</v>
      </c>
      <c r="C3878" s="2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>
        <f t="shared" si="302"/>
        <v>44.76</v>
      </c>
      <c r="Q3878" s="10" t="s">
        <v>8308</v>
      </c>
      <c r="R3878" t="s">
        <v>8311</v>
      </c>
      <c r="S3878" s="13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58" x14ac:dyDescent="0.35">
      <c r="A3879" s="5">
        <v>3877</v>
      </c>
      <c r="B3879" s="2" t="s">
        <v>3874</v>
      </c>
      <c r="C3879" s="2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>
        <f t="shared" si="302"/>
        <v>88.64</v>
      </c>
      <c r="Q3879" s="10" t="s">
        <v>8308</v>
      </c>
      <c r="R3879" t="s">
        <v>8311</v>
      </c>
      <c r="S3879" s="13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3.5" x14ac:dyDescent="0.35">
      <c r="A3880" s="5">
        <v>3878</v>
      </c>
      <c r="B3880" s="2" t="s">
        <v>3875</v>
      </c>
      <c r="C3880" s="2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0" t="s">
        <v>8308</v>
      </c>
      <c r="R3880" t="s">
        <v>8311</v>
      </c>
      <c r="S3880" s="13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3.5" x14ac:dyDescent="0.35">
      <c r="A3881" s="5">
        <v>3879</v>
      </c>
      <c r="B3881" s="2" t="s">
        <v>3876</v>
      </c>
      <c r="C3881" s="2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0" t="s">
        <v>8308</v>
      </c>
      <c r="R3881" t="s">
        <v>8311</v>
      </c>
      <c r="S3881" s="13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58" x14ac:dyDescent="0.35">
      <c r="A3882" s="5">
        <v>3880</v>
      </c>
      <c r="B3882" s="2" t="s">
        <v>3877</v>
      </c>
      <c r="C3882" s="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>
        <f t="shared" si="302"/>
        <v>57.65</v>
      </c>
      <c r="Q3882" s="10" t="s">
        <v>8308</v>
      </c>
      <c r="R3882" t="s">
        <v>8311</v>
      </c>
      <c r="S3882" s="13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29" x14ac:dyDescent="0.35">
      <c r="A3883" s="5">
        <v>3881</v>
      </c>
      <c r="B3883" s="2" t="s">
        <v>3878</v>
      </c>
      <c r="C3883" s="2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>
        <f t="shared" si="302"/>
        <v>25</v>
      </c>
      <c r="Q3883" s="10" t="s">
        <v>8308</v>
      </c>
      <c r="R3883" t="s">
        <v>8311</v>
      </c>
      <c r="S3883" s="13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3.5" x14ac:dyDescent="0.35">
      <c r="A3884" s="5">
        <v>3882</v>
      </c>
      <c r="B3884" s="2" t="s">
        <v>3879</v>
      </c>
      <c r="C3884" s="2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0" t="s">
        <v>8308</v>
      </c>
      <c r="R3884" t="s">
        <v>8311</v>
      </c>
      <c r="S3884" s="13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58" x14ac:dyDescent="0.35">
      <c r="A3885" s="5">
        <v>3883</v>
      </c>
      <c r="B3885" s="2" t="s">
        <v>3880</v>
      </c>
      <c r="C3885" s="2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2"/>
        <v>0</v>
      </c>
      <c r="Q3885" s="10" t="s">
        <v>8308</v>
      </c>
      <c r="R3885" t="s">
        <v>8311</v>
      </c>
      <c r="S3885" s="13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3.5" x14ac:dyDescent="0.35">
      <c r="A3886" s="5">
        <v>3884</v>
      </c>
      <c r="B3886" s="2" t="s">
        <v>3881</v>
      </c>
      <c r="C3886" s="2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2"/>
        <v>0</v>
      </c>
      <c r="Q3886" s="10" t="s">
        <v>8308</v>
      </c>
      <c r="R3886" t="s">
        <v>8311</v>
      </c>
      <c r="S3886" s="13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5" x14ac:dyDescent="0.35">
      <c r="A3887" s="5">
        <v>3885</v>
      </c>
      <c r="B3887" s="2" t="s">
        <v>3882</v>
      </c>
      <c r="C3887" s="2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2"/>
        <v>0</v>
      </c>
      <c r="Q3887" s="10" t="s">
        <v>8308</v>
      </c>
      <c r="R3887" t="s">
        <v>8311</v>
      </c>
      <c r="S3887" s="13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5">
      <c r="A3888" s="5">
        <v>3886</v>
      </c>
      <c r="B3888" s="2" t="s">
        <v>3883</v>
      </c>
      <c r="C3888" s="2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2"/>
        <v>0</v>
      </c>
      <c r="Q3888" s="10" t="s">
        <v>8308</v>
      </c>
      <c r="R3888" t="s">
        <v>8311</v>
      </c>
      <c r="S3888" s="13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58" x14ac:dyDescent="0.35">
      <c r="A3889" s="5">
        <v>3887</v>
      </c>
      <c r="B3889" s="2" t="s">
        <v>3884</v>
      </c>
      <c r="C3889" s="2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>
        <f t="shared" si="302"/>
        <v>17.5</v>
      </c>
      <c r="Q3889" s="10" t="s">
        <v>8308</v>
      </c>
      <c r="R3889" t="s">
        <v>8311</v>
      </c>
      <c r="S3889" s="13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58" x14ac:dyDescent="0.35">
      <c r="A3890" s="5">
        <v>3888</v>
      </c>
      <c r="B3890" s="2" t="s">
        <v>3885</v>
      </c>
      <c r="C3890" s="2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>
        <f t="shared" si="302"/>
        <v>38.71</v>
      </c>
      <c r="Q3890" s="10" t="s">
        <v>8308</v>
      </c>
      <c r="R3890" t="s">
        <v>8309</v>
      </c>
      <c r="S3890" s="13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5" x14ac:dyDescent="0.35">
      <c r="A3891" s="5">
        <v>3889</v>
      </c>
      <c r="B3891" s="2" t="s">
        <v>3886</v>
      </c>
      <c r="C3891" s="2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>
        <f t="shared" si="302"/>
        <v>13.11</v>
      </c>
      <c r="Q3891" s="10" t="s">
        <v>8308</v>
      </c>
      <c r="R3891" t="s">
        <v>8309</v>
      </c>
      <c r="S3891" s="13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58" x14ac:dyDescent="0.35">
      <c r="A3892" s="5">
        <v>3890</v>
      </c>
      <c r="B3892" s="2" t="s">
        <v>3887</v>
      </c>
      <c r="C3892" s="2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>
        <f t="shared" si="302"/>
        <v>315.5</v>
      </c>
      <c r="Q3892" s="10" t="s">
        <v>8308</v>
      </c>
      <c r="R3892" t="s">
        <v>8309</v>
      </c>
      <c r="S3892" s="13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9" x14ac:dyDescent="0.35">
      <c r="A3893" s="5">
        <v>3891</v>
      </c>
      <c r="B3893" s="2" t="s">
        <v>3888</v>
      </c>
      <c r="C3893" s="2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>
        <f t="shared" si="302"/>
        <v>37.14</v>
      </c>
      <c r="Q3893" s="10" t="s">
        <v>8308</v>
      </c>
      <c r="R3893" t="s">
        <v>8309</v>
      </c>
      <c r="S3893" s="13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8" x14ac:dyDescent="0.35">
      <c r="A3894" s="5">
        <v>3892</v>
      </c>
      <c r="B3894" s="2" t="s">
        <v>3889</v>
      </c>
      <c r="C3894" s="2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2"/>
        <v>0</v>
      </c>
      <c r="Q3894" s="10" t="s">
        <v>8308</v>
      </c>
      <c r="R3894" t="s">
        <v>8309</v>
      </c>
      <c r="S3894" s="13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8" x14ac:dyDescent="0.35">
      <c r="A3895" s="5">
        <v>3893</v>
      </c>
      <c r="B3895" s="2" t="s">
        <v>3890</v>
      </c>
      <c r="C3895" s="2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>
        <f t="shared" si="302"/>
        <v>128.27000000000001</v>
      </c>
      <c r="Q3895" s="10" t="s">
        <v>8308</v>
      </c>
      <c r="R3895" t="s">
        <v>8309</v>
      </c>
      <c r="S3895" s="13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58" x14ac:dyDescent="0.35">
      <c r="A3896" s="5">
        <v>3894</v>
      </c>
      <c r="B3896" s="2" t="s">
        <v>3891</v>
      </c>
      <c r="C3896" s="2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>
        <f t="shared" si="302"/>
        <v>47.27</v>
      </c>
      <c r="Q3896" s="10" t="s">
        <v>8308</v>
      </c>
      <c r="R3896" t="s">
        <v>8309</v>
      </c>
      <c r="S3896" s="13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58" x14ac:dyDescent="0.35">
      <c r="A3897" s="5">
        <v>3895</v>
      </c>
      <c r="B3897" s="2" t="s">
        <v>3892</v>
      </c>
      <c r="C3897" s="2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>
        <f t="shared" si="302"/>
        <v>50</v>
      </c>
      <c r="Q3897" s="10" t="s">
        <v>8308</v>
      </c>
      <c r="R3897" t="s">
        <v>8309</v>
      </c>
      <c r="S3897" s="13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58" x14ac:dyDescent="0.35">
      <c r="A3898" s="5">
        <v>3896</v>
      </c>
      <c r="B3898" s="2" t="s">
        <v>3893</v>
      </c>
      <c r="C3898" s="2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>
        <f t="shared" si="302"/>
        <v>42.5</v>
      </c>
      <c r="Q3898" s="10" t="s">
        <v>8308</v>
      </c>
      <c r="R3898" t="s">
        <v>8309</v>
      </c>
      <c r="S3898" s="13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5" x14ac:dyDescent="0.35">
      <c r="A3899" s="5">
        <v>3897</v>
      </c>
      <c r="B3899" s="2" t="s">
        <v>3894</v>
      </c>
      <c r="C3899" s="2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>
        <f t="shared" si="302"/>
        <v>44</v>
      </c>
      <c r="Q3899" s="10" t="s">
        <v>8308</v>
      </c>
      <c r="R3899" t="s">
        <v>8309</v>
      </c>
      <c r="S3899" s="13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8" x14ac:dyDescent="0.35">
      <c r="A3900" s="5">
        <v>3898</v>
      </c>
      <c r="B3900" s="2" t="s">
        <v>3895</v>
      </c>
      <c r="C3900" s="2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>
        <f t="shared" si="302"/>
        <v>50.88</v>
      </c>
      <c r="Q3900" s="10" t="s">
        <v>8308</v>
      </c>
      <c r="R3900" t="s">
        <v>8309</v>
      </c>
      <c r="S3900" s="13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5" x14ac:dyDescent="0.35">
      <c r="A3901" s="5">
        <v>3899</v>
      </c>
      <c r="B3901" s="2" t="s">
        <v>3896</v>
      </c>
      <c r="C3901" s="2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>
        <f t="shared" si="302"/>
        <v>62.5</v>
      </c>
      <c r="Q3901" s="10" t="s">
        <v>8308</v>
      </c>
      <c r="R3901" t="s">
        <v>8309</v>
      </c>
      <c r="S3901" s="13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5" x14ac:dyDescent="0.35">
      <c r="A3902" s="5">
        <v>3900</v>
      </c>
      <c r="B3902" s="2" t="s">
        <v>3897</v>
      </c>
      <c r="C3902" s="2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>
        <f t="shared" si="302"/>
        <v>27</v>
      </c>
      <c r="Q3902" s="10" t="s">
        <v>8308</v>
      </c>
      <c r="R3902" t="s">
        <v>8309</v>
      </c>
      <c r="S3902" s="13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58" x14ac:dyDescent="0.35">
      <c r="A3903" s="5">
        <v>3901</v>
      </c>
      <c r="B3903" s="2" t="s">
        <v>3898</v>
      </c>
      <c r="C3903" s="2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>
        <f t="shared" si="302"/>
        <v>25</v>
      </c>
      <c r="Q3903" s="10" t="s">
        <v>8308</v>
      </c>
      <c r="R3903" t="s">
        <v>8309</v>
      </c>
      <c r="S3903" s="13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3.5" x14ac:dyDescent="0.35">
      <c r="A3904" s="5">
        <v>3902</v>
      </c>
      <c r="B3904" s="2" t="s">
        <v>3899</v>
      </c>
      <c r="C3904" s="2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>
        <f t="shared" si="302"/>
        <v>47.26</v>
      </c>
      <c r="Q3904" s="10" t="s">
        <v>8308</v>
      </c>
      <c r="R3904" t="s">
        <v>8309</v>
      </c>
      <c r="S3904" s="13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8" x14ac:dyDescent="0.35">
      <c r="A3905" s="5">
        <v>3903</v>
      </c>
      <c r="B3905" s="2" t="s">
        <v>3900</v>
      </c>
      <c r="C3905" s="2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2"/>
        <v>0</v>
      </c>
      <c r="Q3905" s="10" t="s">
        <v>8308</v>
      </c>
      <c r="R3905" t="s">
        <v>8309</v>
      </c>
      <c r="S3905" s="13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9" x14ac:dyDescent="0.35">
      <c r="A3906" s="5">
        <v>3904</v>
      </c>
      <c r="B3906" s="2" t="s">
        <v>3901</v>
      </c>
      <c r="C3906" s="2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2"/>
        <v>1.5</v>
      </c>
      <c r="Q3906" s="10" t="s">
        <v>8308</v>
      </c>
      <c r="R3906" t="s">
        <v>8309</v>
      </c>
      <c r="S3906" s="13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58" x14ac:dyDescent="0.35">
      <c r="A3907" s="5">
        <v>3905</v>
      </c>
      <c r="B3907" s="2" t="s">
        <v>3902</v>
      </c>
      <c r="C3907" s="2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8308</v>
      </c>
      <c r="R3907" t="s">
        <v>8309</v>
      </c>
      <c r="S3907" s="13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43.5" x14ac:dyDescent="0.35">
      <c r="A3908" s="5">
        <v>3906</v>
      </c>
      <c r="B3908" s="2" t="s">
        <v>3903</v>
      </c>
      <c r="C3908" s="2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>
        <f t="shared" si="307"/>
        <v>63.13</v>
      </c>
      <c r="Q3908" s="10" t="s">
        <v>8308</v>
      </c>
      <c r="R3908" t="s">
        <v>8309</v>
      </c>
      <c r="S3908" s="13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43.5" x14ac:dyDescent="0.35">
      <c r="A3909" s="5">
        <v>3907</v>
      </c>
      <c r="B3909" s="2" t="s">
        <v>3904</v>
      </c>
      <c r="C3909" s="2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>
        <f t="shared" si="307"/>
        <v>38.25</v>
      </c>
      <c r="Q3909" s="10" t="s">
        <v>8308</v>
      </c>
      <c r="R3909" t="s">
        <v>8309</v>
      </c>
      <c r="S3909" s="13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58" x14ac:dyDescent="0.35">
      <c r="A3910" s="5">
        <v>3908</v>
      </c>
      <c r="B3910" s="2" t="s">
        <v>3905</v>
      </c>
      <c r="C3910" s="2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>
        <f t="shared" si="307"/>
        <v>16.25</v>
      </c>
      <c r="Q3910" s="10" t="s">
        <v>8308</v>
      </c>
      <c r="R3910" t="s">
        <v>8309</v>
      </c>
      <c r="S3910" s="13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3.5" x14ac:dyDescent="0.35">
      <c r="A3911" s="5">
        <v>3909</v>
      </c>
      <c r="B3911" s="2" t="s">
        <v>3906</v>
      </c>
      <c r="C3911" s="2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7"/>
        <v>33.75</v>
      </c>
      <c r="Q3911" s="10" t="s">
        <v>8308</v>
      </c>
      <c r="R3911" t="s">
        <v>8309</v>
      </c>
      <c r="S3911" s="13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3.5" x14ac:dyDescent="0.35">
      <c r="A3912" s="5">
        <v>3910</v>
      </c>
      <c r="B3912" s="2" t="s">
        <v>3907</v>
      </c>
      <c r="C3912" s="2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>
        <f t="shared" si="307"/>
        <v>61.67</v>
      </c>
      <c r="Q3912" s="10" t="s">
        <v>8308</v>
      </c>
      <c r="R3912" t="s">
        <v>8309</v>
      </c>
      <c r="S3912" s="13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3.5" x14ac:dyDescent="0.35">
      <c r="A3913" s="5">
        <v>3911</v>
      </c>
      <c r="B3913" s="2" t="s">
        <v>3908</v>
      </c>
      <c r="C3913" s="2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>
        <f t="shared" si="307"/>
        <v>83.14</v>
      </c>
      <c r="Q3913" s="10" t="s">
        <v>8308</v>
      </c>
      <c r="R3913" t="s">
        <v>8309</v>
      </c>
      <c r="S3913" s="13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3.5" x14ac:dyDescent="0.35">
      <c r="A3914" s="5">
        <v>3912</v>
      </c>
      <c r="B3914" s="2" t="s">
        <v>3909</v>
      </c>
      <c r="C3914" s="2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7"/>
        <v>1</v>
      </c>
      <c r="Q3914" s="10" t="s">
        <v>8308</v>
      </c>
      <c r="R3914" t="s">
        <v>8309</v>
      </c>
      <c r="S3914" s="13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3.5" x14ac:dyDescent="0.35">
      <c r="A3915" s="5">
        <v>3913</v>
      </c>
      <c r="B3915" s="2" t="s">
        <v>3910</v>
      </c>
      <c r="C3915" s="2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>
        <f t="shared" si="307"/>
        <v>142.86000000000001</v>
      </c>
      <c r="Q3915" s="10" t="s">
        <v>8308</v>
      </c>
      <c r="R3915" t="s">
        <v>8309</v>
      </c>
      <c r="S3915" s="13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58" x14ac:dyDescent="0.35">
      <c r="A3916" s="5">
        <v>3914</v>
      </c>
      <c r="B3916" s="2" t="s">
        <v>3911</v>
      </c>
      <c r="C3916" s="2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>
        <f t="shared" si="307"/>
        <v>33.67</v>
      </c>
      <c r="Q3916" s="10" t="s">
        <v>8308</v>
      </c>
      <c r="R3916" t="s">
        <v>8309</v>
      </c>
      <c r="S3916" s="13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58" x14ac:dyDescent="0.35">
      <c r="A3917" s="5">
        <v>3915</v>
      </c>
      <c r="B3917" s="2" t="s">
        <v>3912</v>
      </c>
      <c r="C3917" s="2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7"/>
        <v>5</v>
      </c>
      <c r="Q3917" s="10" t="s">
        <v>8308</v>
      </c>
      <c r="R3917" t="s">
        <v>8309</v>
      </c>
      <c r="S3917" s="13">
        <f t="shared" si="308"/>
        <v>42492.98505787037</v>
      </c>
      <c r="T3917" s="16">
        <f t="shared" si="309"/>
        <v>42522.98505787037</v>
      </c>
      <c r="U3917">
        <f t="shared" ref="U3917:U3980" si="310">YEAR(S:S)</f>
        <v>2016</v>
      </c>
    </row>
    <row r="3918" spans="1:21" ht="43.5" x14ac:dyDescent="0.35">
      <c r="A3918" s="5">
        <v>3916</v>
      </c>
      <c r="B3918" s="2" t="s">
        <v>3913</v>
      </c>
      <c r="C3918" s="2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7"/>
        <v>0</v>
      </c>
      <c r="Q3918" s="10" t="s">
        <v>8308</v>
      </c>
      <c r="R3918" t="s">
        <v>8309</v>
      </c>
      <c r="S3918" s="13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3.5" x14ac:dyDescent="0.35">
      <c r="A3919" s="5">
        <v>3917</v>
      </c>
      <c r="B3919" s="2" t="s">
        <v>3914</v>
      </c>
      <c r="C3919" s="2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7"/>
        <v>10</v>
      </c>
      <c r="Q3919" s="10" t="s">
        <v>8308</v>
      </c>
      <c r="R3919" t="s">
        <v>8309</v>
      </c>
      <c r="S3919" s="13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58" x14ac:dyDescent="0.35">
      <c r="A3920" s="5">
        <v>3918</v>
      </c>
      <c r="B3920" s="2" t="s">
        <v>3915</v>
      </c>
      <c r="C3920" s="2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7"/>
        <v>40</v>
      </c>
      <c r="Q3920" s="10" t="s">
        <v>8308</v>
      </c>
      <c r="R3920" t="s">
        <v>8309</v>
      </c>
      <c r="S3920" s="13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3.5" x14ac:dyDescent="0.35">
      <c r="A3921" s="5">
        <v>3919</v>
      </c>
      <c r="B3921" s="2" t="s">
        <v>3916</v>
      </c>
      <c r="C3921" s="2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>
        <f t="shared" si="307"/>
        <v>30</v>
      </c>
      <c r="Q3921" s="10" t="s">
        <v>8308</v>
      </c>
      <c r="R3921" t="s">
        <v>8309</v>
      </c>
      <c r="S3921" s="13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58" x14ac:dyDescent="0.35">
      <c r="A3922" s="5">
        <v>3920</v>
      </c>
      <c r="B3922" s="2" t="s">
        <v>3917</v>
      </c>
      <c r="C3922" s="2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>
        <f t="shared" si="307"/>
        <v>45</v>
      </c>
      <c r="Q3922" s="10" t="s">
        <v>8308</v>
      </c>
      <c r="R3922" t="s">
        <v>8309</v>
      </c>
      <c r="S3922" s="13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58" x14ac:dyDescent="0.35">
      <c r="A3923" s="5">
        <v>3921</v>
      </c>
      <c r="B3923" s="2" t="s">
        <v>3918</v>
      </c>
      <c r="C3923" s="2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7"/>
        <v>0</v>
      </c>
      <c r="Q3923" s="10" t="s">
        <v>8308</v>
      </c>
      <c r="R3923" t="s">
        <v>8309</v>
      </c>
      <c r="S3923" s="13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58" x14ac:dyDescent="0.35">
      <c r="A3924" s="5">
        <v>3922</v>
      </c>
      <c r="B3924" s="2" t="s">
        <v>3919</v>
      </c>
      <c r="C3924" s="2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>
        <f t="shared" si="307"/>
        <v>10.17</v>
      </c>
      <c r="Q3924" s="10" t="s">
        <v>8308</v>
      </c>
      <c r="R3924" t="s">
        <v>8309</v>
      </c>
      <c r="S3924" s="13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58" x14ac:dyDescent="0.35">
      <c r="A3925" s="5">
        <v>3923</v>
      </c>
      <c r="B3925" s="2" t="s">
        <v>3920</v>
      </c>
      <c r="C3925" s="2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>
        <f t="shared" si="307"/>
        <v>81.41</v>
      </c>
      <c r="Q3925" s="10" t="s">
        <v>8308</v>
      </c>
      <c r="R3925" t="s">
        <v>8309</v>
      </c>
      <c r="S3925" s="13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3.5" x14ac:dyDescent="0.35">
      <c r="A3926" s="5">
        <v>3924</v>
      </c>
      <c r="B3926" s="2" t="s">
        <v>3921</v>
      </c>
      <c r="C3926" s="2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>
        <f t="shared" si="307"/>
        <v>57.25</v>
      </c>
      <c r="Q3926" s="10" t="s">
        <v>8308</v>
      </c>
      <c r="R3926" t="s">
        <v>8309</v>
      </c>
      <c r="S3926" s="13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3.5" x14ac:dyDescent="0.35">
      <c r="A3927" s="5">
        <v>3925</v>
      </c>
      <c r="B3927" s="2" t="s">
        <v>3922</v>
      </c>
      <c r="C3927" s="2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>
        <f t="shared" si="307"/>
        <v>5</v>
      </c>
      <c r="Q3927" s="10" t="s">
        <v>8308</v>
      </c>
      <c r="R3927" t="s">
        <v>8309</v>
      </c>
      <c r="S3927" s="13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43.5" x14ac:dyDescent="0.35">
      <c r="A3928" s="5">
        <v>3926</v>
      </c>
      <c r="B3928" s="2" t="s">
        <v>3923</v>
      </c>
      <c r="C3928" s="2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7"/>
        <v>15</v>
      </c>
      <c r="Q3928" s="10" t="s">
        <v>8308</v>
      </c>
      <c r="R3928" t="s">
        <v>8309</v>
      </c>
      <c r="S3928" s="13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58" x14ac:dyDescent="0.35">
      <c r="A3929" s="5">
        <v>3927</v>
      </c>
      <c r="B3929" s="2" t="s">
        <v>3924</v>
      </c>
      <c r="C3929" s="2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>
        <f t="shared" si="307"/>
        <v>12.5</v>
      </c>
      <c r="Q3929" s="10" t="s">
        <v>8308</v>
      </c>
      <c r="R3929" t="s">
        <v>8309</v>
      </c>
      <c r="S3929" s="13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58" x14ac:dyDescent="0.35">
      <c r="A3930" s="5">
        <v>3928</v>
      </c>
      <c r="B3930" s="2" t="s">
        <v>3925</v>
      </c>
      <c r="C3930" s="2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>
        <f t="shared" si="307"/>
        <v>93</v>
      </c>
      <c r="Q3930" s="10" t="s">
        <v>8308</v>
      </c>
      <c r="R3930" t="s">
        <v>8309</v>
      </c>
      <c r="S3930" s="13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58" x14ac:dyDescent="0.35">
      <c r="A3931" s="5">
        <v>3929</v>
      </c>
      <c r="B3931" s="2" t="s">
        <v>3926</v>
      </c>
      <c r="C3931" s="2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>
        <f t="shared" si="307"/>
        <v>32.36</v>
      </c>
      <c r="Q3931" s="10" t="s">
        <v>8308</v>
      </c>
      <c r="R3931" t="s">
        <v>8309</v>
      </c>
      <c r="S3931" s="13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58" x14ac:dyDescent="0.35">
      <c r="A3932" s="5">
        <v>3930</v>
      </c>
      <c r="B3932" s="2" t="s">
        <v>3927</v>
      </c>
      <c r="C3932" s="2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7"/>
        <v>0</v>
      </c>
      <c r="Q3932" s="10" t="s">
        <v>8308</v>
      </c>
      <c r="R3932" t="s">
        <v>8309</v>
      </c>
      <c r="S3932" s="13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58" x14ac:dyDescent="0.35">
      <c r="A3933" s="5">
        <v>3931</v>
      </c>
      <c r="B3933" s="2" t="s">
        <v>3928</v>
      </c>
      <c r="C3933" s="2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7"/>
        <v>0</v>
      </c>
      <c r="Q3933" s="10" t="s">
        <v>8308</v>
      </c>
      <c r="R3933" t="s">
        <v>8309</v>
      </c>
      <c r="S3933" s="13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3.5" x14ac:dyDescent="0.35">
      <c r="A3934" s="5">
        <v>3932</v>
      </c>
      <c r="B3934" s="2" t="s">
        <v>3929</v>
      </c>
      <c r="C3934" s="2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si="307"/>
        <v>1</v>
      </c>
      <c r="Q3934" s="10" t="s">
        <v>8308</v>
      </c>
      <c r="R3934" t="s">
        <v>8309</v>
      </c>
      <c r="S3934" s="13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58" x14ac:dyDescent="0.35">
      <c r="A3935" s="5">
        <v>3933</v>
      </c>
      <c r="B3935" s="2" t="s">
        <v>3930</v>
      </c>
      <c r="C3935" s="2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>
        <f t="shared" si="307"/>
        <v>91.83</v>
      </c>
      <c r="Q3935" s="10" t="s">
        <v>8308</v>
      </c>
      <c r="R3935" t="s">
        <v>8309</v>
      </c>
      <c r="S3935" s="13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3.5" x14ac:dyDescent="0.35">
      <c r="A3936" s="5">
        <v>3934</v>
      </c>
      <c r="B3936" s="2" t="s">
        <v>3931</v>
      </c>
      <c r="C3936" s="2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>
        <f t="shared" si="307"/>
        <v>45.83</v>
      </c>
      <c r="Q3936" s="10" t="s">
        <v>8308</v>
      </c>
      <c r="R3936" t="s">
        <v>8309</v>
      </c>
      <c r="S3936" s="13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58" x14ac:dyDescent="0.35">
      <c r="A3937" s="5">
        <v>3935</v>
      </c>
      <c r="B3937" s="2" t="s">
        <v>3932</v>
      </c>
      <c r="C3937" s="2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>
        <f t="shared" si="307"/>
        <v>57.17</v>
      </c>
      <c r="Q3937" s="10" t="s">
        <v>8308</v>
      </c>
      <c r="R3937" t="s">
        <v>8309</v>
      </c>
      <c r="S3937" s="13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58" x14ac:dyDescent="0.35">
      <c r="A3938" s="5">
        <v>3936</v>
      </c>
      <c r="B3938" s="2" t="s">
        <v>3933</v>
      </c>
      <c r="C3938" s="2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07"/>
        <v>0</v>
      </c>
      <c r="Q3938" s="10" t="s">
        <v>8308</v>
      </c>
      <c r="R3938" t="s">
        <v>8309</v>
      </c>
      <c r="S3938" s="13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3.5" x14ac:dyDescent="0.35">
      <c r="A3939" s="5">
        <v>3937</v>
      </c>
      <c r="B3939" s="2" t="s">
        <v>3934</v>
      </c>
      <c r="C3939" s="2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>
        <f t="shared" si="307"/>
        <v>248.5</v>
      </c>
      <c r="Q3939" s="10" t="s">
        <v>8308</v>
      </c>
      <c r="R3939" t="s">
        <v>8309</v>
      </c>
      <c r="S3939" s="13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58" x14ac:dyDescent="0.35">
      <c r="A3940" s="5">
        <v>3938</v>
      </c>
      <c r="B3940" s="2" t="s">
        <v>3935</v>
      </c>
      <c r="C3940" s="2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>
        <f t="shared" si="307"/>
        <v>79.400000000000006</v>
      </c>
      <c r="Q3940" s="10" t="s">
        <v>8308</v>
      </c>
      <c r="R3940" t="s">
        <v>8309</v>
      </c>
      <c r="S3940" s="13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58" x14ac:dyDescent="0.35">
      <c r="A3941" s="5">
        <v>3939</v>
      </c>
      <c r="B3941" s="2" t="s">
        <v>3936</v>
      </c>
      <c r="C3941" s="2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07"/>
        <v>5</v>
      </c>
      <c r="Q3941" s="10" t="s">
        <v>8308</v>
      </c>
      <c r="R3941" t="s">
        <v>8309</v>
      </c>
      <c r="S3941" s="13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3.5" x14ac:dyDescent="0.35">
      <c r="A3942" s="5">
        <v>3940</v>
      </c>
      <c r="B3942" s="2" t="s">
        <v>3937</v>
      </c>
      <c r="C3942" s="2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07"/>
        <v>5.5</v>
      </c>
      <c r="Q3942" s="10" t="s">
        <v>8308</v>
      </c>
      <c r="R3942" t="s">
        <v>8309</v>
      </c>
      <c r="S3942" s="13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72.5" x14ac:dyDescent="0.35">
      <c r="A3943" s="5">
        <v>3941</v>
      </c>
      <c r="B3943" s="2" t="s">
        <v>3938</v>
      </c>
      <c r="C3943" s="2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>
        <f t="shared" si="307"/>
        <v>25</v>
      </c>
      <c r="Q3943" s="10" t="s">
        <v>8308</v>
      </c>
      <c r="R3943" t="s">
        <v>8309</v>
      </c>
      <c r="S3943" s="13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3.5" x14ac:dyDescent="0.35">
      <c r="A3944" s="5">
        <v>3942</v>
      </c>
      <c r="B3944" s="2" t="s">
        <v>3939</v>
      </c>
      <c r="C3944" s="2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07"/>
        <v>0</v>
      </c>
      <c r="Q3944" s="10" t="s">
        <v>8308</v>
      </c>
      <c r="R3944" t="s">
        <v>8309</v>
      </c>
      <c r="S3944" s="13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3.5" x14ac:dyDescent="0.35">
      <c r="A3945" s="5">
        <v>3943</v>
      </c>
      <c r="B3945" s="2" t="s">
        <v>3940</v>
      </c>
      <c r="C3945" s="2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>
        <f t="shared" si="307"/>
        <v>137.08000000000001</v>
      </c>
      <c r="Q3945" s="10" t="s">
        <v>8308</v>
      </c>
      <c r="R3945" t="s">
        <v>8309</v>
      </c>
      <c r="S3945" s="13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58" x14ac:dyDescent="0.35">
      <c r="A3946" s="5">
        <v>3944</v>
      </c>
      <c r="B3946" s="2" t="s">
        <v>3941</v>
      </c>
      <c r="C3946" s="2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07"/>
        <v>0</v>
      </c>
      <c r="Q3946" s="10" t="s">
        <v>8308</v>
      </c>
      <c r="R3946" t="s">
        <v>8309</v>
      </c>
      <c r="S3946" s="13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58" x14ac:dyDescent="0.35">
      <c r="A3947" s="5">
        <v>3945</v>
      </c>
      <c r="B3947" s="2" t="s">
        <v>3942</v>
      </c>
      <c r="C3947" s="2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07"/>
        <v>5</v>
      </c>
      <c r="Q3947" s="10" t="s">
        <v>8308</v>
      </c>
      <c r="R3947" t="s">
        <v>8309</v>
      </c>
      <c r="S3947" s="13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29" x14ac:dyDescent="0.35">
      <c r="A3948" s="5">
        <v>3946</v>
      </c>
      <c r="B3948" s="2" t="s">
        <v>3943</v>
      </c>
      <c r="C3948" s="2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>
        <f t="shared" si="307"/>
        <v>39</v>
      </c>
      <c r="Q3948" s="10" t="s">
        <v>8308</v>
      </c>
      <c r="R3948" t="s">
        <v>8309</v>
      </c>
      <c r="S3948" s="13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58" x14ac:dyDescent="0.35">
      <c r="A3949" s="5">
        <v>3947</v>
      </c>
      <c r="B3949" s="2" t="s">
        <v>3944</v>
      </c>
      <c r="C3949" s="2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>
        <f t="shared" si="307"/>
        <v>50.5</v>
      </c>
      <c r="Q3949" s="10" t="s">
        <v>8308</v>
      </c>
      <c r="R3949" t="s">
        <v>8309</v>
      </c>
      <c r="S3949" s="13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58" x14ac:dyDescent="0.35">
      <c r="A3950" s="5">
        <v>3948</v>
      </c>
      <c r="B3950" s="2" t="s">
        <v>3945</v>
      </c>
      <c r="C3950" s="2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07"/>
        <v>0</v>
      </c>
      <c r="Q3950" s="10" t="s">
        <v>8308</v>
      </c>
      <c r="R3950" t="s">
        <v>8309</v>
      </c>
      <c r="S3950" s="13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58" x14ac:dyDescent="0.35">
      <c r="A3951" s="5">
        <v>3949</v>
      </c>
      <c r="B3951" s="2" t="s">
        <v>3946</v>
      </c>
      <c r="C3951" s="2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>
        <f t="shared" si="307"/>
        <v>49.28</v>
      </c>
      <c r="Q3951" s="10" t="s">
        <v>8308</v>
      </c>
      <c r="R3951" t="s">
        <v>8309</v>
      </c>
      <c r="S3951" s="13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8" x14ac:dyDescent="0.35">
      <c r="A3952" s="5">
        <v>3950</v>
      </c>
      <c r="B3952" s="2" t="s">
        <v>3947</v>
      </c>
      <c r="C3952" s="2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>
        <f t="shared" si="307"/>
        <v>25</v>
      </c>
      <c r="Q3952" s="10" t="s">
        <v>8308</v>
      </c>
      <c r="R3952" t="s">
        <v>8309</v>
      </c>
      <c r="S3952" s="13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58" x14ac:dyDescent="0.35">
      <c r="A3953" s="5">
        <v>3951</v>
      </c>
      <c r="B3953" s="2" t="s">
        <v>3948</v>
      </c>
      <c r="C3953" s="2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07"/>
        <v>1</v>
      </c>
      <c r="Q3953" s="10" t="s">
        <v>8308</v>
      </c>
      <c r="R3953" t="s">
        <v>8309</v>
      </c>
      <c r="S3953" s="13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58" x14ac:dyDescent="0.35">
      <c r="A3954" s="5">
        <v>3952</v>
      </c>
      <c r="B3954" s="2" t="s">
        <v>3949</v>
      </c>
      <c r="C3954" s="2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07"/>
        <v>25</v>
      </c>
      <c r="Q3954" s="10" t="s">
        <v>8308</v>
      </c>
      <c r="R3954" t="s">
        <v>8309</v>
      </c>
      <c r="S3954" s="13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5" x14ac:dyDescent="0.35">
      <c r="A3955" s="5">
        <v>3953</v>
      </c>
      <c r="B3955" s="2" t="s">
        <v>3950</v>
      </c>
      <c r="C3955" s="2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07"/>
        <v>0</v>
      </c>
      <c r="Q3955" s="10" t="s">
        <v>8308</v>
      </c>
      <c r="R3955" t="s">
        <v>8309</v>
      </c>
      <c r="S3955" s="13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8" x14ac:dyDescent="0.35">
      <c r="A3956" s="5">
        <v>3954</v>
      </c>
      <c r="B3956" s="2" t="s">
        <v>3951</v>
      </c>
      <c r="C3956" s="2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07"/>
        <v>0</v>
      </c>
      <c r="Q3956" s="10" t="s">
        <v>8308</v>
      </c>
      <c r="R3956" t="s">
        <v>8309</v>
      </c>
      <c r="S3956" s="13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3.5" x14ac:dyDescent="0.35">
      <c r="A3957" s="5">
        <v>3955</v>
      </c>
      <c r="B3957" s="2" t="s">
        <v>3952</v>
      </c>
      <c r="C3957" s="2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>
        <f t="shared" si="307"/>
        <v>53.13</v>
      </c>
      <c r="Q3957" s="10" t="s">
        <v>8308</v>
      </c>
      <c r="R3957" t="s">
        <v>8309</v>
      </c>
      <c r="S3957" s="13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58" x14ac:dyDescent="0.35">
      <c r="A3958" s="5">
        <v>3956</v>
      </c>
      <c r="B3958" s="2" t="s">
        <v>3953</v>
      </c>
      <c r="C3958" s="2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07"/>
        <v>0</v>
      </c>
      <c r="Q3958" s="10" t="s">
        <v>8308</v>
      </c>
      <c r="R3958" t="s">
        <v>8309</v>
      </c>
      <c r="S3958" s="13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5" x14ac:dyDescent="0.35">
      <c r="A3959" s="5">
        <v>3957</v>
      </c>
      <c r="B3959" s="2" t="s">
        <v>3954</v>
      </c>
      <c r="C3959" s="2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07"/>
        <v>7</v>
      </c>
      <c r="Q3959" s="10" t="s">
        <v>8308</v>
      </c>
      <c r="R3959" t="s">
        <v>8309</v>
      </c>
      <c r="S3959" s="13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58" x14ac:dyDescent="0.35">
      <c r="A3960" s="5">
        <v>3958</v>
      </c>
      <c r="B3960" s="2" t="s">
        <v>3955</v>
      </c>
      <c r="C3960" s="2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>
        <f t="shared" si="307"/>
        <v>40.06</v>
      </c>
      <c r="Q3960" s="10" t="s">
        <v>8308</v>
      </c>
      <c r="R3960" t="s">
        <v>8309</v>
      </c>
      <c r="S3960" s="13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58" x14ac:dyDescent="0.35">
      <c r="A3961" s="5">
        <v>3959</v>
      </c>
      <c r="B3961" s="2" t="s">
        <v>3956</v>
      </c>
      <c r="C3961" s="2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>
        <f t="shared" si="307"/>
        <v>24.33</v>
      </c>
      <c r="Q3961" s="10" t="s">
        <v>8308</v>
      </c>
      <c r="R3961" t="s">
        <v>8309</v>
      </c>
      <c r="S3961" s="13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58" x14ac:dyDescent="0.35">
      <c r="A3962" s="5">
        <v>3960</v>
      </c>
      <c r="B3962" s="2" t="s">
        <v>3957</v>
      </c>
      <c r="C3962" s="2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>
        <f t="shared" si="307"/>
        <v>11.25</v>
      </c>
      <c r="Q3962" s="10" t="s">
        <v>8308</v>
      </c>
      <c r="R3962" t="s">
        <v>8309</v>
      </c>
      <c r="S3962" s="13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8" x14ac:dyDescent="0.35">
      <c r="A3963" s="5">
        <v>3961</v>
      </c>
      <c r="B3963" s="2" t="s">
        <v>3958</v>
      </c>
      <c r="C3963" s="2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07"/>
        <v>10.5</v>
      </c>
      <c r="Q3963" s="10" t="s">
        <v>8308</v>
      </c>
      <c r="R3963" t="s">
        <v>8309</v>
      </c>
      <c r="S3963" s="13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8" x14ac:dyDescent="0.35">
      <c r="A3964" s="5">
        <v>3962</v>
      </c>
      <c r="B3964" s="2" t="s">
        <v>3959</v>
      </c>
      <c r="C3964" s="2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>
        <f t="shared" si="307"/>
        <v>15</v>
      </c>
      <c r="Q3964" s="10" t="s">
        <v>8308</v>
      </c>
      <c r="R3964" t="s">
        <v>8309</v>
      </c>
      <c r="S3964" s="13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58" x14ac:dyDescent="0.35">
      <c r="A3965" s="5">
        <v>3963</v>
      </c>
      <c r="B3965" s="2" t="s">
        <v>3960</v>
      </c>
      <c r="C3965" s="2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07"/>
        <v>0</v>
      </c>
      <c r="Q3965" s="10" t="s">
        <v>8308</v>
      </c>
      <c r="R3965" t="s">
        <v>8309</v>
      </c>
      <c r="S3965" s="13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5" x14ac:dyDescent="0.35">
      <c r="A3966" s="5">
        <v>3964</v>
      </c>
      <c r="B3966" s="2" t="s">
        <v>3961</v>
      </c>
      <c r="C3966" s="2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>
        <f t="shared" si="307"/>
        <v>42</v>
      </c>
      <c r="Q3966" s="10" t="s">
        <v>8308</v>
      </c>
      <c r="R3966" t="s">
        <v>8309</v>
      </c>
      <c r="S3966" s="13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58" x14ac:dyDescent="0.35">
      <c r="A3967" s="5">
        <v>3965</v>
      </c>
      <c r="B3967" s="2" t="s">
        <v>3962</v>
      </c>
      <c r="C3967" s="2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>
        <f t="shared" si="307"/>
        <v>71.25</v>
      </c>
      <c r="Q3967" s="10" t="s">
        <v>8308</v>
      </c>
      <c r="R3967" t="s">
        <v>8309</v>
      </c>
      <c r="S3967" s="13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8" x14ac:dyDescent="0.35">
      <c r="A3968" s="5">
        <v>3966</v>
      </c>
      <c r="B3968" s="2" t="s">
        <v>3963</v>
      </c>
      <c r="C3968" s="2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>
        <f t="shared" si="307"/>
        <v>22.5</v>
      </c>
      <c r="Q3968" s="10" t="s">
        <v>8308</v>
      </c>
      <c r="R3968" t="s">
        <v>8309</v>
      </c>
      <c r="S3968" s="13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58" x14ac:dyDescent="0.35">
      <c r="A3969" s="5">
        <v>3967</v>
      </c>
      <c r="B3969" s="2" t="s">
        <v>3964</v>
      </c>
      <c r="C3969" s="2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>
        <f t="shared" si="307"/>
        <v>41</v>
      </c>
      <c r="Q3969" s="10" t="s">
        <v>8308</v>
      </c>
      <c r="R3969" t="s">
        <v>8309</v>
      </c>
      <c r="S3969" s="13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5" x14ac:dyDescent="0.35">
      <c r="A3970" s="5">
        <v>3968</v>
      </c>
      <c r="B3970" s="2" t="s">
        <v>3965</v>
      </c>
      <c r="C3970" s="2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11</v>
      </c>
      <c r="P3970">
        <f t="shared" si="307"/>
        <v>47.91</v>
      </c>
      <c r="Q3970" s="10" t="s">
        <v>8308</v>
      </c>
      <c r="R3970" t="s">
        <v>8309</v>
      </c>
      <c r="S3970" s="13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8" x14ac:dyDescent="0.35">
      <c r="A3971" s="5">
        <v>3969</v>
      </c>
      <c r="B3971" s="2" t="s">
        <v>3966</v>
      </c>
      <c r="C3971" s="2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8308</v>
      </c>
      <c r="R3971" t="s">
        <v>8309</v>
      </c>
      <c r="S3971" s="13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58" x14ac:dyDescent="0.35">
      <c r="A3972" s="5">
        <v>3970</v>
      </c>
      <c r="B3972" s="2" t="s">
        <v>3967</v>
      </c>
      <c r="C3972" s="2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2"/>
        <v>5.5</v>
      </c>
      <c r="Q3972" s="10" t="s">
        <v>8308</v>
      </c>
      <c r="R3972" t="s">
        <v>8309</v>
      </c>
      <c r="S3972" s="13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58" x14ac:dyDescent="0.35">
      <c r="A3973" s="5">
        <v>3971</v>
      </c>
      <c r="B3973" s="2" t="s">
        <v>3968</v>
      </c>
      <c r="C3973" s="2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>
        <f t="shared" si="312"/>
        <v>22.67</v>
      </c>
      <c r="Q3973" s="10" t="s">
        <v>8308</v>
      </c>
      <c r="R3973" t="s">
        <v>8309</v>
      </c>
      <c r="S3973" s="13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3.5" x14ac:dyDescent="0.35">
      <c r="A3974" s="5">
        <v>3972</v>
      </c>
      <c r="B3974" s="2" t="s">
        <v>3969</v>
      </c>
      <c r="C3974" s="2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>
        <f t="shared" si="312"/>
        <v>26.38</v>
      </c>
      <c r="Q3974" s="10" t="s">
        <v>8308</v>
      </c>
      <c r="R3974" t="s">
        <v>8309</v>
      </c>
      <c r="S3974" s="13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58" x14ac:dyDescent="0.35">
      <c r="A3975" s="5">
        <v>3973</v>
      </c>
      <c r="B3975" s="2" t="s">
        <v>3970</v>
      </c>
      <c r="C3975" s="2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>
        <f t="shared" si="312"/>
        <v>105.54</v>
      </c>
      <c r="Q3975" s="10" t="s">
        <v>8308</v>
      </c>
      <c r="R3975" t="s">
        <v>8309</v>
      </c>
      <c r="S3975" s="13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58" x14ac:dyDescent="0.35">
      <c r="A3976" s="5">
        <v>3974</v>
      </c>
      <c r="B3976" s="2" t="s">
        <v>3971</v>
      </c>
      <c r="C3976" s="2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>
        <f t="shared" si="312"/>
        <v>29.09</v>
      </c>
      <c r="Q3976" s="10" t="s">
        <v>8308</v>
      </c>
      <c r="R3976" t="s">
        <v>8309</v>
      </c>
      <c r="S3976" s="13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58" x14ac:dyDescent="0.35">
      <c r="A3977" s="5">
        <v>3975</v>
      </c>
      <c r="B3977" s="2" t="s">
        <v>3972</v>
      </c>
      <c r="C3977" s="2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2"/>
        <v>0</v>
      </c>
      <c r="Q3977" s="10" t="s">
        <v>8308</v>
      </c>
      <c r="R3977" t="s">
        <v>8309</v>
      </c>
      <c r="S3977" s="13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58" x14ac:dyDescent="0.35">
      <c r="A3978" s="5">
        <v>3976</v>
      </c>
      <c r="B3978" s="2" t="s">
        <v>3973</v>
      </c>
      <c r="C3978" s="2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>
        <f t="shared" si="312"/>
        <v>62</v>
      </c>
      <c r="Q3978" s="10" t="s">
        <v>8308</v>
      </c>
      <c r="R3978" t="s">
        <v>8309</v>
      </c>
      <c r="S3978" s="13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58" x14ac:dyDescent="0.35">
      <c r="A3979" s="5">
        <v>3977</v>
      </c>
      <c r="B3979" s="2" t="s">
        <v>3974</v>
      </c>
      <c r="C3979" s="2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>
        <f t="shared" si="312"/>
        <v>217.5</v>
      </c>
      <c r="Q3979" s="10" t="s">
        <v>8308</v>
      </c>
      <c r="R3979" t="s">
        <v>8309</v>
      </c>
      <c r="S3979" s="13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58" x14ac:dyDescent="0.35">
      <c r="A3980" s="5">
        <v>3978</v>
      </c>
      <c r="B3980" s="2" t="s">
        <v>3975</v>
      </c>
      <c r="C3980" s="2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>
        <f t="shared" si="312"/>
        <v>26.75</v>
      </c>
      <c r="Q3980" s="10" t="s">
        <v>8308</v>
      </c>
      <c r="R3980" t="s">
        <v>8309</v>
      </c>
      <c r="S3980" s="13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58" x14ac:dyDescent="0.35">
      <c r="A3981" s="5">
        <v>3979</v>
      </c>
      <c r="B3981" s="2" t="s">
        <v>3976</v>
      </c>
      <c r="C3981" s="2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>
        <f t="shared" si="312"/>
        <v>18.329999999999998</v>
      </c>
      <c r="Q3981" s="10" t="s">
        <v>8308</v>
      </c>
      <c r="R3981" t="s">
        <v>8309</v>
      </c>
      <c r="S3981" s="13">
        <f t="shared" si="313"/>
        <v>42069.903437500005</v>
      </c>
      <c r="T3981" s="16">
        <f t="shared" si="314"/>
        <v>42092.833333333328</v>
      </c>
      <c r="U3981">
        <f t="shared" ref="U3981:U4044" si="315">YEAR(S:S)</f>
        <v>2015</v>
      </c>
    </row>
    <row r="3982" spans="1:21" ht="58" x14ac:dyDescent="0.35">
      <c r="A3982" s="5">
        <v>3980</v>
      </c>
      <c r="B3982" s="2" t="s">
        <v>3977</v>
      </c>
      <c r="C3982" s="2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>
        <f t="shared" si="312"/>
        <v>64.290000000000006</v>
      </c>
      <c r="Q3982" s="10" t="s">
        <v>8308</v>
      </c>
      <c r="R3982" t="s">
        <v>8309</v>
      </c>
      <c r="S3982" s="13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43.5" x14ac:dyDescent="0.35">
      <c r="A3983" s="5">
        <v>3981</v>
      </c>
      <c r="B3983" s="2" t="s">
        <v>3358</v>
      </c>
      <c r="C3983" s="2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>
        <f t="shared" si="312"/>
        <v>175</v>
      </c>
      <c r="Q3983" s="10" t="s">
        <v>8308</v>
      </c>
      <c r="R3983" t="s">
        <v>8309</v>
      </c>
      <c r="S3983" s="13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58" x14ac:dyDescent="0.35">
      <c r="A3984" s="5">
        <v>3982</v>
      </c>
      <c r="B3984" s="2" t="s">
        <v>3978</v>
      </c>
      <c r="C3984" s="2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>
        <f t="shared" si="312"/>
        <v>34</v>
      </c>
      <c r="Q3984" s="10" t="s">
        <v>8308</v>
      </c>
      <c r="R3984" t="s">
        <v>8309</v>
      </c>
      <c r="S3984" s="13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58" x14ac:dyDescent="0.35">
      <c r="A3985" s="5">
        <v>3983</v>
      </c>
      <c r="B3985" s="2" t="s">
        <v>3979</v>
      </c>
      <c r="C3985" s="2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>
        <f t="shared" si="312"/>
        <v>84.28</v>
      </c>
      <c r="Q3985" s="10" t="s">
        <v>8308</v>
      </c>
      <c r="R3985" t="s">
        <v>8309</v>
      </c>
      <c r="S3985" s="13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58" x14ac:dyDescent="0.35">
      <c r="A3986" s="5">
        <v>3984</v>
      </c>
      <c r="B3986" s="2" t="s">
        <v>3980</v>
      </c>
      <c r="C3986" s="2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>
        <f t="shared" si="312"/>
        <v>9.5</v>
      </c>
      <c r="Q3986" s="10" t="s">
        <v>8308</v>
      </c>
      <c r="R3986" t="s">
        <v>8309</v>
      </c>
      <c r="S3986" s="13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58" x14ac:dyDescent="0.35">
      <c r="A3987" s="5">
        <v>3985</v>
      </c>
      <c r="B3987" s="2" t="s">
        <v>3981</v>
      </c>
      <c r="C3987" s="2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>
        <f t="shared" si="312"/>
        <v>33.74</v>
      </c>
      <c r="Q3987" s="10" t="s">
        <v>8308</v>
      </c>
      <c r="R3987" t="s">
        <v>8309</v>
      </c>
      <c r="S3987" s="13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58" x14ac:dyDescent="0.35">
      <c r="A3988" s="5">
        <v>3986</v>
      </c>
      <c r="B3988" s="2" t="s">
        <v>3982</v>
      </c>
      <c r="C3988" s="2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>
        <f t="shared" si="312"/>
        <v>37.54</v>
      </c>
      <c r="Q3988" s="10" t="s">
        <v>8308</v>
      </c>
      <c r="R3988" t="s">
        <v>8309</v>
      </c>
      <c r="S3988" s="13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3.5" x14ac:dyDescent="0.35">
      <c r="A3989" s="5">
        <v>3987</v>
      </c>
      <c r="B3989" s="2" t="s">
        <v>3983</v>
      </c>
      <c r="C3989" s="2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>
        <f t="shared" si="312"/>
        <v>11.62</v>
      </c>
      <c r="Q3989" s="10" t="s">
        <v>8308</v>
      </c>
      <c r="R3989" t="s">
        <v>8309</v>
      </c>
      <c r="S3989" s="13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29" x14ac:dyDescent="0.35">
      <c r="A3990" s="5">
        <v>3988</v>
      </c>
      <c r="B3990" s="2" t="s">
        <v>3984</v>
      </c>
      <c r="C3990" s="2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>
        <f t="shared" si="312"/>
        <v>8</v>
      </c>
      <c r="Q3990" s="10" t="s">
        <v>8308</v>
      </c>
      <c r="R3990" t="s">
        <v>8309</v>
      </c>
      <c r="S3990" s="13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58" x14ac:dyDescent="0.35">
      <c r="A3991" s="5">
        <v>3989</v>
      </c>
      <c r="B3991" s="2" t="s">
        <v>3985</v>
      </c>
      <c r="C3991" s="2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2"/>
        <v>0</v>
      </c>
      <c r="Q3991" s="10" t="s">
        <v>8308</v>
      </c>
      <c r="R3991" t="s">
        <v>8309</v>
      </c>
      <c r="S3991" s="13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3.5" x14ac:dyDescent="0.35">
      <c r="A3992" s="5">
        <v>3990</v>
      </c>
      <c r="B3992" s="2" t="s">
        <v>3986</v>
      </c>
      <c r="C3992" s="2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>
        <f t="shared" si="312"/>
        <v>23</v>
      </c>
      <c r="Q3992" s="10" t="s">
        <v>8308</v>
      </c>
      <c r="R3992" t="s">
        <v>8309</v>
      </c>
      <c r="S3992" s="13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29" x14ac:dyDescent="0.35">
      <c r="A3993" s="5">
        <v>3991</v>
      </c>
      <c r="B3993" s="2" t="s">
        <v>3987</v>
      </c>
      <c r="C3993" s="2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>
        <f t="shared" si="312"/>
        <v>100</v>
      </c>
      <c r="Q3993" s="10" t="s">
        <v>8308</v>
      </c>
      <c r="R3993" t="s">
        <v>8309</v>
      </c>
      <c r="S3993" s="13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3.5" x14ac:dyDescent="0.35">
      <c r="A3994" s="5">
        <v>3992</v>
      </c>
      <c r="B3994" s="2" t="s">
        <v>3988</v>
      </c>
      <c r="C3994" s="2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>
        <f t="shared" si="312"/>
        <v>60.11</v>
      </c>
      <c r="Q3994" s="10" t="s">
        <v>8308</v>
      </c>
      <c r="R3994" t="s">
        <v>8309</v>
      </c>
      <c r="S3994" s="13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3.5" x14ac:dyDescent="0.35">
      <c r="A3995" s="5">
        <v>3993</v>
      </c>
      <c r="B3995" s="2" t="s">
        <v>3989</v>
      </c>
      <c r="C3995" s="2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2"/>
        <v>3</v>
      </c>
      <c r="Q3995" s="10" t="s">
        <v>8308</v>
      </c>
      <c r="R3995" t="s">
        <v>8309</v>
      </c>
      <c r="S3995" s="13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43.5" x14ac:dyDescent="0.35">
      <c r="A3996" s="5">
        <v>3994</v>
      </c>
      <c r="B3996" s="2" t="s">
        <v>3990</v>
      </c>
      <c r="C3996" s="2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2"/>
        <v>5</v>
      </c>
      <c r="Q3996" s="10" t="s">
        <v>8308</v>
      </c>
      <c r="R3996" t="s">
        <v>8309</v>
      </c>
      <c r="S3996" s="13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58" x14ac:dyDescent="0.35">
      <c r="A3997" s="5">
        <v>3995</v>
      </c>
      <c r="B3997" s="2" t="s">
        <v>3991</v>
      </c>
      <c r="C3997" s="2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>
        <f t="shared" si="312"/>
        <v>17.5</v>
      </c>
      <c r="Q3997" s="10" t="s">
        <v>8308</v>
      </c>
      <c r="R3997" t="s">
        <v>8309</v>
      </c>
      <c r="S3997" s="13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3.5" x14ac:dyDescent="0.35">
      <c r="A3998" s="5">
        <v>3996</v>
      </c>
      <c r="B3998" s="2" t="s">
        <v>3992</v>
      </c>
      <c r="C3998" s="2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>
        <f t="shared" si="312"/>
        <v>29.24</v>
      </c>
      <c r="Q3998" s="10" t="s">
        <v>8308</v>
      </c>
      <c r="R3998" t="s">
        <v>8309</v>
      </c>
      <c r="S3998" s="13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58" x14ac:dyDescent="0.35">
      <c r="A3999" s="5">
        <v>3997</v>
      </c>
      <c r="B3999" s="2" t="s">
        <v>3993</v>
      </c>
      <c r="C3999" s="2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2"/>
        <v>0</v>
      </c>
      <c r="Q3999" s="10" t="s">
        <v>8308</v>
      </c>
      <c r="R3999" t="s">
        <v>8309</v>
      </c>
      <c r="S3999" s="13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3.5" x14ac:dyDescent="0.35">
      <c r="A4000" s="5">
        <v>3998</v>
      </c>
      <c r="B4000" s="2" t="s">
        <v>3994</v>
      </c>
      <c r="C4000" s="2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>
        <f t="shared" si="312"/>
        <v>59.58</v>
      </c>
      <c r="Q4000" s="10" t="s">
        <v>8308</v>
      </c>
      <c r="R4000" t="s">
        <v>8309</v>
      </c>
      <c r="S4000" s="13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3.5" x14ac:dyDescent="0.35">
      <c r="A4001" s="5">
        <v>3999</v>
      </c>
      <c r="B4001" s="2" t="s">
        <v>3995</v>
      </c>
      <c r="C4001" s="2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>
        <f t="shared" si="312"/>
        <v>82.57</v>
      </c>
      <c r="Q4001" s="10" t="s">
        <v>8308</v>
      </c>
      <c r="R4001" t="s">
        <v>8309</v>
      </c>
      <c r="S4001" s="13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29" x14ac:dyDescent="0.35">
      <c r="A4002" s="5">
        <v>4000</v>
      </c>
      <c r="B4002" s="2" t="s">
        <v>3996</v>
      </c>
      <c r="C4002" s="2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2"/>
        <v>10</v>
      </c>
      <c r="Q4002" s="10" t="s">
        <v>8308</v>
      </c>
      <c r="R4002" t="s">
        <v>8309</v>
      </c>
      <c r="S4002" s="13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58" x14ac:dyDescent="0.35">
      <c r="A4003" s="5">
        <v>4001</v>
      </c>
      <c r="B4003" s="2" t="s">
        <v>3997</v>
      </c>
      <c r="C4003" s="2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>
        <f t="shared" si="312"/>
        <v>32.36</v>
      </c>
      <c r="Q4003" s="10" t="s">
        <v>8308</v>
      </c>
      <c r="R4003" t="s">
        <v>8309</v>
      </c>
      <c r="S4003" s="13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58" x14ac:dyDescent="0.35">
      <c r="A4004" s="5">
        <v>4002</v>
      </c>
      <c r="B4004" s="2" t="s">
        <v>3998</v>
      </c>
      <c r="C4004" s="2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>
        <f t="shared" si="312"/>
        <v>5.75</v>
      </c>
      <c r="Q4004" s="10" t="s">
        <v>8308</v>
      </c>
      <c r="R4004" t="s">
        <v>8309</v>
      </c>
      <c r="S4004" s="13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3.5" x14ac:dyDescent="0.35">
      <c r="A4005" s="5">
        <v>4003</v>
      </c>
      <c r="B4005" s="2" t="s">
        <v>3999</v>
      </c>
      <c r="C4005" s="2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>
        <f t="shared" si="312"/>
        <v>100.5</v>
      </c>
      <c r="Q4005" s="10" t="s">
        <v>8308</v>
      </c>
      <c r="R4005" t="s">
        <v>8309</v>
      </c>
      <c r="S4005" s="13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x14ac:dyDescent="0.35">
      <c r="A4006" s="5">
        <v>4004</v>
      </c>
      <c r="B4006" s="2" t="s">
        <v>4000</v>
      </c>
      <c r="C4006" s="2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2"/>
        <v>1</v>
      </c>
      <c r="Q4006" s="10" t="s">
        <v>8308</v>
      </c>
      <c r="R4006" t="s">
        <v>8309</v>
      </c>
      <c r="S4006" s="13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3.5" x14ac:dyDescent="0.35">
      <c r="A4007" s="5">
        <v>4005</v>
      </c>
      <c r="B4007" s="2" t="s">
        <v>4001</v>
      </c>
      <c r="C4007" s="2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>
        <f t="shared" si="312"/>
        <v>20</v>
      </c>
      <c r="Q4007" s="10" t="s">
        <v>8308</v>
      </c>
      <c r="R4007" t="s">
        <v>8309</v>
      </c>
      <c r="S4007" s="13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58" x14ac:dyDescent="0.35">
      <c r="A4008" s="5">
        <v>4006</v>
      </c>
      <c r="B4008" s="2" t="s">
        <v>4002</v>
      </c>
      <c r="C4008" s="2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2"/>
        <v>2</v>
      </c>
      <c r="Q4008" s="10" t="s">
        <v>8308</v>
      </c>
      <c r="R4008" t="s">
        <v>8309</v>
      </c>
      <c r="S4008" s="13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3.5" x14ac:dyDescent="0.35">
      <c r="A4009" s="5">
        <v>4007</v>
      </c>
      <c r="B4009" s="2" t="s">
        <v>4003</v>
      </c>
      <c r="C4009" s="2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2"/>
        <v>5</v>
      </c>
      <c r="Q4009" s="10" t="s">
        <v>8308</v>
      </c>
      <c r="R4009" t="s">
        <v>8309</v>
      </c>
      <c r="S4009" s="13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58" x14ac:dyDescent="0.35">
      <c r="A4010" s="5">
        <v>4008</v>
      </c>
      <c r="B4010" s="2" t="s">
        <v>4004</v>
      </c>
      <c r="C4010" s="2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>
        <f t="shared" si="312"/>
        <v>15</v>
      </c>
      <c r="Q4010" s="10" t="s">
        <v>8308</v>
      </c>
      <c r="R4010" t="s">
        <v>8309</v>
      </c>
      <c r="S4010" s="13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3.5" x14ac:dyDescent="0.35">
      <c r="A4011" s="5">
        <v>4009</v>
      </c>
      <c r="B4011" s="2" t="s">
        <v>4005</v>
      </c>
      <c r="C4011" s="2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>
        <f t="shared" si="312"/>
        <v>25</v>
      </c>
      <c r="Q4011" s="10" t="s">
        <v>8308</v>
      </c>
      <c r="R4011" t="s">
        <v>8309</v>
      </c>
      <c r="S4011" s="13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3.5" x14ac:dyDescent="0.35">
      <c r="A4012" s="5">
        <v>4010</v>
      </c>
      <c r="B4012" s="2" t="s">
        <v>4006</v>
      </c>
      <c r="C4012" s="2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>
        <f t="shared" si="312"/>
        <v>45.84</v>
      </c>
      <c r="Q4012" s="10" t="s">
        <v>8308</v>
      </c>
      <c r="R4012" t="s">
        <v>8309</v>
      </c>
      <c r="S4012" s="13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58" x14ac:dyDescent="0.35">
      <c r="A4013" s="5">
        <v>4011</v>
      </c>
      <c r="B4013" s="2" t="s">
        <v>4007</v>
      </c>
      <c r="C4013" s="2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>
        <f t="shared" si="312"/>
        <v>4.75</v>
      </c>
      <c r="Q4013" s="10" t="s">
        <v>8308</v>
      </c>
      <c r="R4013" t="s">
        <v>8309</v>
      </c>
      <c r="S4013" s="13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58" x14ac:dyDescent="0.35">
      <c r="A4014" s="5">
        <v>4012</v>
      </c>
      <c r="B4014" s="2" t="s">
        <v>4008</v>
      </c>
      <c r="C4014" s="2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2"/>
        <v>0</v>
      </c>
      <c r="Q4014" s="10" t="s">
        <v>8308</v>
      </c>
      <c r="R4014" t="s">
        <v>8309</v>
      </c>
      <c r="S4014" s="13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8" x14ac:dyDescent="0.35">
      <c r="A4015" s="5">
        <v>4013</v>
      </c>
      <c r="B4015" s="2" t="s">
        <v>4009</v>
      </c>
      <c r="C4015" s="2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>
        <f t="shared" si="312"/>
        <v>13</v>
      </c>
      <c r="Q4015" s="10" t="s">
        <v>8308</v>
      </c>
      <c r="R4015" t="s">
        <v>8309</v>
      </c>
      <c r="S4015" s="13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58" x14ac:dyDescent="0.35">
      <c r="A4016" s="5">
        <v>4014</v>
      </c>
      <c r="B4016" s="2" t="s">
        <v>4010</v>
      </c>
      <c r="C4016" s="2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2"/>
        <v>0</v>
      </c>
      <c r="Q4016" s="10" t="s">
        <v>8308</v>
      </c>
      <c r="R4016" t="s">
        <v>8309</v>
      </c>
      <c r="S4016" s="13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58" x14ac:dyDescent="0.35">
      <c r="A4017" s="5">
        <v>4015</v>
      </c>
      <c r="B4017" s="2" t="s">
        <v>4011</v>
      </c>
      <c r="C4017" s="2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2"/>
        <v>1</v>
      </c>
      <c r="Q4017" s="10" t="s">
        <v>8308</v>
      </c>
      <c r="R4017" t="s">
        <v>8309</v>
      </c>
      <c r="S4017" s="13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58" x14ac:dyDescent="0.35">
      <c r="A4018" s="5">
        <v>4016</v>
      </c>
      <c r="B4018" s="2" t="s">
        <v>4012</v>
      </c>
      <c r="C4018" s="2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>
        <f t="shared" si="312"/>
        <v>10</v>
      </c>
      <c r="Q4018" s="10" t="s">
        <v>8308</v>
      </c>
      <c r="R4018" t="s">
        <v>8309</v>
      </c>
      <c r="S4018" s="13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58" x14ac:dyDescent="0.35">
      <c r="A4019" s="5">
        <v>4017</v>
      </c>
      <c r="B4019" s="2" t="s">
        <v>4013</v>
      </c>
      <c r="C4019" s="2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>
        <f t="shared" si="312"/>
        <v>52.5</v>
      </c>
      <c r="Q4019" s="10" t="s">
        <v>8308</v>
      </c>
      <c r="R4019" t="s">
        <v>8309</v>
      </c>
      <c r="S4019" s="13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9" x14ac:dyDescent="0.35">
      <c r="A4020" s="5">
        <v>4018</v>
      </c>
      <c r="B4020" s="2" t="s">
        <v>4014</v>
      </c>
      <c r="C4020" s="2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>
        <f t="shared" si="312"/>
        <v>32.5</v>
      </c>
      <c r="Q4020" s="10" t="s">
        <v>8308</v>
      </c>
      <c r="R4020" t="s">
        <v>8309</v>
      </c>
      <c r="S4020" s="13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58" x14ac:dyDescent="0.35">
      <c r="A4021" s="5">
        <v>4019</v>
      </c>
      <c r="B4021" s="2" t="s">
        <v>4015</v>
      </c>
      <c r="C4021" s="2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>
        <f t="shared" si="312"/>
        <v>7.25</v>
      </c>
      <c r="Q4021" s="10" t="s">
        <v>8308</v>
      </c>
      <c r="R4021" t="s">
        <v>8309</v>
      </c>
      <c r="S4021" s="13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5" x14ac:dyDescent="0.35">
      <c r="A4022" s="5">
        <v>4020</v>
      </c>
      <c r="B4022" s="2" t="s">
        <v>4016</v>
      </c>
      <c r="C4022" s="2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>
        <f t="shared" si="312"/>
        <v>33.33</v>
      </c>
      <c r="Q4022" s="10" t="s">
        <v>8308</v>
      </c>
      <c r="R4022" t="s">
        <v>8309</v>
      </c>
      <c r="S4022" s="13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5" x14ac:dyDescent="0.35">
      <c r="A4023" s="5">
        <v>4021</v>
      </c>
      <c r="B4023" s="2" t="s">
        <v>4017</v>
      </c>
      <c r="C4023" s="2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>
        <f t="shared" si="312"/>
        <v>62.5</v>
      </c>
      <c r="Q4023" s="10" t="s">
        <v>8308</v>
      </c>
      <c r="R4023" t="s">
        <v>8309</v>
      </c>
      <c r="S4023" s="13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29" x14ac:dyDescent="0.35">
      <c r="A4024" s="5">
        <v>4022</v>
      </c>
      <c r="B4024" s="2" t="s">
        <v>4018</v>
      </c>
      <c r="C4024" s="2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>
        <f t="shared" si="312"/>
        <v>63.56</v>
      </c>
      <c r="Q4024" s="10" t="s">
        <v>8308</v>
      </c>
      <c r="R4024" t="s">
        <v>8309</v>
      </c>
      <c r="S4024" s="13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5" x14ac:dyDescent="0.35">
      <c r="A4025" s="5">
        <v>4023</v>
      </c>
      <c r="B4025" s="2" t="s">
        <v>4019</v>
      </c>
      <c r="C4025" s="2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2"/>
        <v>0</v>
      </c>
      <c r="Q4025" s="10" t="s">
        <v>8308</v>
      </c>
      <c r="R4025" t="s">
        <v>8309</v>
      </c>
      <c r="S4025" s="13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58" x14ac:dyDescent="0.35">
      <c r="A4026" s="5">
        <v>4024</v>
      </c>
      <c r="B4026" s="2" t="s">
        <v>4020</v>
      </c>
      <c r="C4026" s="2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>
        <f t="shared" si="312"/>
        <v>10</v>
      </c>
      <c r="Q4026" s="10" t="s">
        <v>8308</v>
      </c>
      <c r="R4026" t="s">
        <v>8309</v>
      </c>
      <c r="S4026" s="13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8" x14ac:dyDescent="0.35">
      <c r="A4027" s="5">
        <v>4025</v>
      </c>
      <c r="B4027" s="2" t="s">
        <v>4021</v>
      </c>
      <c r="C4027" s="2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>
        <f t="shared" si="312"/>
        <v>62.5</v>
      </c>
      <c r="Q4027" s="10" t="s">
        <v>8308</v>
      </c>
      <c r="R4027" t="s">
        <v>8309</v>
      </c>
      <c r="S4027" s="13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5" x14ac:dyDescent="0.35">
      <c r="A4028" s="5">
        <v>4026</v>
      </c>
      <c r="B4028" s="2" t="s">
        <v>4022</v>
      </c>
      <c r="C4028" s="2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2"/>
        <v>0</v>
      </c>
      <c r="Q4028" s="10" t="s">
        <v>8308</v>
      </c>
      <c r="R4028" t="s">
        <v>8309</v>
      </c>
      <c r="S4028" s="13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58" x14ac:dyDescent="0.35">
      <c r="A4029" s="5">
        <v>4027</v>
      </c>
      <c r="B4029" s="2" t="s">
        <v>4023</v>
      </c>
      <c r="C4029" s="2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>
        <f t="shared" si="312"/>
        <v>30.71</v>
      </c>
      <c r="Q4029" s="10" t="s">
        <v>8308</v>
      </c>
      <c r="R4029" t="s">
        <v>8309</v>
      </c>
      <c r="S4029" s="13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5" x14ac:dyDescent="0.35">
      <c r="A4030" s="5">
        <v>4028</v>
      </c>
      <c r="B4030" s="2" t="s">
        <v>4024</v>
      </c>
      <c r="C4030" s="2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>
        <f t="shared" si="312"/>
        <v>51</v>
      </c>
      <c r="Q4030" s="10" t="s">
        <v>8308</v>
      </c>
      <c r="R4030" t="s">
        <v>8309</v>
      </c>
      <c r="S4030" s="13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5" x14ac:dyDescent="0.35">
      <c r="A4031" s="5">
        <v>4029</v>
      </c>
      <c r="B4031" s="2" t="s">
        <v>4025</v>
      </c>
      <c r="C4031" s="2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2"/>
        <v>0</v>
      </c>
      <c r="Q4031" s="10" t="s">
        <v>8308</v>
      </c>
      <c r="R4031" t="s">
        <v>8309</v>
      </c>
      <c r="S4031" s="13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8" x14ac:dyDescent="0.35">
      <c r="A4032" s="5">
        <v>4030</v>
      </c>
      <c r="B4032" s="2" t="s">
        <v>4026</v>
      </c>
      <c r="C4032" s="2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>
        <f t="shared" si="312"/>
        <v>66.67</v>
      </c>
      <c r="Q4032" s="10" t="s">
        <v>8308</v>
      </c>
      <c r="R4032" t="s">
        <v>8309</v>
      </c>
      <c r="S4032" s="13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58" x14ac:dyDescent="0.35">
      <c r="A4033" s="5">
        <v>4031</v>
      </c>
      <c r="B4033" s="2" t="s">
        <v>4027</v>
      </c>
      <c r="C4033" s="2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2"/>
        <v>0</v>
      </c>
      <c r="Q4033" s="10" t="s">
        <v>8308</v>
      </c>
      <c r="R4033" t="s">
        <v>8309</v>
      </c>
      <c r="S4033" s="13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58" x14ac:dyDescent="0.35">
      <c r="A4034" s="5">
        <v>4032</v>
      </c>
      <c r="B4034" s="2" t="s">
        <v>4028</v>
      </c>
      <c r="C4034" s="2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</v>
      </c>
      <c r="P4034">
        <f t="shared" si="312"/>
        <v>59</v>
      </c>
      <c r="Q4034" s="10" t="s">
        <v>8308</v>
      </c>
      <c r="R4034" t="s">
        <v>8309</v>
      </c>
      <c r="S4034" s="13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5" x14ac:dyDescent="0.35">
      <c r="A4035" s="5">
        <v>4033</v>
      </c>
      <c r="B4035" s="2" t="s">
        <v>4029</v>
      </c>
      <c r="C4035" s="2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8308</v>
      </c>
      <c r="R4035" t="s">
        <v>8309</v>
      </c>
      <c r="S4035" s="13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58" x14ac:dyDescent="0.35">
      <c r="A4036" s="5">
        <v>4034</v>
      </c>
      <c r="B4036" s="2" t="s">
        <v>4030</v>
      </c>
      <c r="C4036" s="2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>
        <f t="shared" si="317"/>
        <v>100</v>
      </c>
      <c r="Q4036" s="10" t="s">
        <v>8308</v>
      </c>
      <c r="R4036" t="s">
        <v>8309</v>
      </c>
      <c r="S4036" s="13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29" x14ac:dyDescent="0.35">
      <c r="A4037" s="5">
        <v>4035</v>
      </c>
      <c r="B4037" s="2" t="s">
        <v>4031</v>
      </c>
      <c r="C4037" s="2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>
        <f t="shared" si="317"/>
        <v>147.4</v>
      </c>
      <c r="Q4037" s="10" t="s">
        <v>8308</v>
      </c>
      <c r="R4037" t="s">
        <v>8309</v>
      </c>
      <c r="S4037" s="13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3.5" x14ac:dyDescent="0.35">
      <c r="A4038" s="5">
        <v>4036</v>
      </c>
      <c r="B4038" s="2" t="s">
        <v>4032</v>
      </c>
      <c r="C4038" s="2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>
        <f t="shared" si="317"/>
        <v>166.06</v>
      </c>
      <c r="Q4038" s="10" t="s">
        <v>8308</v>
      </c>
      <c r="R4038" t="s">
        <v>8309</v>
      </c>
      <c r="S4038" s="13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58" x14ac:dyDescent="0.35">
      <c r="A4039" s="5">
        <v>4037</v>
      </c>
      <c r="B4039" s="2" t="s">
        <v>4033</v>
      </c>
      <c r="C4039" s="2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>
        <f t="shared" si="317"/>
        <v>40</v>
      </c>
      <c r="Q4039" s="10" t="s">
        <v>8308</v>
      </c>
      <c r="R4039" t="s">
        <v>8309</v>
      </c>
      <c r="S4039" s="13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3.5" x14ac:dyDescent="0.35">
      <c r="A4040" s="5">
        <v>4038</v>
      </c>
      <c r="B4040" s="2" t="s">
        <v>4034</v>
      </c>
      <c r="C4040" s="2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>
        <f t="shared" si="317"/>
        <v>75.25</v>
      </c>
      <c r="Q4040" s="10" t="s">
        <v>8308</v>
      </c>
      <c r="R4040" t="s">
        <v>8309</v>
      </c>
      <c r="S4040" s="13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3.5" x14ac:dyDescent="0.35">
      <c r="A4041" s="5">
        <v>4039</v>
      </c>
      <c r="B4041" s="2" t="s">
        <v>4035</v>
      </c>
      <c r="C4041" s="2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>
        <f t="shared" si="317"/>
        <v>60</v>
      </c>
      <c r="Q4041" s="10" t="s">
        <v>8308</v>
      </c>
      <c r="R4041" t="s">
        <v>8309</v>
      </c>
      <c r="S4041" s="13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3.5" x14ac:dyDescent="0.35">
      <c r="A4042" s="5">
        <v>4040</v>
      </c>
      <c r="B4042" s="2" t="s">
        <v>4036</v>
      </c>
      <c r="C4042" s="2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>
        <f t="shared" si="317"/>
        <v>1250</v>
      </c>
      <c r="Q4042" s="10" t="s">
        <v>8308</v>
      </c>
      <c r="R4042" t="s">
        <v>8309</v>
      </c>
      <c r="S4042" s="13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43.5" x14ac:dyDescent="0.35">
      <c r="A4043" s="5">
        <v>4041</v>
      </c>
      <c r="B4043" s="2" t="s">
        <v>4037</v>
      </c>
      <c r="C4043" s="2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7"/>
        <v>10.5</v>
      </c>
      <c r="Q4043" s="10" t="s">
        <v>8308</v>
      </c>
      <c r="R4043" t="s">
        <v>8309</v>
      </c>
      <c r="S4043" s="13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58" x14ac:dyDescent="0.35">
      <c r="A4044" s="5">
        <v>4042</v>
      </c>
      <c r="B4044" s="2" t="s">
        <v>4038</v>
      </c>
      <c r="C4044" s="2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7"/>
        <v>7</v>
      </c>
      <c r="Q4044" s="10" t="s">
        <v>8308</v>
      </c>
      <c r="R4044" t="s">
        <v>8309</v>
      </c>
      <c r="S4044" s="13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3.5" x14ac:dyDescent="0.35">
      <c r="A4045" s="5">
        <v>4043</v>
      </c>
      <c r="B4045" s="2" t="s">
        <v>4039</v>
      </c>
      <c r="C4045" s="2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7"/>
        <v>0</v>
      </c>
      <c r="Q4045" s="10" t="s">
        <v>8308</v>
      </c>
      <c r="R4045" t="s">
        <v>8309</v>
      </c>
      <c r="S4045" s="13">
        <f t="shared" si="318"/>
        <v>41948.957465277781</v>
      </c>
      <c r="T4045" s="16">
        <f t="shared" si="319"/>
        <v>41963.957465277781</v>
      </c>
      <c r="U4045">
        <f t="shared" ref="U4045:U4108" si="320">YEAR(S:S)</f>
        <v>2014</v>
      </c>
    </row>
    <row r="4046" spans="1:21" ht="58" x14ac:dyDescent="0.35">
      <c r="A4046" s="5">
        <v>4044</v>
      </c>
      <c r="B4046" s="2" t="s">
        <v>4040</v>
      </c>
      <c r="C4046" s="2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>
        <f t="shared" si="317"/>
        <v>56.25</v>
      </c>
      <c r="Q4046" s="10" t="s">
        <v>8308</v>
      </c>
      <c r="R4046" t="s">
        <v>8309</v>
      </c>
      <c r="S4046" s="13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58" x14ac:dyDescent="0.35">
      <c r="A4047" s="5">
        <v>4045</v>
      </c>
      <c r="B4047" s="2" t="s">
        <v>4041</v>
      </c>
      <c r="C4047" s="2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7"/>
        <v>1</v>
      </c>
      <c r="Q4047" s="10" t="s">
        <v>8308</v>
      </c>
      <c r="R4047" t="s">
        <v>8309</v>
      </c>
      <c r="S4047" s="13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58" x14ac:dyDescent="0.35">
      <c r="A4048" s="5">
        <v>4046</v>
      </c>
      <c r="B4048" s="2" t="s">
        <v>4042</v>
      </c>
      <c r="C4048" s="2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>
        <f t="shared" si="317"/>
        <v>38.33</v>
      </c>
      <c r="Q4048" s="10" t="s">
        <v>8308</v>
      </c>
      <c r="R4048" t="s">
        <v>8309</v>
      </c>
      <c r="S4048" s="13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3.5" x14ac:dyDescent="0.35">
      <c r="A4049" s="5">
        <v>4047</v>
      </c>
      <c r="B4049" s="2" t="s">
        <v>4043</v>
      </c>
      <c r="C4049" s="2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>
        <f t="shared" si="317"/>
        <v>27.5</v>
      </c>
      <c r="Q4049" s="10" t="s">
        <v>8308</v>
      </c>
      <c r="R4049" t="s">
        <v>8309</v>
      </c>
      <c r="S4049" s="13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58" x14ac:dyDescent="0.35">
      <c r="A4050" s="5">
        <v>4048</v>
      </c>
      <c r="B4050" s="2" t="s">
        <v>4044</v>
      </c>
      <c r="C4050" s="2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>
        <f t="shared" si="317"/>
        <v>32.979999999999997</v>
      </c>
      <c r="Q4050" s="10" t="s">
        <v>8308</v>
      </c>
      <c r="R4050" t="s">
        <v>8309</v>
      </c>
      <c r="S4050" s="13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58" x14ac:dyDescent="0.35">
      <c r="A4051" s="5">
        <v>4049</v>
      </c>
      <c r="B4051" s="2" t="s">
        <v>4045</v>
      </c>
      <c r="C4051" s="2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7"/>
        <v>16</v>
      </c>
      <c r="Q4051" s="10" t="s">
        <v>8308</v>
      </c>
      <c r="R4051" t="s">
        <v>8309</v>
      </c>
      <c r="S4051" s="13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58" x14ac:dyDescent="0.35">
      <c r="A4052" s="5">
        <v>4050</v>
      </c>
      <c r="B4052" s="2" t="s">
        <v>4046</v>
      </c>
      <c r="C4052" s="2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7"/>
        <v>1</v>
      </c>
      <c r="Q4052" s="10" t="s">
        <v>8308</v>
      </c>
      <c r="R4052" t="s">
        <v>8309</v>
      </c>
      <c r="S4052" s="13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3.5" x14ac:dyDescent="0.35">
      <c r="A4053" s="5">
        <v>4051</v>
      </c>
      <c r="B4053" s="2" t="s">
        <v>4047</v>
      </c>
      <c r="C4053" s="2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7"/>
        <v>0</v>
      </c>
      <c r="Q4053" s="10" t="s">
        <v>8308</v>
      </c>
      <c r="R4053" t="s">
        <v>8309</v>
      </c>
      <c r="S4053" s="13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58" x14ac:dyDescent="0.35">
      <c r="A4054" s="5">
        <v>4052</v>
      </c>
      <c r="B4054" s="2" t="s">
        <v>4048</v>
      </c>
      <c r="C4054" s="2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>
        <f t="shared" si="317"/>
        <v>86.62</v>
      </c>
      <c r="Q4054" s="10" t="s">
        <v>8308</v>
      </c>
      <c r="R4054" t="s">
        <v>8309</v>
      </c>
      <c r="S4054" s="13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58" x14ac:dyDescent="0.35">
      <c r="A4055" s="5">
        <v>4053</v>
      </c>
      <c r="B4055" s="2" t="s">
        <v>4049</v>
      </c>
      <c r="C4055" s="2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>
        <f t="shared" si="317"/>
        <v>55</v>
      </c>
      <c r="Q4055" s="10" t="s">
        <v>8308</v>
      </c>
      <c r="R4055" t="s">
        <v>8309</v>
      </c>
      <c r="S4055" s="13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3.5" x14ac:dyDescent="0.35">
      <c r="A4056" s="5">
        <v>4054</v>
      </c>
      <c r="B4056" s="2" t="s">
        <v>4050</v>
      </c>
      <c r="C4056" s="2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7"/>
        <v>0</v>
      </c>
      <c r="Q4056" s="10" t="s">
        <v>8308</v>
      </c>
      <c r="R4056" t="s">
        <v>8309</v>
      </c>
      <c r="S4056" s="13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58" x14ac:dyDescent="0.35">
      <c r="A4057" s="5">
        <v>4055</v>
      </c>
      <c r="B4057" s="2" t="s">
        <v>4051</v>
      </c>
      <c r="C4057" s="2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>
        <f t="shared" si="317"/>
        <v>41.95</v>
      </c>
      <c r="Q4057" s="10" t="s">
        <v>8308</v>
      </c>
      <c r="R4057" t="s">
        <v>8309</v>
      </c>
      <c r="S4057" s="13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3.5" x14ac:dyDescent="0.35">
      <c r="A4058" s="5">
        <v>4056</v>
      </c>
      <c r="B4058" s="2" t="s">
        <v>4052</v>
      </c>
      <c r="C4058" s="2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>
        <f t="shared" si="317"/>
        <v>88.33</v>
      </c>
      <c r="Q4058" s="10" t="s">
        <v>8308</v>
      </c>
      <c r="R4058" t="s">
        <v>8309</v>
      </c>
      <c r="S4058" s="13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58" x14ac:dyDescent="0.35">
      <c r="A4059" s="5">
        <v>4057</v>
      </c>
      <c r="B4059" s="2" t="s">
        <v>4053</v>
      </c>
      <c r="C4059" s="2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>
        <f t="shared" si="317"/>
        <v>129.16999999999999</v>
      </c>
      <c r="Q4059" s="10" t="s">
        <v>8308</v>
      </c>
      <c r="R4059" t="s">
        <v>8309</v>
      </c>
      <c r="S4059" s="13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3.5" x14ac:dyDescent="0.35">
      <c r="A4060" s="5">
        <v>4058</v>
      </c>
      <c r="B4060" s="2" t="s">
        <v>4054</v>
      </c>
      <c r="C4060" s="2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>
        <f t="shared" si="317"/>
        <v>23.75</v>
      </c>
      <c r="Q4060" s="10" t="s">
        <v>8308</v>
      </c>
      <c r="R4060" t="s">
        <v>8309</v>
      </c>
      <c r="S4060" s="13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3.5" x14ac:dyDescent="0.35">
      <c r="A4061" s="5">
        <v>4059</v>
      </c>
      <c r="B4061" s="2" t="s">
        <v>4055</v>
      </c>
      <c r="C4061" s="2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>
        <f t="shared" si="317"/>
        <v>35.71</v>
      </c>
      <c r="Q4061" s="10" t="s">
        <v>8308</v>
      </c>
      <c r="R4061" t="s">
        <v>8309</v>
      </c>
      <c r="S4061" s="13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58" x14ac:dyDescent="0.35">
      <c r="A4062" s="5">
        <v>4060</v>
      </c>
      <c r="B4062" s="2" t="s">
        <v>4056</v>
      </c>
      <c r="C4062" s="2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>
        <f t="shared" si="317"/>
        <v>57</v>
      </c>
      <c r="Q4062" s="10" t="s">
        <v>8308</v>
      </c>
      <c r="R4062" t="s">
        <v>8309</v>
      </c>
      <c r="S4062" s="13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43.5" x14ac:dyDescent="0.35">
      <c r="A4063" s="5">
        <v>4061</v>
      </c>
      <c r="B4063" s="2" t="s">
        <v>4057</v>
      </c>
      <c r="C4063" s="2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17"/>
        <v>0</v>
      </c>
      <c r="Q4063" s="10" t="s">
        <v>8308</v>
      </c>
      <c r="R4063" t="s">
        <v>8309</v>
      </c>
      <c r="S4063" s="13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58" x14ac:dyDescent="0.35">
      <c r="A4064" s="5">
        <v>4062</v>
      </c>
      <c r="B4064" s="2" t="s">
        <v>4058</v>
      </c>
      <c r="C4064" s="2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>
        <f t="shared" si="317"/>
        <v>163.33000000000001</v>
      </c>
      <c r="Q4064" s="10" t="s">
        <v>8308</v>
      </c>
      <c r="R4064" t="s">
        <v>8309</v>
      </c>
      <c r="S4064" s="13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58" x14ac:dyDescent="0.35">
      <c r="A4065" s="5">
        <v>4063</v>
      </c>
      <c r="B4065" s="2" t="s">
        <v>4059</v>
      </c>
      <c r="C4065" s="2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>
        <f t="shared" si="317"/>
        <v>15</v>
      </c>
      <c r="Q4065" s="10" t="s">
        <v>8308</v>
      </c>
      <c r="R4065" t="s">
        <v>8309</v>
      </c>
      <c r="S4065" s="13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58" x14ac:dyDescent="0.35">
      <c r="A4066" s="5">
        <v>4064</v>
      </c>
      <c r="B4066" s="2" t="s">
        <v>4060</v>
      </c>
      <c r="C4066" s="2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>
        <f t="shared" si="317"/>
        <v>64.17</v>
      </c>
      <c r="Q4066" s="10" t="s">
        <v>8308</v>
      </c>
      <c r="R4066" t="s">
        <v>8309</v>
      </c>
      <c r="S4066" s="13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43.5" x14ac:dyDescent="0.35">
      <c r="A4067" s="5">
        <v>4065</v>
      </c>
      <c r="B4067" s="2" t="s">
        <v>4061</v>
      </c>
      <c r="C4067" s="2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>
        <f t="shared" si="317"/>
        <v>6.75</v>
      </c>
      <c r="Q4067" s="10" t="s">
        <v>8308</v>
      </c>
      <c r="R4067" t="s">
        <v>8309</v>
      </c>
      <c r="S4067" s="13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58" x14ac:dyDescent="0.35">
      <c r="A4068" s="5">
        <v>4066</v>
      </c>
      <c r="B4068" s="2" t="s">
        <v>4062</v>
      </c>
      <c r="C4068" s="2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17"/>
        <v>25</v>
      </c>
      <c r="Q4068" s="10" t="s">
        <v>8308</v>
      </c>
      <c r="R4068" t="s">
        <v>8309</v>
      </c>
      <c r="S4068" s="13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58" x14ac:dyDescent="0.35">
      <c r="A4069" s="5">
        <v>4067</v>
      </c>
      <c r="B4069" s="2" t="s">
        <v>4063</v>
      </c>
      <c r="C4069" s="2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>
        <f t="shared" si="317"/>
        <v>179.12</v>
      </c>
      <c r="Q4069" s="10" t="s">
        <v>8308</v>
      </c>
      <c r="R4069" t="s">
        <v>8309</v>
      </c>
      <c r="S4069" s="13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43.5" x14ac:dyDescent="0.35">
      <c r="A4070" s="5">
        <v>4068</v>
      </c>
      <c r="B4070" s="2" t="s">
        <v>4064</v>
      </c>
      <c r="C4070" s="2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>
        <f t="shared" si="317"/>
        <v>34.950000000000003</v>
      </c>
      <c r="Q4070" s="10" t="s">
        <v>8308</v>
      </c>
      <c r="R4070" t="s">
        <v>8309</v>
      </c>
      <c r="S4070" s="13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3.5" x14ac:dyDescent="0.35">
      <c r="A4071" s="5">
        <v>4069</v>
      </c>
      <c r="B4071" s="2" t="s">
        <v>4065</v>
      </c>
      <c r="C4071" s="2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>
        <f t="shared" si="317"/>
        <v>33.08</v>
      </c>
      <c r="Q4071" s="10" t="s">
        <v>8308</v>
      </c>
      <c r="R4071" t="s">
        <v>8309</v>
      </c>
      <c r="S4071" s="13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43.5" x14ac:dyDescent="0.35">
      <c r="A4072" s="5">
        <v>4070</v>
      </c>
      <c r="B4072" s="2" t="s">
        <v>4066</v>
      </c>
      <c r="C4072" s="2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>
        <f t="shared" si="317"/>
        <v>27.5</v>
      </c>
      <c r="Q4072" s="10" t="s">
        <v>8308</v>
      </c>
      <c r="R4072" t="s">
        <v>8309</v>
      </c>
      <c r="S4072" s="13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58" x14ac:dyDescent="0.35">
      <c r="A4073" s="5">
        <v>4071</v>
      </c>
      <c r="B4073" s="2" t="s">
        <v>4067</v>
      </c>
      <c r="C4073" s="2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17"/>
        <v>0</v>
      </c>
      <c r="Q4073" s="10" t="s">
        <v>8308</v>
      </c>
      <c r="R4073" t="s">
        <v>8309</v>
      </c>
      <c r="S4073" s="13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58" x14ac:dyDescent="0.35">
      <c r="A4074" s="5">
        <v>4072</v>
      </c>
      <c r="B4074" s="2" t="s">
        <v>4068</v>
      </c>
      <c r="C4074" s="2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17"/>
        <v>2</v>
      </c>
      <c r="Q4074" s="10" t="s">
        <v>8308</v>
      </c>
      <c r="R4074" t="s">
        <v>8309</v>
      </c>
      <c r="S4074" s="13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3.5" x14ac:dyDescent="0.35">
      <c r="A4075" s="5">
        <v>4073</v>
      </c>
      <c r="B4075" s="2" t="s">
        <v>4069</v>
      </c>
      <c r="C4075" s="2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>
        <f t="shared" si="317"/>
        <v>18.5</v>
      </c>
      <c r="Q4075" s="10" t="s">
        <v>8308</v>
      </c>
      <c r="R4075" t="s">
        <v>8309</v>
      </c>
      <c r="S4075" s="13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3.5" x14ac:dyDescent="0.35">
      <c r="A4076" s="5">
        <v>4074</v>
      </c>
      <c r="B4076" s="2" t="s">
        <v>4070</v>
      </c>
      <c r="C4076" s="2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>
        <f t="shared" si="317"/>
        <v>35</v>
      </c>
      <c r="Q4076" s="10" t="s">
        <v>8308</v>
      </c>
      <c r="R4076" t="s">
        <v>8309</v>
      </c>
      <c r="S4076" s="13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58" x14ac:dyDescent="0.35">
      <c r="A4077" s="5">
        <v>4075</v>
      </c>
      <c r="B4077" s="2" t="s">
        <v>4071</v>
      </c>
      <c r="C4077" s="2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>
        <f t="shared" si="317"/>
        <v>44.31</v>
      </c>
      <c r="Q4077" s="10" t="s">
        <v>8308</v>
      </c>
      <c r="R4077" t="s">
        <v>8309</v>
      </c>
      <c r="S4077" s="13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3.5" x14ac:dyDescent="0.35">
      <c r="A4078" s="5">
        <v>4076</v>
      </c>
      <c r="B4078" s="2" t="s">
        <v>4072</v>
      </c>
      <c r="C4078" s="2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17"/>
        <v>0</v>
      </c>
      <c r="Q4078" s="10" t="s">
        <v>8308</v>
      </c>
      <c r="R4078" t="s">
        <v>8309</v>
      </c>
      <c r="S4078" s="13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58" x14ac:dyDescent="0.35">
      <c r="A4079" s="5">
        <v>4077</v>
      </c>
      <c r="B4079" s="2" t="s">
        <v>4073</v>
      </c>
      <c r="C4079" s="2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>
        <f t="shared" si="317"/>
        <v>222.5</v>
      </c>
      <c r="Q4079" s="10" t="s">
        <v>8308</v>
      </c>
      <c r="R4079" t="s">
        <v>8309</v>
      </c>
      <c r="S4079" s="13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58" x14ac:dyDescent="0.35">
      <c r="A4080" s="5">
        <v>4078</v>
      </c>
      <c r="B4080" s="2" t="s">
        <v>4074</v>
      </c>
      <c r="C4080" s="2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17"/>
        <v>0</v>
      </c>
      <c r="Q4080" s="10" t="s">
        <v>8308</v>
      </c>
      <c r="R4080" t="s">
        <v>8309</v>
      </c>
      <c r="S4080" s="13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58" x14ac:dyDescent="0.35">
      <c r="A4081" s="5">
        <v>4079</v>
      </c>
      <c r="B4081" s="2" t="s">
        <v>4075</v>
      </c>
      <c r="C4081" s="2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17"/>
        <v>5</v>
      </c>
      <c r="Q4081" s="10" t="s">
        <v>8308</v>
      </c>
      <c r="R4081" t="s">
        <v>8309</v>
      </c>
      <c r="S4081" s="13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5" x14ac:dyDescent="0.35">
      <c r="A4082" s="5">
        <v>4080</v>
      </c>
      <c r="B4082" s="2" t="s">
        <v>4076</v>
      </c>
      <c r="C4082" s="2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17"/>
        <v>0</v>
      </c>
      <c r="Q4082" s="10" t="s">
        <v>8308</v>
      </c>
      <c r="R4082" t="s">
        <v>8309</v>
      </c>
      <c r="S4082" s="13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5" x14ac:dyDescent="0.35">
      <c r="A4083" s="5">
        <v>4081</v>
      </c>
      <c r="B4083" s="2" t="s">
        <v>4077</v>
      </c>
      <c r="C4083" s="2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>
        <f t="shared" si="317"/>
        <v>29.17</v>
      </c>
      <c r="Q4083" s="10" t="s">
        <v>8308</v>
      </c>
      <c r="R4083" t="s">
        <v>8309</v>
      </c>
      <c r="S4083" s="13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58" x14ac:dyDescent="0.35">
      <c r="A4084" s="5">
        <v>4082</v>
      </c>
      <c r="B4084" s="2" t="s">
        <v>4078</v>
      </c>
      <c r="C4084" s="2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>
        <f t="shared" si="317"/>
        <v>1.5</v>
      </c>
      <c r="Q4084" s="10" t="s">
        <v>8308</v>
      </c>
      <c r="R4084" t="s">
        <v>8309</v>
      </c>
      <c r="S4084" s="13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58" x14ac:dyDescent="0.35">
      <c r="A4085" s="5">
        <v>4083</v>
      </c>
      <c r="B4085" s="2" t="s">
        <v>4079</v>
      </c>
      <c r="C4085" s="2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>
        <f t="shared" si="317"/>
        <v>126.5</v>
      </c>
      <c r="Q4085" s="10" t="s">
        <v>8308</v>
      </c>
      <c r="R4085" t="s">
        <v>8309</v>
      </c>
      <c r="S4085" s="13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8" x14ac:dyDescent="0.35">
      <c r="A4086" s="5">
        <v>4084</v>
      </c>
      <c r="B4086" s="2" t="s">
        <v>4080</v>
      </c>
      <c r="C4086" s="2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17"/>
        <v>10</v>
      </c>
      <c r="Q4086" s="10" t="s">
        <v>8308</v>
      </c>
      <c r="R4086" t="s">
        <v>8309</v>
      </c>
      <c r="S4086" s="13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58" x14ac:dyDescent="0.35">
      <c r="A4087" s="5">
        <v>4085</v>
      </c>
      <c r="B4087" s="2" t="s">
        <v>4081</v>
      </c>
      <c r="C4087" s="2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17"/>
        <v>10</v>
      </c>
      <c r="Q4087" s="10" t="s">
        <v>8308</v>
      </c>
      <c r="R4087" t="s">
        <v>8309</v>
      </c>
      <c r="S4087" s="13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58" x14ac:dyDescent="0.35">
      <c r="A4088" s="5">
        <v>4086</v>
      </c>
      <c r="B4088" s="2" t="s">
        <v>4082</v>
      </c>
      <c r="C4088" s="2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>
        <f t="shared" si="317"/>
        <v>9.4</v>
      </c>
      <c r="Q4088" s="10" t="s">
        <v>8308</v>
      </c>
      <c r="R4088" t="s">
        <v>8309</v>
      </c>
      <c r="S4088" s="13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35">
      <c r="A4089" s="5">
        <v>4087</v>
      </c>
      <c r="B4089" s="2" t="s">
        <v>4083</v>
      </c>
      <c r="C4089" s="2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17"/>
        <v>0</v>
      </c>
      <c r="Q4089" s="10" t="s">
        <v>8308</v>
      </c>
      <c r="R4089" t="s">
        <v>8309</v>
      </c>
      <c r="S4089" s="13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5" x14ac:dyDescent="0.35">
      <c r="A4090" s="5">
        <v>4088</v>
      </c>
      <c r="B4090" s="2" t="s">
        <v>4084</v>
      </c>
      <c r="C4090" s="2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>
        <f t="shared" si="317"/>
        <v>72</v>
      </c>
      <c r="Q4090" s="10" t="s">
        <v>8308</v>
      </c>
      <c r="R4090" t="s">
        <v>8309</v>
      </c>
      <c r="S4090" s="13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8" x14ac:dyDescent="0.35">
      <c r="A4091" s="5">
        <v>4089</v>
      </c>
      <c r="B4091" s="2" t="s">
        <v>4085</v>
      </c>
      <c r="C4091" s="2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>
        <f t="shared" si="317"/>
        <v>30</v>
      </c>
      <c r="Q4091" s="10" t="s">
        <v>8308</v>
      </c>
      <c r="R4091" t="s">
        <v>8309</v>
      </c>
      <c r="S4091" s="13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5" x14ac:dyDescent="0.35">
      <c r="A4092" s="5">
        <v>4090</v>
      </c>
      <c r="B4092" s="2" t="s">
        <v>4086</v>
      </c>
      <c r="C4092" s="2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>
        <f t="shared" si="317"/>
        <v>10.67</v>
      </c>
      <c r="Q4092" s="10" t="s">
        <v>8308</v>
      </c>
      <c r="R4092" t="s">
        <v>8309</v>
      </c>
      <c r="S4092" s="13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58" x14ac:dyDescent="0.35">
      <c r="A4093" s="5">
        <v>4091</v>
      </c>
      <c r="B4093" s="2" t="s">
        <v>4087</v>
      </c>
      <c r="C4093" s="2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>
        <f t="shared" si="317"/>
        <v>25.5</v>
      </c>
      <c r="Q4093" s="10" t="s">
        <v>8308</v>
      </c>
      <c r="R4093" t="s">
        <v>8309</v>
      </c>
      <c r="S4093" s="13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5" x14ac:dyDescent="0.35">
      <c r="A4094" s="5">
        <v>4092</v>
      </c>
      <c r="B4094" s="2" t="s">
        <v>4088</v>
      </c>
      <c r="C4094" s="2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17"/>
        <v>20</v>
      </c>
      <c r="Q4094" s="10" t="s">
        <v>8308</v>
      </c>
      <c r="R4094" t="s">
        <v>8309</v>
      </c>
      <c r="S4094" s="13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58" x14ac:dyDescent="0.35">
      <c r="A4095" s="5">
        <v>4093</v>
      </c>
      <c r="B4095" s="2" t="s">
        <v>4089</v>
      </c>
      <c r="C4095" s="2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>
        <f t="shared" si="317"/>
        <v>15</v>
      </c>
      <c r="Q4095" s="10" t="s">
        <v>8308</v>
      </c>
      <c r="R4095" t="s">
        <v>8309</v>
      </c>
      <c r="S4095" s="13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5" x14ac:dyDescent="0.35">
      <c r="A4096" s="5">
        <v>4094</v>
      </c>
      <c r="B4096" s="2" t="s">
        <v>4090</v>
      </c>
      <c r="C4096" s="2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>
        <f t="shared" si="317"/>
        <v>91.25</v>
      </c>
      <c r="Q4096" s="10" t="s">
        <v>8308</v>
      </c>
      <c r="R4096" t="s">
        <v>8309</v>
      </c>
      <c r="S4096" s="13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5" x14ac:dyDescent="0.35">
      <c r="A4097" s="5">
        <v>4095</v>
      </c>
      <c r="B4097" s="2" t="s">
        <v>4091</v>
      </c>
      <c r="C4097" s="2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>
        <f t="shared" si="317"/>
        <v>800</v>
      </c>
      <c r="Q4097" s="10" t="s">
        <v>8308</v>
      </c>
      <c r="R4097" t="s">
        <v>8309</v>
      </c>
      <c r="S4097" s="13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5" x14ac:dyDescent="0.35">
      <c r="A4098" s="5">
        <v>4096</v>
      </c>
      <c r="B4098" s="2" t="s">
        <v>4092</v>
      </c>
      <c r="C4098" s="2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11</v>
      </c>
      <c r="P4098">
        <f t="shared" si="317"/>
        <v>80</v>
      </c>
      <c r="Q4098" s="10" t="s">
        <v>8308</v>
      </c>
      <c r="R4098" t="s">
        <v>8309</v>
      </c>
      <c r="S4098" s="13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58" x14ac:dyDescent="0.35">
      <c r="A4099" s="5">
        <v>4097</v>
      </c>
      <c r="B4099" s="2" t="s">
        <v>4093</v>
      </c>
      <c r="C4099" s="2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8308</v>
      </c>
      <c r="R4099" t="s">
        <v>8309</v>
      </c>
      <c r="S4099" s="13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si="320"/>
        <v>2015</v>
      </c>
    </row>
    <row r="4100" spans="1:21" ht="43.5" x14ac:dyDescent="0.35">
      <c r="A4100" s="5">
        <v>4098</v>
      </c>
      <c r="B4100" s="2" t="s">
        <v>4094</v>
      </c>
      <c r="C4100" s="2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2"/>
        <v>0</v>
      </c>
      <c r="Q4100" s="10" t="s">
        <v>8308</v>
      </c>
      <c r="R4100" t="s">
        <v>8309</v>
      </c>
      <c r="S4100" s="13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58" x14ac:dyDescent="0.35">
      <c r="A4101" s="5">
        <v>4099</v>
      </c>
      <c r="B4101" s="2" t="s">
        <v>4095</v>
      </c>
      <c r="C4101" s="2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>
        <f t="shared" si="322"/>
        <v>50</v>
      </c>
      <c r="Q4101" s="10" t="s">
        <v>8308</v>
      </c>
      <c r="R4101" t="s">
        <v>8309</v>
      </c>
      <c r="S4101" s="13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3.5" x14ac:dyDescent="0.35">
      <c r="A4102" s="5">
        <v>4100</v>
      </c>
      <c r="B4102" s="2" t="s">
        <v>4096</v>
      </c>
      <c r="C4102" s="2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2"/>
        <v>0</v>
      </c>
      <c r="Q4102" s="10" t="s">
        <v>8308</v>
      </c>
      <c r="R4102" t="s">
        <v>8309</v>
      </c>
      <c r="S4102" s="13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58" x14ac:dyDescent="0.35">
      <c r="A4103" s="5">
        <v>4101</v>
      </c>
      <c r="B4103" s="2" t="s">
        <v>4097</v>
      </c>
      <c r="C4103" s="2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2"/>
        <v>0</v>
      </c>
      <c r="Q4103" s="10" t="s">
        <v>8308</v>
      </c>
      <c r="R4103" t="s">
        <v>8309</v>
      </c>
      <c r="S4103" s="13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3.5" x14ac:dyDescent="0.35">
      <c r="A4104" s="5">
        <v>4102</v>
      </c>
      <c r="B4104" s="2" t="s">
        <v>4098</v>
      </c>
      <c r="C4104" s="2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>
        <f t="shared" si="322"/>
        <v>22.83</v>
      </c>
      <c r="Q4104" s="10" t="s">
        <v>8308</v>
      </c>
      <c r="R4104" t="s">
        <v>8309</v>
      </c>
      <c r="S4104" s="13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3.5" x14ac:dyDescent="0.35">
      <c r="A4105" s="5">
        <v>4103</v>
      </c>
      <c r="B4105" s="2" t="s">
        <v>4099</v>
      </c>
      <c r="C4105" s="2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>
        <f t="shared" si="322"/>
        <v>16.670000000000002</v>
      </c>
      <c r="Q4105" s="10" t="s">
        <v>8308</v>
      </c>
      <c r="R4105" t="s">
        <v>8309</v>
      </c>
      <c r="S4105" s="13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3.5" x14ac:dyDescent="0.35">
      <c r="A4106" s="5">
        <v>4104</v>
      </c>
      <c r="B4106" s="2" t="s">
        <v>4100</v>
      </c>
      <c r="C4106" s="2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>
        <f t="shared" si="322"/>
        <v>45.79</v>
      </c>
      <c r="Q4106" s="10" t="s">
        <v>8308</v>
      </c>
      <c r="R4106" t="s">
        <v>8309</v>
      </c>
      <c r="S4106" s="13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58" x14ac:dyDescent="0.35">
      <c r="A4107" s="5">
        <v>4105</v>
      </c>
      <c r="B4107" s="2" t="s">
        <v>4101</v>
      </c>
      <c r="C4107" s="2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>
        <f t="shared" si="322"/>
        <v>383.33</v>
      </c>
      <c r="Q4107" s="10" t="s">
        <v>8308</v>
      </c>
      <c r="R4107" t="s">
        <v>8309</v>
      </c>
      <c r="S4107" s="13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58" x14ac:dyDescent="0.35">
      <c r="A4108" s="5">
        <v>4106</v>
      </c>
      <c r="B4108" s="2" t="s">
        <v>4102</v>
      </c>
      <c r="C4108" s="2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>
        <f t="shared" si="322"/>
        <v>106.97</v>
      </c>
      <c r="Q4108" s="10" t="s">
        <v>8308</v>
      </c>
      <c r="R4108" t="s">
        <v>8309</v>
      </c>
      <c r="S4108" s="13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58" x14ac:dyDescent="0.35">
      <c r="A4109" s="5">
        <v>4107</v>
      </c>
      <c r="B4109" s="2" t="s">
        <v>4103</v>
      </c>
      <c r="C4109" s="2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>
        <f t="shared" si="322"/>
        <v>10.25</v>
      </c>
      <c r="Q4109" s="10" t="s">
        <v>8308</v>
      </c>
      <c r="R4109" t="s">
        <v>8309</v>
      </c>
      <c r="S4109" s="13">
        <f t="shared" si="323"/>
        <v>41883.916678240741</v>
      </c>
      <c r="T4109" s="16">
        <f t="shared" si="324"/>
        <v>41906.916678240741</v>
      </c>
      <c r="U4109">
        <f t="shared" ref="U4109:U4115" si="325">YEAR(S:S)</f>
        <v>2014</v>
      </c>
    </row>
    <row r="4110" spans="1:21" ht="43.5" x14ac:dyDescent="0.35">
      <c r="A4110" s="5">
        <v>4108</v>
      </c>
      <c r="B4110" s="2" t="s">
        <v>4104</v>
      </c>
      <c r="C4110" s="2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>
        <f t="shared" si="322"/>
        <v>59</v>
      </c>
      <c r="Q4110" s="10" t="s">
        <v>8308</v>
      </c>
      <c r="R4110" t="s">
        <v>8309</v>
      </c>
      <c r="S4110" s="13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3.5" x14ac:dyDescent="0.35">
      <c r="A4111" s="5">
        <v>4109</v>
      </c>
      <c r="B4111" s="2" t="s">
        <v>4105</v>
      </c>
      <c r="C4111" s="2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2"/>
        <v>0</v>
      </c>
      <c r="Q4111" s="10" t="s">
        <v>8308</v>
      </c>
      <c r="R4111" t="s">
        <v>8309</v>
      </c>
      <c r="S4111" s="13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58" x14ac:dyDescent="0.35">
      <c r="A4112" s="5">
        <v>4110</v>
      </c>
      <c r="B4112" s="2" t="s">
        <v>4106</v>
      </c>
      <c r="C4112" s="2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>
        <f t="shared" si="322"/>
        <v>14.33</v>
      </c>
      <c r="Q4112" s="10" t="s">
        <v>8308</v>
      </c>
      <c r="R4112" t="s">
        <v>8309</v>
      </c>
      <c r="S4112" s="13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3.5" x14ac:dyDescent="0.35">
      <c r="A4113" s="5">
        <v>4111</v>
      </c>
      <c r="B4113" s="2" t="s">
        <v>4107</v>
      </c>
      <c r="C4113" s="2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>
        <f t="shared" si="322"/>
        <v>15.67</v>
      </c>
      <c r="Q4113" s="10" t="s">
        <v>8308</v>
      </c>
      <c r="R4113" t="s">
        <v>8309</v>
      </c>
      <c r="S4113" s="13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58" x14ac:dyDescent="0.35">
      <c r="A4114" s="5">
        <v>4112</v>
      </c>
      <c r="B4114" s="2" t="s">
        <v>4108</v>
      </c>
      <c r="C4114" s="2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2"/>
        <v>1</v>
      </c>
      <c r="Q4114" s="10" t="s">
        <v>8308</v>
      </c>
      <c r="R4114" t="s">
        <v>8309</v>
      </c>
      <c r="S4114" s="13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58" x14ac:dyDescent="0.35">
      <c r="A4115" s="5">
        <v>4113</v>
      </c>
      <c r="B4115" s="2" t="s">
        <v>4109</v>
      </c>
      <c r="C4115" s="2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2"/>
        <v>1</v>
      </c>
      <c r="Q4115" s="10" t="s">
        <v>8308</v>
      </c>
      <c r="R4115" t="s">
        <v>8309</v>
      </c>
      <c r="S4115" s="13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</sheetData>
  <autoFilter ref="A1:T4115" xr:uid="{00000000-0001-0000-0000-000000000000}"/>
  <conditionalFormatting sqref="F1:F1048576">
    <cfRule type="containsText" dxfId="7" priority="9" operator="containsText" text="canceled">
      <formula>NOT(ISERROR(SEARCH("canceled",F1)))</formula>
    </cfRule>
    <cfRule type="containsText" dxfId="6" priority="11" operator="containsText" text="failed">
      <formula>NOT(ISERROR(SEARCH("failed",F1)))</formula>
    </cfRule>
    <cfRule type="containsText" dxfId="5" priority="12" operator="containsText" text="successful">
      <formula>NOT(ISERROR(SEARCH("successful",F1)))</formula>
    </cfRule>
    <cfRule type="containsText" dxfId="4" priority="13" operator="containsText" text="live">
      <formula>NOT(ISERROR(SEARCH("live",F1)))</formula>
    </cfRule>
  </conditionalFormatting>
  <conditionalFormatting sqref="P1:P1048576 R1:S1">
    <cfRule type="containsText" dxfId="3" priority="2" operator="containsText" text="canceled">
      <formula>NOT(ISERROR(SEARCH("canceled",P1)))</formula>
    </cfRule>
    <cfRule type="containsText" dxfId="2" priority="3" operator="containsText" text="failed">
      <formula>NOT(ISERROR(SEARCH("failed",P1)))</formula>
    </cfRule>
    <cfRule type="containsText" dxfId="1" priority="4" operator="containsText" text="successful">
      <formula>NOT(ISERROR(SEARCH("successful",P1)))</formula>
    </cfRule>
    <cfRule type="containsText" dxfId="0" priority="5" operator="containsText" text="live">
      <formula>NOT(ISERROR(SEARCH("live",P1)))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59E4-184E-4404-8877-518476754DBE}">
  <dimension ref="A1:G34"/>
  <sheetViews>
    <sheetView zoomScale="90" zoomScaleNormal="90" workbookViewId="0">
      <selection activeCell="D15" sqref="D1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11.81640625" customWidth="1"/>
    <col min="4" max="4" width="8.453125" bestFit="1" customWidth="1"/>
    <col min="5" max="5" width="10.7265625" bestFit="1" customWidth="1"/>
    <col min="6" max="6" width="10.81640625" customWidth="1"/>
    <col min="7" max="7" width="10.7265625" customWidth="1"/>
  </cols>
  <sheetData>
    <row r="1" spans="1:7" x14ac:dyDescent="0.35">
      <c r="A1" s="11" t="s">
        <v>8313</v>
      </c>
      <c r="B1" t="s">
        <v>8308</v>
      </c>
    </row>
    <row r="2" spans="1:7" x14ac:dyDescent="0.35">
      <c r="A2" s="11" t="s">
        <v>8379</v>
      </c>
      <c r="B2" t="s">
        <v>8318</v>
      </c>
    </row>
    <row r="4" spans="1:7" x14ac:dyDescent="0.35">
      <c r="A4" s="11" t="s">
        <v>8314</v>
      </c>
      <c r="B4" s="11" t="s">
        <v>8315</v>
      </c>
    </row>
    <row r="5" spans="1:7" ht="29" x14ac:dyDescent="0.35">
      <c r="A5" s="11" t="s">
        <v>8317</v>
      </c>
      <c r="B5" t="s">
        <v>8218</v>
      </c>
      <c r="C5" t="s">
        <v>8220</v>
      </c>
      <c r="D5" t="s">
        <v>8219</v>
      </c>
      <c r="E5" t="s">
        <v>8316</v>
      </c>
      <c r="F5" s="2" t="s">
        <v>8386</v>
      </c>
      <c r="G5" s="2" t="s">
        <v>8387</v>
      </c>
    </row>
    <row r="6" spans="1:7" x14ac:dyDescent="0.35">
      <c r="A6" s="17" t="s">
        <v>8373</v>
      </c>
      <c r="B6" s="6">
        <v>56</v>
      </c>
      <c r="C6" s="6">
        <v>33</v>
      </c>
      <c r="D6" s="6">
        <v>7</v>
      </c>
      <c r="E6" s="6">
        <v>96</v>
      </c>
      <c r="F6" s="25">
        <f>56/96*100</f>
        <v>58.333333333333336</v>
      </c>
      <c r="G6" s="25">
        <f>33/96*100</f>
        <v>34.375</v>
      </c>
    </row>
    <row r="7" spans="1:7" x14ac:dyDescent="0.35">
      <c r="A7" s="17" t="s">
        <v>8374</v>
      </c>
      <c r="B7" s="6">
        <v>71</v>
      </c>
      <c r="C7" s="6">
        <v>39</v>
      </c>
      <c r="D7" s="6">
        <v>3</v>
      </c>
      <c r="E7" s="6">
        <v>113</v>
      </c>
      <c r="F7" s="25">
        <f>71/113*100</f>
        <v>62.831858407079643</v>
      </c>
      <c r="G7" s="25">
        <f>39/113*100</f>
        <v>34.513274336283182</v>
      </c>
    </row>
    <row r="8" spans="1:7" x14ac:dyDescent="0.35">
      <c r="A8" s="17" t="s">
        <v>8375</v>
      </c>
      <c r="B8" s="6">
        <v>56</v>
      </c>
      <c r="C8" s="6">
        <v>33</v>
      </c>
      <c r="D8" s="6">
        <v>3</v>
      </c>
      <c r="E8" s="6">
        <v>92</v>
      </c>
      <c r="F8" s="25">
        <f>56/92*100</f>
        <v>60.869565217391312</v>
      </c>
      <c r="G8" s="25">
        <f>33/92*100</f>
        <v>35.869565217391305</v>
      </c>
    </row>
    <row r="9" spans="1:7" x14ac:dyDescent="0.35">
      <c r="A9" s="17" t="s">
        <v>8376</v>
      </c>
      <c r="B9" s="6">
        <v>71</v>
      </c>
      <c r="C9" s="6">
        <v>40</v>
      </c>
      <c r="D9" s="6">
        <v>2</v>
      </c>
      <c r="E9" s="6">
        <v>113</v>
      </c>
      <c r="F9" s="25">
        <f>71/113*100</f>
        <v>62.831858407079643</v>
      </c>
      <c r="G9" s="25">
        <f>40/113*100</f>
        <v>35.398230088495573</v>
      </c>
    </row>
    <row r="10" spans="1:7" x14ac:dyDescent="0.35">
      <c r="A10" s="17" t="s">
        <v>8367</v>
      </c>
      <c r="B10" s="6">
        <v>111</v>
      </c>
      <c r="C10" s="6">
        <v>52</v>
      </c>
      <c r="D10" s="6">
        <v>3</v>
      </c>
      <c r="E10" s="6">
        <v>166</v>
      </c>
      <c r="F10" s="25">
        <f>111/166*100</f>
        <v>66.867469879518069</v>
      </c>
      <c r="G10" s="25">
        <f>52/166*100</f>
        <v>31.325301204819279</v>
      </c>
    </row>
    <row r="11" spans="1:7" x14ac:dyDescent="0.35">
      <c r="A11" s="17" t="s">
        <v>8377</v>
      </c>
      <c r="B11" s="6">
        <v>100</v>
      </c>
      <c r="C11" s="6">
        <v>49</v>
      </c>
      <c r="D11" s="6">
        <v>4</v>
      </c>
      <c r="E11" s="6">
        <v>153</v>
      </c>
      <c r="F11" s="25">
        <f>100/153*100</f>
        <v>65.359477124183002</v>
      </c>
      <c r="G11" s="25">
        <f>49/153*100</f>
        <v>32.026143790849673</v>
      </c>
    </row>
    <row r="12" spans="1:7" x14ac:dyDescent="0.35">
      <c r="A12" s="17" t="s">
        <v>8368</v>
      </c>
      <c r="B12" s="6">
        <v>87</v>
      </c>
      <c r="C12" s="6">
        <v>50</v>
      </c>
      <c r="D12" s="6">
        <v>1</v>
      </c>
      <c r="E12" s="6">
        <v>138</v>
      </c>
      <c r="F12" s="25">
        <f>87/138*87</f>
        <v>54.847826086956523</v>
      </c>
      <c r="G12" s="25">
        <f>50/138*100</f>
        <v>36.231884057971016</v>
      </c>
    </row>
    <row r="13" spans="1:7" x14ac:dyDescent="0.35">
      <c r="A13" s="17" t="s">
        <v>8369</v>
      </c>
      <c r="B13" s="6">
        <v>72</v>
      </c>
      <c r="C13" s="6">
        <v>47</v>
      </c>
      <c r="D13" s="6">
        <v>4</v>
      </c>
      <c r="E13" s="6">
        <v>123</v>
      </c>
      <c r="F13" s="25">
        <f>72/123*72</f>
        <v>42.146341463414629</v>
      </c>
      <c r="G13" s="25">
        <f>47/123*100</f>
        <v>38.211382113821138</v>
      </c>
    </row>
    <row r="14" spans="1:7" x14ac:dyDescent="0.35">
      <c r="A14" s="17" t="s">
        <v>8370</v>
      </c>
      <c r="B14" s="6">
        <v>59</v>
      </c>
      <c r="C14" s="6">
        <v>34</v>
      </c>
      <c r="D14" s="6">
        <v>4</v>
      </c>
      <c r="E14" s="6">
        <v>97</v>
      </c>
      <c r="F14" s="25">
        <f>59/97*59</f>
        <v>35.886597938144327</v>
      </c>
      <c r="G14" s="25">
        <f>34/97*100</f>
        <v>35.051546391752574</v>
      </c>
    </row>
    <row r="15" spans="1:7" x14ac:dyDescent="0.35">
      <c r="A15" s="17" t="s">
        <v>8371</v>
      </c>
      <c r="B15" s="6">
        <v>65</v>
      </c>
      <c r="C15" s="6">
        <v>50</v>
      </c>
      <c r="D15" s="6"/>
      <c r="E15" s="6">
        <v>115</v>
      </c>
      <c r="F15" s="25">
        <f>65/115*65</f>
        <v>36.739130434782609</v>
      </c>
      <c r="G15" s="25">
        <f>50/115*100</f>
        <v>43.478260869565219</v>
      </c>
    </row>
    <row r="16" spans="1:7" x14ac:dyDescent="0.35">
      <c r="A16" s="17" t="s">
        <v>8372</v>
      </c>
      <c r="B16" s="6">
        <v>54</v>
      </c>
      <c r="C16" s="6">
        <v>31</v>
      </c>
      <c r="D16" s="6">
        <v>3</v>
      </c>
      <c r="E16" s="6">
        <v>88</v>
      </c>
      <c r="F16" s="25">
        <f>54/88*54</f>
        <v>33.13636363636364</v>
      </c>
      <c r="G16" s="25">
        <f>31/88*100</f>
        <v>35.227272727272727</v>
      </c>
    </row>
    <row r="17" spans="1:7" x14ac:dyDescent="0.35">
      <c r="A17" s="17" t="s">
        <v>8378</v>
      </c>
      <c r="B17" s="6">
        <v>37</v>
      </c>
      <c r="C17" s="6">
        <v>35</v>
      </c>
      <c r="D17" s="6">
        <v>3</v>
      </c>
      <c r="E17" s="6">
        <v>75</v>
      </c>
      <c r="F17" s="25">
        <f>37/75*37</f>
        <v>18.253333333333334</v>
      </c>
      <c r="G17" s="25">
        <f>35/75*100</f>
        <v>46.666666666666664</v>
      </c>
    </row>
    <row r="18" spans="1:7" x14ac:dyDescent="0.35">
      <c r="A18" s="17" t="s">
        <v>8316</v>
      </c>
      <c r="B18" s="6">
        <v>839</v>
      </c>
      <c r="C18" s="6">
        <v>493</v>
      </c>
      <c r="D18" s="6">
        <v>37</v>
      </c>
      <c r="E18" s="6">
        <v>1369</v>
      </c>
      <c r="F18" s="25">
        <f>839/1369*37</f>
        <v>22.675675675675674</v>
      </c>
      <c r="G18" s="25">
        <f>493/1369*37</f>
        <v>13.324324324324325</v>
      </c>
    </row>
    <row r="21" spans="1:7" x14ac:dyDescent="0.35">
      <c r="A21" s="2"/>
      <c r="B21" s="24"/>
      <c r="C21" s="24"/>
    </row>
    <row r="22" spans="1:7" x14ac:dyDescent="0.35">
      <c r="A22" s="2"/>
      <c r="B22" s="24"/>
      <c r="C22" s="24"/>
    </row>
    <row r="23" spans="1:7" x14ac:dyDescent="0.35">
      <c r="A23" s="2"/>
      <c r="B23" s="24"/>
      <c r="C23" s="24"/>
    </row>
    <row r="24" spans="1:7" x14ac:dyDescent="0.35">
      <c r="A24" s="2"/>
      <c r="B24" s="24"/>
      <c r="C24" s="24"/>
    </row>
    <row r="25" spans="1:7" x14ac:dyDescent="0.35">
      <c r="A25" s="2"/>
      <c r="B25" s="24"/>
      <c r="C25" s="24"/>
    </row>
    <row r="26" spans="1:7" x14ac:dyDescent="0.35">
      <c r="A26" s="2"/>
      <c r="B26" s="24"/>
      <c r="C26" s="24"/>
    </row>
    <row r="27" spans="1:7" x14ac:dyDescent="0.35">
      <c r="A27" s="2"/>
      <c r="B27" s="24"/>
      <c r="C27" s="24"/>
    </row>
    <row r="28" spans="1:7" x14ac:dyDescent="0.35">
      <c r="A28" s="2"/>
      <c r="B28" s="24"/>
      <c r="C28" s="24"/>
    </row>
    <row r="29" spans="1:7" x14ac:dyDescent="0.35">
      <c r="A29" s="2"/>
      <c r="B29" s="24"/>
      <c r="C29" s="24"/>
    </row>
    <row r="30" spans="1:7" x14ac:dyDescent="0.35">
      <c r="A30" s="2"/>
      <c r="B30" s="24"/>
      <c r="C30" s="24"/>
    </row>
    <row r="31" spans="1:7" x14ac:dyDescent="0.35">
      <c r="A31" s="2"/>
      <c r="B31" s="24"/>
      <c r="C31" s="24"/>
    </row>
    <row r="32" spans="1:7" x14ac:dyDescent="0.35">
      <c r="A32" s="2"/>
      <c r="B32" s="24"/>
      <c r="C32" s="24"/>
    </row>
    <row r="33" spans="1:3" x14ac:dyDescent="0.35">
      <c r="A33" s="2"/>
      <c r="B33" s="24"/>
      <c r="C33" s="24"/>
    </row>
    <row r="34" spans="1:3" x14ac:dyDescent="0.35">
      <c r="A34" s="2"/>
      <c r="B34" s="24"/>
      <c r="C34" s="2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5AAF-2296-4EEB-AED3-475B13ED8F8A}">
  <dimension ref="A1:H13"/>
  <sheetViews>
    <sheetView zoomScale="80" zoomScaleNormal="80" workbookViewId="0">
      <selection activeCell="A10" sqref="A10:F11"/>
    </sheetView>
  </sheetViews>
  <sheetFormatPr defaultRowHeight="14.5" x14ac:dyDescent="0.35"/>
  <cols>
    <col min="1" max="1" width="17.08984375" customWidth="1"/>
    <col min="2" max="2" width="11.08984375" customWidth="1"/>
    <col min="6" max="6" width="12" customWidth="1"/>
    <col min="7" max="7" width="11.36328125" customWidth="1"/>
    <col min="8" max="8" width="12.7265625" customWidth="1"/>
  </cols>
  <sheetData>
    <row r="1" spans="1:8" s="2" customFormat="1" ht="38" customHeight="1" x14ac:dyDescent="0.35">
      <c r="A1" s="2" t="s">
        <v>8382</v>
      </c>
      <c r="B1" s="2" t="s">
        <v>8388</v>
      </c>
      <c r="C1" s="2" t="s">
        <v>8389</v>
      </c>
      <c r="D1" s="2" t="s">
        <v>8390</v>
      </c>
      <c r="E1" s="2" t="s">
        <v>8391</v>
      </c>
      <c r="F1" s="2" t="s">
        <v>8392</v>
      </c>
      <c r="G1" s="2" t="s">
        <v>8387</v>
      </c>
      <c r="H1" s="2" t="s">
        <v>8393</v>
      </c>
    </row>
    <row r="2" spans="1:8" x14ac:dyDescent="0.35">
      <c r="A2" t="s">
        <v>8394</v>
      </c>
      <c r="B2">
        <f>COUNTIFS(Kickstarter!$D:$D, "&lt;1000", Kickstarter!$F:$F, "successful", Kickstarter!$R:$R, "plays")</f>
        <v>141</v>
      </c>
      <c r="C2">
        <f>COUNTIFS(Kickstarter!D:D, "&lt;1000", Kickstarter!F:F, "failed", Kickstarter!$R:$R, "plays")</f>
        <v>45</v>
      </c>
      <c r="D2">
        <f>COUNTIFS(Kickstarter!D:D, "&lt;1000", Kickstarter!F:F, "canceled", Kickstarter!$R:$R, "plays")</f>
        <v>0</v>
      </c>
      <c r="E2">
        <f>SUM(B2:D2)</f>
        <v>186</v>
      </c>
      <c r="F2" s="26">
        <f t="shared" ref="F2:F13" si="0">B2/E2*100</f>
        <v>75.806451612903231</v>
      </c>
      <c r="G2" s="27">
        <f>C2/E2*100</f>
        <v>24.193548387096776</v>
      </c>
      <c r="H2" s="27">
        <f>D2/E2*100</f>
        <v>0</v>
      </c>
    </row>
    <row r="3" spans="1:8" x14ac:dyDescent="0.35">
      <c r="A3" t="s">
        <v>8395</v>
      </c>
      <c r="B3">
        <f>COUNTIFS(Kickstarter!$D:$D,"&gt;= 1000",Kickstarter!$D:$D,"&lt;=4999", Kickstarter!$F:$F,"successful",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1">SUM(B3:D3)</f>
        <v>534</v>
      </c>
      <c r="F3" s="26">
        <f t="shared" si="0"/>
        <v>72.659176029962552</v>
      </c>
      <c r="G3" s="27">
        <f t="shared" ref="G3:G13" si="2">C3/E3*100</f>
        <v>27.340823970037455</v>
      </c>
      <c r="H3" s="27">
        <f t="shared" ref="H3:H13" si="3">D3/E3*100</f>
        <v>0</v>
      </c>
    </row>
    <row r="4" spans="1:8" x14ac:dyDescent="0.35">
      <c r="A4" t="s">
        <v>8396</v>
      </c>
      <c r="B4">
        <f>COUNTIFS(Kickstarter!$D:$D, "&gt;= 5000", Kickstarter!$D:$D, "&lt;=9999", Kickstarter!$F:$F,"successful", Kickstarter!$R:$R, "plays")</f>
        <v>93</v>
      </c>
      <c r="C4">
        <f>COUNTIFS(Kickstarter!$D:$D, "&gt;= 5000", Kickstarter!$D:$D, "&lt;= 9999", Kickstarter!$F:$F, "failed", Kickstarter!$R:$R, "plays")</f>
        <v>76</v>
      </c>
      <c r="D4">
        <f>COUNTIFS(Kickstarter!$D:$D, "&gt;= 5000", Kickstarter!$D:$D, "&lt;= 9999", Kickstarter!$F:$F, "canceled", Kickstarter!$R:$R, "plays")</f>
        <v>0</v>
      </c>
      <c r="E4">
        <f t="shared" si="1"/>
        <v>169</v>
      </c>
      <c r="F4" s="26">
        <f t="shared" si="0"/>
        <v>55.029585798816569</v>
      </c>
      <c r="G4" s="27">
        <f t="shared" si="2"/>
        <v>44.970414201183431</v>
      </c>
      <c r="H4" s="27">
        <f t="shared" si="3"/>
        <v>0</v>
      </c>
    </row>
    <row r="5" spans="1:8" x14ac:dyDescent="0.35">
      <c r="A5" t="s">
        <v>8397</v>
      </c>
      <c r="B5">
        <f>COUNTIFS(Kickstarter!$D:$D, "&gt;= 10000", Kickstarter!$D:$D, "&lt;=14999", Kickstarter!$F:$F,"successful", Kickstarter!$R:$R, "plays")</f>
        <v>39</v>
      </c>
      <c r="C5">
        <f>COUNTIFS(Kickstarter!$D:$D, "&gt;= 10000", Kickstarter!$D:$D, "&lt;= 14999", Kickstarter!$F:$F, "failed", Kickstarter!$R:$R, "plays")</f>
        <v>33</v>
      </c>
      <c r="D5">
        <f>COUNTIFS(Kickstarter!$D:$D, "&gt;= 10000", Kickstarter!$D:$D, "&lt;= 14999", Kickstarter!$F:$F, "canceled", Kickstarter!$R:$R, "plays")</f>
        <v>0</v>
      </c>
      <c r="E5">
        <f t="shared" si="1"/>
        <v>72</v>
      </c>
      <c r="F5" s="26">
        <f t="shared" si="0"/>
        <v>54.166666666666664</v>
      </c>
      <c r="G5" s="27">
        <f t="shared" si="2"/>
        <v>45.833333333333329</v>
      </c>
      <c r="H5" s="27">
        <f t="shared" si="3"/>
        <v>0</v>
      </c>
    </row>
    <row r="6" spans="1:8" x14ac:dyDescent="0.35">
      <c r="A6" t="s">
        <v>8398</v>
      </c>
      <c r="B6">
        <f>COUNTIFS(Kickstarter!$D:$D, "&gt;=15000", Kickstarter!$D:$D, "&lt;=19999", Kickstarter!$F:$F,"successful", Kickstarter!$R:$R, "plays")</f>
        <v>12</v>
      </c>
      <c r="C6">
        <f>COUNTIFS(Kickstarter!$D:$D, "&gt;= 15000", Kickstarter!$D:$D, "&lt;= 19999", Kickstarter!$F:$F, "failed", Kickstarter!$R:$R, "plays")</f>
        <v>12</v>
      </c>
      <c r="D6">
        <f>COUNTIFS(Kickstarter!$D:$D, "&gt;= 15000", Kickstarter!$D:$D, "&lt;= 19999", Kickstarter!$F:$F, "canceled", Kickstarter!$R:$R, "plays")</f>
        <v>0</v>
      </c>
      <c r="E6">
        <f t="shared" si="1"/>
        <v>24</v>
      </c>
      <c r="F6" s="26">
        <f t="shared" si="0"/>
        <v>50</v>
      </c>
      <c r="G6" s="27">
        <f t="shared" si="2"/>
        <v>50</v>
      </c>
      <c r="H6" s="27">
        <f t="shared" si="3"/>
        <v>0</v>
      </c>
    </row>
    <row r="7" spans="1:8" x14ac:dyDescent="0.35">
      <c r="A7" t="s">
        <v>8400</v>
      </c>
      <c r="B7">
        <f>COUNTIFS(Kickstarter!$D:$D, "&gt;=20000", Kickstarter!$D:$D, "&lt;=24999", Kickstarter!$F:$F,"successful", Kickstarter!$R:$R, "plays")</f>
        <v>9</v>
      </c>
      <c r="C7">
        <f>COUNTIFS(Kickstarter!$D:$D, "&gt;= 20000", Kickstarter!$D:$D, "&lt;= 24999", Kickstarter!$F:$F, "failed", Kickstarter!$R:$R, "plays")</f>
        <v>11</v>
      </c>
      <c r="D7">
        <f>COUNTIFS(Kickstarter!$D:$D, "&gt;= 20000", Kickstarter!$D:$D, "&lt;= 24999", Kickstarter!$F:$F, "canceled", Kickstarter!$R:$R, "plays")</f>
        <v>0</v>
      </c>
      <c r="E7">
        <f t="shared" si="1"/>
        <v>20</v>
      </c>
      <c r="F7" s="26">
        <f t="shared" si="0"/>
        <v>45</v>
      </c>
      <c r="G7" s="27">
        <f t="shared" si="2"/>
        <v>55.000000000000007</v>
      </c>
      <c r="H7" s="27">
        <f t="shared" si="3"/>
        <v>0</v>
      </c>
    </row>
    <row r="8" spans="1:8" x14ac:dyDescent="0.35">
      <c r="A8" t="s">
        <v>8399</v>
      </c>
      <c r="B8">
        <f>COUNTIFS(Kickstarter!$D:$D, "&gt;=25000", Kickstarter!$D:$D, "&lt;=29999", Kickstarter!$F:$F,"successful", Kickstarter!$R:$R, "plays")</f>
        <v>1</v>
      </c>
      <c r="C8">
        <f>COUNTIFS(Kickstarter!$D:$D, "&gt;= 25000", Kickstarter!$D:$D, "&lt;= 29999", Kickstarter!$F:$F, "failed", Kickstarter!$R:$R, "plays")</f>
        <v>4</v>
      </c>
      <c r="D8">
        <f>COUNTIFS(Kickstarter!$D:$D, "&gt;= 25000", Kickstarter!$D:$D, "&lt;= 29999", Kickstarter!$F:$F, "canceled", Kickstarter!$R:$R, "plays")</f>
        <v>0</v>
      </c>
      <c r="E8">
        <f t="shared" si="1"/>
        <v>5</v>
      </c>
      <c r="F8" s="26">
        <f t="shared" si="0"/>
        <v>20</v>
      </c>
      <c r="G8" s="27">
        <f t="shared" si="2"/>
        <v>80</v>
      </c>
      <c r="H8" s="27">
        <f t="shared" si="3"/>
        <v>0</v>
      </c>
    </row>
    <row r="9" spans="1:8" x14ac:dyDescent="0.35">
      <c r="A9" t="s">
        <v>8401</v>
      </c>
      <c r="B9">
        <f>COUNTIFS(Kickstarter!$D:$D, "&gt;=30000", Kickstarter!$D:$D, "&lt;=34999", Kickstarter!$F:$F,"successful", Kickstarter!$R:$R, "plays")</f>
        <v>3</v>
      </c>
      <c r="C9">
        <f>COUNTIFS(Kickstarter!$D:$D, "&gt;= 30000", Kickstarter!$D:$D, "&lt;= 34999", Kickstarter!$F:$F, "failed", Kickstarter!$R:$R, "plays")</f>
        <v>8</v>
      </c>
      <c r="D9">
        <f>COUNTIFS(Kickstarter!$D:$D, "&gt;= 30000", Kickstarter!$D:$D, "&lt;= 34999", Kickstarter!$F:$F, "canceled", Kickstarter!$R:$R, "plays")</f>
        <v>0</v>
      </c>
      <c r="E9">
        <f t="shared" si="1"/>
        <v>11</v>
      </c>
      <c r="F9" s="26">
        <f t="shared" si="0"/>
        <v>27.27272727272727</v>
      </c>
      <c r="G9" s="27">
        <f t="shared" si="2"/>
        <v>72.727272727272734</v>
      </c>
      <c r="H9" s="27">
        <f t="shared" si="3"/>
        <v>0</v>
      </c>
    </row>
    <row r="10" spans="1:8" x14ac:dyDescent="0.35">
      <c r="A10" t="s">
        <v>8402</v>
      </c>
      <c r="B10">
        <f>COUNTIFS(Kickstarter!$D:$D, "&gt;=35000", Kickstarter!$D:$D, "&lt;=39999", Kickstarter!$F:$F,"successful", Kickstarter!$R:$R, "plays")</f>
        <v>4</v>
      </c>
      <c r="C10">
        <f>COUNTIFS(Kickstarter!$D:$D, "&gt;= 35000", Kickstarter!$D:$D, "&lt;= 39999", Kickstarter!$F:$F, "failed", Kickstarter!$R:$R, "plays")</f>
        <v>2</v>
      </c>
      <c r="D10">
        <f>COUNTIFS(Kickstarter!$D:$D, "&gt;= 35000", Kickstarter!$D:$D, "&lt;= 39999", Kickstarter!$F:$F, "canceled", Kickstarter!$R:$R, "plays")</f>
        <v>0</v>
      </c>
      <c r="E10">
        <f t="shared" si="1"/>
        <v>6</v>
      </c>
      <c r="F10" s="26">
        <f t="shared" si="0"/>
        <v>66.666666666666657</v>
      </c>
      <c r="G10" s="27">
        <f t="shared" si="2"/>
        <v>33.333333333333329</v>
      </c>
      <c r="H10" s="27">
        <f t="shared" si="3"/>
        <v>0</v>
      </c>
    </row>
    <row r="11" spans="1:8" x14ac:dyDescent="0.35">
      <c r="A11" t="s">
        <v>8403</v>
      </c>
      <c r="B11">
        <f>COUNTIFS(Kickstarter!$D:$D, "&gt;=40000", Kickstarter!$D:$D, "&lt;=44999", Kickstarter!$F:$F,"successful", Kickstarter!$R:$R, "plays")</f>
        <v>2</v>
      </c>
      <c r="C11">
        <f>COUNTIFS(Kickstarter!$D:$D, "&gt;= 40000", Kickstarter!$D:$D, "&lt;= 44999", Kickstarter!$F:$F, "failed", Kickstarter!$R:$R, "plays")</f>
        <v>1</v>
      </c>
      <c r="D11">
        <f>COUNTIFS(Kickstarter!$D:$D, "&gt;= 40000", Kickstarter!$D:$D, "&lt;= 44999", Kickstarter!$F:$F, "canceled", Kickstarter!$R:$R, "plays")</f>
        <v>0</v>
      </c>
      <c r="E11">
        <f t="shared" si="1"/>
        <v>3</v>
      </c>
      <c r="F11" s="26">
        <f t="shared" si="0"/>
        <v>66.666666666666657</v>
      </c>
      <c r="G11" s="27">
        <f t="shared" si="2"/>
        <v>33.333333333333329</v>
      </c>
      <c r="H11" s="27">
        <f t="shared" si="3"/>
        <v>0</v>
      </c>
    </row>
    <row r="12" spans="1:8" x14ac:dyDescent="0.35">
      <c r="A12" t="s">
        <v>8404</v>
      </c>
      <c r="B12">
        <f>COUNTIFS(Kickstarter!$D:$D, "&gt;=45000", Kickstarter!$D:$D, "&lt;=49999", Kickstarter!$F:$F,"successful", Kickstarter!$R:$R, "plays")</f>
        <v>0</v>
      </c>
      <c r="C12">
        <f>COUNTIFS(Kickstarter!$D:$D, "&gt;= 45000", Kickstarter!$D:$D, "&lt;= 49999", Kickstarter!$F:$F, "failed", Kickstarter!$R:$R, "plays")</f>
        <v>1</v>
      </c>
      <c r="D12">
        <f>COUNTIFS(Kickstarter!$D:$D, "&gt;= 45000", Kickstarter!$D:$D, "&lt;= 49999", Kickstarter!$F:$F, "canceled", Kickstarter!$R:$R, "plays")</f>
        <v>0</v>
      </c>
      <c r="E12">
        <f t="shared" si="1"/>
        <v>1</v>
      </c>
      <c r="F12" s="26">
        <f t="shared" si="0"/>
        <v>0</v>
      </c>
      <c r="G12" s="27">
        <f t="shared" si="2"/>
        <v>100</v>
      </c>
      <c r="H12" s="27">
        <f t="shared" si="3"/>
        <v>0</v>
      </c>
    </row>
    <row r="13" spans="1:8" x14ac:dyDescent="0.35">
      <c r="A13" t="s">
        <v>8405</v>
      </c>
      <c r="B13">
        <f>COUNTIFS(Kickstarter!$D:$D, "&gt;=50000", Kickstarter!$F:$F,"successful", Kickstarter!$R:$R, "plays")</f>
        <v>2</v>
      </c>
      <c r="C13">
        <f>COUNTIFS(Kickstarter!$D:$D, "&gt;= 50000", Kickstarter!$F:$F, "failed", Kickstarter!$R:$R, "plays")</f>
        <v>14</v>
      </c>
      <c r="D13">
        <f>COUNTIFS(Kickstarter!$D:$D, "&gt;= 50000", Kickstarter!$F:$F, "canceled", Kickstarter!$R:$R, "plays")</f>
        <v>0</v>
      </c>
      <c r="E13">
        <f t="shared" si="1"/>
        <v>16</v>
      </c>
      <c r="F13" s="26">
        <f t="shared" si="0"/>
        <v>12.5</v>
      </c>
      <c r="G13" s="27">
        <f t="shared" si="2"/>
        <v>87.5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B91A4-1683-C24A-A93A-570D958DA9EA}">
  <dimension ref="A2:F7"/>
  <sheetViews>
    <sheetView topLeftCell="G7" workbookViewId="0">
      <selection activeCell="A4" sqref="A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8314</v>
      </c>
      <c r="B4" s="11" t="s">
        <v>8315</v>
      </c>
    </row>
    <row r="5" spans="1:6" x14ac:dyDescent="0.3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35">
      <c r="A6" s="12" t="s">
        <v>8308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  <row r="7" spans="1:6" x14ac:dyDescent="0.35">
      <c r="A7" s="12" t="s">
        <v>8316</v>
      </c>
      <c r="B7" s="6">
        <v>26</v>
      </c>
      <c r="C7" s="6">
        <v>349</v>
      </c>
      <c r="D7" s="6">
        <v>12</v>
      </c>
      <c r="E7" s="6">
        <v>525</v>
      </c>
      <c r="F7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6F22-C22D-D647-8490-EF6A6E3BDA68}">
  <dimension ref="A1:E7"/>
  <sheetViews>
    <sheetView workbookViewId="0">
      <selection activeCell="T24" sqref="T2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4" bestFit="1" customWidth="1"/>
    <col min="4" max="4" width="8.81640625" bestFit="1" customWidth="1"/>
    <col min="5" max="6" width="10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8313</v>
      </c>
      <c r="B2" t="s">
        <v>8318</v>
      </c>
    </row>
    <row r="4" spans="1:5" x14ac:dyDescent="0.35">
      <c r="A4" s="11" t="s">
        <v>8314</v>
      </c>
      <c r="B4" s="11" t="s">
        <v>8315</v>
      </c>
    </row>
    <row r="5" spans="1:5" x14ac:dyDescent="0.35">
      <c r="A5" s="11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35">
      <c r="A6" s="12" t="s">
        <v>8309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35">
      <c r="A7" s="12" t="s">
        <v>8316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AC1F-62F2-D844-AC98-04A70DFF4146}">
  <dimension ref="A1:F6"/>
  <sheetViews>
    <sheetView topLeftCell="A4" workbookViewId="0">
      <selection activeCell="F2" sqref="F2"/>
    </sheetView>
  </sheetViews>
  <sheetFormatPr defaultColWidth="15.1796875" defaultRowHeight="14.5" x14ac:dyDescent="0.35"/>
  <cols>
    <col min="1" max="1" width="15.1796875" style="2"/>
    <col min="2" max="2" width="46.453125" style="19" customWidth="1"/>
    <col min="3" max="3" width="15.1796875" style="2"/>
    <col min="4" max="4" width="17.36328125" style="2" customWidth="1"/>
    <col min="5" max="16384" width="15.1796875" style="2"/>
  </cols>
  <sheetData>
    <row r="1" spans="1:6" ht="29" x14ac:dyDescent="0.35">
      <c r="A1" s="2" t="s">
        <v>8380</v>
      </c>
      <c r="B1" s="19" t="s">
        <v>8381</v>
      </c>
      <c r="C1" s="15" t="s">
        <v>8382</v>
      </c>
      <c r="D1" s="2" t="s">
        <v>8383</v>
      </c>
      <c r="E1" s="2" t="s">
        <v>8384</v>
      </c>
      <c r="F1" s="2" t="s">
        <v>8385</v>
      </c>
    </row>
    <row r="2" spans="1:6" ht="43.5" x14ac:dyDescent="0.35">
      <c r="A2" s="18" t="s">
        <v>3473</v>
      </c>
      <c r="B2" s="20" t="str">
        <f>VLOOKUP(A2, [1]Sheet1!B:C, 2, FALSE)</f>
        <v>Help us get actor-writer Ian Bonar's debut play - a hilarious, heartbreaking story of grief and loss - to the 2016 Edinburgh Fringe.</v>
      </c>
      <c r="C2" s="7">
        <f>VLOOKUP(A2, [1]Sheet1!B:E, 3, FALSE)</f>
        <v>2000</v>
      </c>
      <c r="D2" s="7">
        <f>VLOOKUP(A2, [1]Sheet1!B:F, 4, FALSE)</f>
        <v>2020</v>
      </c>
      <c r="E2" s="2">
        <f>VLOOKUP(A2, Kickstarter!B:Q, 15, FALSE)</f>
        <v>51.79</v>
      </c>
      <c r="F2" s="2">
        <f>VLOOKUP(A2, Kickstarter!B:L, 11, FALSE)</f>
        <v>39</v>
      </c>
    </row>
    <row r="3" spans="1:6" ht="43.5" x14ac:dyDescent="0.35">
      <c r="A3" s="18" t="s">
        <v>3616</v>
      </c>
      <c r="B3" s="20" t="str">
        <f>VLOOKUP(A3, [1]Sheet1!B:C, 2, FALSE)</f>
        <v>The play yet to be described as "A surefire Edinburgh Fringe Festival Cult Hit". Coming to the Underbelly, Edinburgh, 5th-30th August.</v>
      </c>
      <c r="C3" s="7">
        <f>VLOOKUP(A3, [1]Sheet1!B:E, 3, FALSE)</f>
        <v>2000</v>
      </c>
      <c r="D3" s="7">
        <f>VLOOKUP(A3, [1]Sheet1!B:F, 4, FALSE)</f>
        <v>2020</v>
      </c>
      <c r="E3" s="2">
        <f>VLOOKUP(A3, Kickstarter!B:Q, 15, FALSE)</f>
        <v>36.07</v>
      </c>
      <c r="F3" s="2">
        <f>VLOOKUP(A3, Kickstarter!B:L, 11, FALSE)</f>
        <v>56</v>
      </c>
    </row>
    <row r="4" spans="1:6" ht="43.5" x14ac:dyDescent="0.35">
      <c r="A4" s="18" t="s">
        <v>3178</v>
      </c>
      <c r="B4" s="20" t="str">
        <f>VLOOKUP(A4, [1]Sheet1!B:C, 2, FALSE)</f>
        <v>Cutting Off Kate Bush is a one-woman show written &amp; performed by Lucy Benson-Brown, premiering at the Edinburgh Fringe Festival 2014</v>
      </c>
      <c r="C4" s="7">
        <f>VLOOKUP(A4, [1]Sheet1!B:E, 3, FALSE)</f>
        <v>1500</v>
      </c>
      <c r="D4" s="7">
        <f>VLOOKUP(A4, [1]Sheet1!B:F, 4, FALSE)</f>
        <v>2576</v>
      </c>
      <c r="E4" s="2">
        <f>VLOOKUP(A4, Kickstarter!B:Q, 15, FALSE)</f>
        <v>33.03</v>
      </c>
      <c r="F4" s="2">
        <f>VLOOKUP(A4, Kickstarter!B:L, 11, FALSE)</f>
        <v>78</v>
      </c>
    </row>
    <row r="5" spans="1:6" ht="43.5" x14ac:dyDescent="0.35">
      <c r="A5" s="18" t="s">
        <v>3329</v>
      </c>
      <c r="B5" s="20" t="str">
        <f>VLOOKUP(A5, [1]Sheet1!B:C, 2, FALSE)</f>
        <v>Jestia and Raedon is a brand new romantic comedy play going to the Edinburgh Fringe Festival this summer.</v>
      </c>
      <c r="C5" s="7">
        <f>VLOOKUP(A5, [1]Sheet1!B:E, 3, FALSE)</f>
        <v>1000</v>
      </c>
      <c r="D5" s="7">
        <f>VLOOKUP(A5, [1]Sheet1!B:F, 4, FALSE)</f>
        <v>1168</v>
      </c>
      <c r="E5" s="2">
        <f>VLOOKUP(A5, Kickstarter!B:Q, 15, FALSE)</f>
        <v>44.92</v>
      </c>
      <c r="F5" s="2">
        <f>VLOOKUP(A5, Kickstarter!B:L, 11, FALSE)</f>
        <v>26</v>
      </c>
    </row>
    <row r="6" spans="1:6" ht="43.5" x14ac:dyDescent="0.35">
      <c r="A6" s="18" t="s">
        <v>3221</v>
      </c>
      <c r="B6" s="20" t="str">
        <f>VLOOKUP(A6, [1]Sheet1!B:C, 2, FALSE)</f>
        <v>A one-man show about love, loss, and motorways, written &amp; performed by Ben Norris. Help us get to the 2015 Edinburgh Fringe and beyond!</v>
      </c>
      <c r="C6" s="7">
        <f>VLOOKUP(A6, [1]Sheet1!B:E, 3, FALSE)</f>
        <v>4000</v>
      </c>
      <c r="D6" s="7">
        <f>VLOOKUP(A6, [1]Sheet1!B:F, 4, FALSE)</f>
        <v>4137</v>
      </c>
      <c r="E6" s="2">
        <f>VLOOKUP(A6, Kickstarter!B:Q, 15, FALSE)</f>
        <v>36.61</v>
      </c>
      <c r="F6" s="2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Laila Mobasheri</cp:lastModifiedBy>
  <dcterms:created xsi:type="dcterms:W3CDTF">2017-04-20T15:17:24Z</dcterms:created>
  <dcterms:modified xsi:type="dcterms:W3CDTF">2021-10-31T06:22:39Z</dcterms:modified>
</cp:coreProperties>
</file>