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fio_Ambev\Results\"/>
    </mc:Choice>
  </mc:AlternateContent>
  <xr:revisionPtr revIDLastSave="0" documentId="13_ncr:1_{F3D9124C-D1DD-4CED-9924-0CAD7DB82AC8}" xr6:coauthVersionLast="45" xr6:coauthVersionMax="45" xr10:uidLastSave="{00000000-0000-0000-0000-000000000000}"/>
  <bookViews>
    <workbookView xWindow="12570" yWindow="4080" windowWidth="14400" windowHeight="7335" activeTab="1" xr2:uid="{3BB6D7D0-C0AB-4BDE-961C-EAAFBE584360}"/>
  </bookViews>
  <sheets>
    <sheet name="DATA" sheetId="3" r:id="rId1"/>
    <sheet name="V1-INTEL I5 5200" sheetId="1" r:id="rId2"/>
    <sheet name="V2-INTEL I5 5200" sheetId="2" r:id="rId3"/>
    <sheet name="V3-INTEL I5 5200" sheetId="5" r:id="rId4"/>
    <sheet name="V1-GPU-TESLAK8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C3" i="3"/>
  <c r="C4" i="3"/>
  <c r="C5" i="3"/>
  <c r="C6" i="3"/>
  <c r="C2" i="3"/>
  <c r="B7" i="3"/>
  <c r="B5" i="1"/>
  <c r="E5" i="6"/>
  <c r="B13" i="6"/>
  <c r="B12" i="6"/>
  <c r="F6" i="6"/>
  <c r="E6" i="6"/>
  <c r="D6" i="6"/>
  <c r="C6" i="6"/>
  <c r="B6" i="6"/>
  <c r="F5" i="6"/>
  <c r="D5" i="6"/>
  <c r="C5" i="6"/>
  <c r="B5" i="6"/>
  <c r="G4" i="6"/>
  <c r="G3" i="6"/>
  <c r="G2" i="6"/>
  <c r="B12" i="5"/>
  <c r="B13" i="5" s="1"/>
  <c r="F6" i="5"/>
  <c r="E6" i="5"/>
  <c r="D6" i="5"/>
  <c r="C6" i="5"/>
  <c r="B6" i="5"/>
  <c r="F5" i="5"/>
  <c r="E5" i="5"/>
  <c r="D5" i="5"/>
  <c r="C5" i="5"/>
  <c r="B5" i="5"/>
  <c r="G4" i="5"/>
  <c r="G3" i="5"/>
  <c r="G2" i="5"/>
  <c r="C5" i="2"/>
  <c r="D5" i="2"/>
  <c r="E5" i="2"/>
  <c r="F5" i="2"/>
  <c r="C6" i="2"/>
  <c r="D6" i="2"/>
  <c r="E6" i="2"/>
  <c r="F6" i="2"/>
  <c r="B6" i="2"/>
  <c r="B5" i="2"/>
  <c r="C5" i="1"/>
  <c r="D5" i="1"/>
  <c r="E5" i="1"/>
  <c r="F5" i="1"/>
  <c r="C6" i="1"/>
  <c r="D6" i="1"/>
  <c r="D7" i="1" s="1"/>
  <c r="E6" i="1"/>
  <c r="F6" i="1"/>
  <c r="B6" i="1"/>
  <c r="B13" i="2"/>
  <c r="B12" i="2"/>
  <c r="B12" i="1"/>
  <c r="G4" i="2"/>
  <c r="G3" i="2"/>
  <c r="G2" i="2"/>
  <c r="G3" i="1"/>
  <c r="G4" i="1"/>
  <c r="G2" i="1"/>
  <c r="B13" i="1"/>
  <c r="E7" i="1" l="1"/>
  <c r="F7" i="1"/>
  <c r="B7" i="1"/>
  <c r="C7" i="1"/>
  <c r="C7" i="6"/>
  <c r="D7" i="6"/>
  <c r="B8" i="6"/>
  <c r="B9" i="6"/>
  <c r="C9" i="6" s="1"/>
  <c r="B7" i="6"/>
  <c r="F7" i="6"/>
  <c r="E7" i="6"/>
  <c r="F7" i="5"/>
  <c r="C7" i="5"/>
  <c r="D7" i="5"/>
  <c r="B7" i="5"/>
  <c r="B8" i="5"/>
  <c r="C8" i="5" s="1"/>
  <c r="E7" i="5"/>
  <c r="B9" i="5"/>
  <c r="C9" i="5" s="1"/>
  <c r="D7" i="2"/>
  <c r="C7" i="2"/>
  <c r="F7" i="2"/>
  <c r="B7" i="2"/>
  <c r="E7" i="2"/>
  <c r="B8" i="2"/>
  <c r="C8" i="2" s="1"/>
  <c r="B9" i="2"/>
  <c r="C9" i="2" s="1"/>
  <c r="B9" i="1"/>
  <c r="C9" i="1" s="1"/>
  <c r="B8" i="1"/>
  <c r="C8" i="1" s="1"/>
  <c r="B10" i="6" l="1"/>
  <c r="B15" i="6" s="1"/>
  <c r="C8" i="6"/>
  <c r="B10" i="5"/>
  <c r="B15" i="5" s="1"/>
  <c r="B10" i="2"/>
  <c r="B10" i="1"/>
  <c r="B15" i="1" l="1"/>
  <c r="C10" i="1"/>
  <c r="C10" i="6"/>
  <c r="C10" i="5"/>
  <c r="B15" i="2"/>
  <c r="C10" i="2"/>
</calcChain>
</file>

<file path=xl/sharedStrings.xml><?xml version="1.0" encoding="utf-8"?>
<sst xmlns="http://schemas.openxmlformats.org/spreadsheetml/2006/main" count="87" uniqueCount="24">
  <si>
    <t>Brahma</t>
  </si>
  <si>
    <t>Becks</t>
  </si>
  <si>
    <t>Skoll</t>
  </si>
  <si>
    <t>Budwiser</t>
  </si>
  <si>
    <t>Corona</t>
  </si>
  <si>
    <t>FP</t>
  </si>
  <si>
    <t>FN</t>
  </si>
  <si>
    <t>TP</t>
  </si>
  <si>
    <t>TOTAL</t>
  </si>
  <si>
    <t>Precision</t>
  </si>
  <si>
    <t>Recall</t>
  </si>
  <si>
    <t>F1</t>
  </si>
  <si>
    <t>Total Time</t>
  </si>
  <si>
    <t>IPS</t>
  </si>
  <si>
    <t>Preço</t>
  </si>
  <si>
    <t>Alpha</t>
  </si>
  <si>
    <t>threshold</t>
  </si>
  <si>
    <t>Precsion</t>
  </si>
  <si>
    <t>Global_Precision</t>
  </si>
  <si>
    <t>Global_Recall</t>
  </si>
  <si>
    <t>Global_F1</t>
  </si>
  <si>
    <t>Beck's</t>
  </si>
  <si>
    <t>Logomarca</t>
  </si>
  <si>
    <t>Número de imgs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</si>
</sst>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EC78-38B1-4089-8B5D-0CDD8AAB78A1}">
  <dimension ref="A1:E7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15.7109375" bestFit="1" customWidth="1"/>
  </cols>
  <sheetData>
    <row r="1" spans="1:5" x14ac:dyDescent="0.25">
      <c r="A1" t="s">
        <v>22</v>
      </c>
      <c r="B1" t="s">
        <v>23</v>
      </c>
    </row>
    <row r="2" spans="1:5" x14ac:dyDescent="0.25">
      <c r="A2" t="s">
        <v>0</v>
      </c>
      <c r="B2">
        <v>86</v>
      </c>
      <c r="C2">
        <f>B2*100/$B$7</f>
        <v>36.909871244635191</v>
      </c>
      <c r="E2">
        <f>36.9+13.7+18.5+15.45+15.45</f>
        <v>100</v>
      </c>
    </row>
    <row r="3" spans="1:5" x14ac:dyDescent="0.25">
      <c r="A3" t="s">
        <v>3</v>
      </c>
      <c r="B3">
        <v>32</v>
      </c>
      <c r="C3">
        <f t="shared" ref="C3:C6" si="0">B3*100/$B$7</f>
        <v>13.733905579399142</v>
      </c>
    </row>
    <row r="4" spans="1:5" x14ac:dyDescent="0.25">
      <c r="A4" t="s">
        <v>2</v>
      </c>
      <c r="B4">
        <v>43</v>
      </c>
      <c r="C4">
        <f t="shared" si="0"/>
        <v>18.454935622317596</v>
      </c>
    </row>
    <row r="5" spans="1:5" x14ac:dyDescent="0.25">
      <c r="A5" t="s">
        <v>21</v>
      </c>
      <c r="B5">
        <v>36</v>
      </c>
      <c r="C5">
        <f t="shared" si="0"/>
        <v>15.450643776824034</v>
      </c>
    </row>
    <row r="6" spans="1:5" x14ac:dyDescent="0.25">
      <c r="A6" t="s">
        <v>4</v>
      </c>
      <c r="B6">
        <v>36</v>
      </c>
      <c r="C6">
        <f t="shared" si="0"/>
        <v>15.450643776824034</v>
      </c>
    </row>
    <row r="7" spans="1:5" x14ac:dyDescent="0.25">
      <c r="B7">
        <f>SUM(B2:B6)</f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EFAE-8F56-48BD-BC54-4B34209F19B7}">
  <dimension ref="A1:G16"/>
  <sheetViews>
    <sheetView tabSelected="1" workbookViewId="0">
      <selection activeCell="E16" sqref="E16"/>
    </sheetView>
  </sheetViews>
  <sheetFormatPr defaultRowHeight="15" x14ac:dyDescent="0.25"/>
  <cols>
    <col min="1" max="1" width="16" bestFit="1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8</v>
      </c>
    </row>
    <row r="2" spans="1:7" x14ac:dyDescent="0.25">
      <c r="A2" s="1" t="s">
        <v>5</v>
      </c>
      <c r="B2" s="1">
        <v>3</v>
      </c>
      <c r="C2" s="1">
        <v>1</v>
      </c>
      <c r="D2" s="1">
        <v>1</v>
      </c>
      <c r="E2" s="1"/>
      <c r="F2" s="1">
        <v>1</v>
      </c>
      <c r="G2" s="4">
        <f>SUM(B2:F2)</f>
        <v>6</v>
      </c>
    </row>
    <row r="3" spans="1:7" x14ac:dyDescent="0.25">
      <c r="A3" s="1" t="s">
        <v>6</v>
      </c>
      <c r="B3" s="1">
        <v>2</v>
      </c>
      <c r="C3" s="1">
        <v>3</v>
      </c>
      <c r="D3" s="1">
        <v>9</v>
      </c>
      <c r="E3" s="1">
        <v>5</v>
      </c>
      <c r="F3" s="1">
        <v>13</v>
      </c>
      <c r="G3" s="4">
        <f t="shared" ref="G3:G4" si="0">SUM(B3:F3)</f>
        <v>32</v>
      </c>
    </row>
    <row r="4" spans="1:7" x14ac:dyDescent="0.25">
      <c r="A4" s="1" t="s">
        <v>7</v>
      </c>
      <c r="B4" s="1">
        <v>21</v>
      </c>
      <c r="C4" s="1">
        <v>16</v>
      </c>
      <c r="D4" s="1">
        <v>11</v>
      </c>
      <c r="E4" s="1">
        <v>11</v>
      </c>
      <c r="F4" s="1">
        <v>20</v>
      </c>
      <c r="G4" s="4">
        <f t="shared" si="0"/>
        <v>79</v>
      </c>
    </row>
    <row r="5" spans="1:7" x14ac:dyDescent="0.25">
      <c r="A5" s="5" t="s">
        <v>17</v>
      </c>
      <c r="B5" s="1">
        <f>B4/(B4+B2)</f>
        <v>0.875</v>
      </c>
      <c r="C5" s="1">
        <f t="shared" ref="C5:F5" si="1">C4/(C4+C2)</f>
        <v>0.94117647058823528</v>
      </c>
      <c r="D5" s="1">
        <f t="shared" si="1"/>
        <v>0.91666666666666663</v>
      </c>
      <c r="E5" s="1">
        <f t="shared" si="1"/>
        <v>1</v>
      </c>
      <c r="F5" s="1">
        <f t="shared" si="1"/>
        <v>0.95238095238095233</v>
      </c>
      <c r="G5" s="2"/>
    </row>
    <row r="6" spans="1:7" x14ac:dyDescent="0.25">
      <c r="A6" s="5" t="s">
        <v>10</v>
      </c>
      <c r="B6" s="1">
        <f>B4/(B4+B3)</f>
        <v>0.91304347826086951</v>
      </c>
      <c r="C6" s="1">
        <f t="shared" ref="C6:F6" si="2">C4/(C4+C3)</f>
        <v>0.84210526315789469</v>
      </c>
      <c r="D6" s="1">
        <f t="shared" si="2"/>
        <v>0.55000000000000004</v>
      </c>
      <c r="E6" s="1">
        <f t="shared" si="2"/>
        <v>0.6875</v>
      </c>
      <c r="F6" s="1">
        <f t="shared" si="2"/>
        <v>0.60606060606060608</v>
      </c>
      <c r="G6" s="2"/>
    </row>
    <row r="7" spans="1:7" x14ac:dyDescent="0.25">
      <c r="A7" s="5" t="s">
        <v>11</v>
      </c>
      <c r="B7" s="1">
        <f>2*(B5*B6)/(B5+B6)</f>
        <v>0.8936170212765957</v>
      </c>
      <c r="C7" s="1">
        <f t="shared" ref="C7:F7" si="3">2*(C5*C6)/(C5+C6)</f>
        <v>0.88888888888888884</v>
      </c>
      <c r="D7" s="1">
        <f t="shared" si="3"/>
        <v>0.68749999999999989</v>
      </c>
      <c r="E7" s="1">
        <f t="shared" si="3"/>
        <v>0.81481481481481477</v>
      </c>
      <c r="F7" s="1">
        <f t="shared" si="3"/>
        <v>0.7407407407407407</v>
      </c>
      <c r="G7" s="2"/>
    </row>
    <row r="8" spans="1:7" x14ac:dyDescent="0.25">
      <c r="A8" t="s">
        <v>18</v>
      </c>
      <c r="B8">
        <f>G4/(G4+G2)</f>
        <v>0.92941176470588238</v>
      </c>
      <c r="C8">
        <f>B8*100</f>
        <v>92.941176470588232</v>
      </c>
    </row>
    <row r="9" spans="1:7" x14ac:dyDescent="0.25">
      <c r="A9" t="s">
        <v>19</v>
      </c>
      <c r="B9">
        <f>G4/(G4+G3)</f>
        <v>0.71171171171171166</v>
      </c>
      <c r="C9">
        <f t="shared" ref="C9:C10" si="4">B9*100</f>
        <v>71.171171171171167</v>
      </c>
    </row>
    <row r="10" spans="1:7" x14ac:dyDescent="0.25">
      <c r="A10" t="s">
        <v>11</v>
      </c>
      <c r="B10">
        <f>2*(B8*B9)/(B8+B9)</f>
        <v>0.80612244897959184</v>
      </c>
      <c r="C10">
        <f t="shared" si="4"/>
        <v>80.612244897959187</v>
      </c>
    </row>
    <row r="12" spans="1:7" x14ac:dyDescent="0.25">
      <c r="A12" t="s">
        <v>12</v>
      </c>
      <c r="B12">
        <f>4.09+2.624+0.255+2.429+0.234+2.393+0.223+2.377+0.614+2.381+0.213+2.388+0.29+0.45+0.0564</f>
        <v>21.017400000000002</v>
      </c>
    </row>
    <row r="13" spans="1:7" x14ac:dyDescent="0.25">
      <c r="A13" t="s">
        <v>13</v>
      </c>
      <c r="B13">
        <f>214/B12</f>
        <v>10.182039643343133</v>
      </c>
    </row>
    <row r="14" spans="1:7" x14ac:dyDescent="0.25">
      <c r="A14" t="s">
        <v>14</v>
      </c>
      <c r="B14">
        <v>3</v>
      </c>
    </row>
    <row r="15" spans="1:7" x14ac:dyDescent="0.25">
      <c r="A15" t="s">
        <v>15</v>
      </c>
      <c r="B15">
        <f>B10/(B12*B14)</f>
        <v>1.2785001141587315E-2</v>
      </c>
    </row>
    <row r="16" spans="1:7" x14ac:dyDescent="0.25">
      <c r="A16" t="s">
        <v>16</v>
      </c>
      <c r="B16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D12D-0020-4C62-88A9-0D8CFB7E43C5}">
  <dimension ref="A1:G16"/>
  <sheetViews>
    <sheetView workbookViewId="0">
      <selection activeCell="C6" sqref="C6"/>
    </sheetView>
  </sheetViews>
  <sheetFormatPr defaultRowHeight="15" x14ac:dyDescent="0.25"/>
  <cols>
    <col min="1" max="1" width="16" bestFit="1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5">
      <c r="A2" s="1" t="s">
        <v>5</v>
      </c>
      <c r="B2" s="1">
        <v>18</v>
      </c>
      <c r="C2" s="1">
        <v>32</v>
      </c>
      <c r="D2" s="1">
        <v>13</v>
      </c>
      <c r="E2" s="1">
        <v>10</v>
      </c>
      <c r="F2" s="1">
        <v>12</v>
      </c>
      <c r="G2" s="1">
        <f>SUM(B2:F2)</f>
        <v>85</v>
      </c>
    </row>
    <row r="3" spans="1:7" x14ac:dyDescent="0.25">
      <c r="A3" s="1" t="s">
        <v>6</v>
      </c>
      <c r="B3" s="1">
        <v>1</v>
      </c>
      <c r="C3" s="1">
        <v>6</v>
      </c>
      <c r="D3" s="1">
        <v>10</v>
      </c>
      <c r="E3" s="1">
        <v>9</v>
      </c>
      <c r="F3" s="1">
        <v>5</v>
      </c>
      <c r="G3" s="1">
        <f t="shared" ref="G3:G4" si="0">SUM(B3:F3)</f>
        <v>31</v>
      </c>
    </row>
    <row r="4" spans="1:7" x14ac:dyDescent="0.25">
      <c r="A4" s="1" t="s">
        <v>7</v>
      </c>
      <c r="B4" s="1">
        <v>31</v>
      </c>
      <c r="C4" s="1">
        <v>42</v>
      </c>
      <c r="D4" s="1">
        <v>17</v>
      </c>
      <c r="E4" s="1">
        <v>25</v>
      </c>
      <c r="F4" s="1">
        <v>34</v>
      </c>
      <c r="G4" s="1">
        <f t="shared" si="0"/>
        <v>149</v>
      </c>
    </row>
    <row r="5" spans="1:7" x14ac:dyDescent="0.25">
      <c r="A5" s="3" t="s">
        <v>9</v>
      </c>
      <c r="B5" s="2">
        <f>B4/(B4+B2)</f>
        <v>0.63265306122448983</v>
      </c>
      <c r="C5" s="2">
        <f t="shared" ref="C5:F5" si="1">C4/(C4+C2)</f>
        <v>0.56756756756756754</v>
      </c>
      <c r="D5" s="2">
        <f t="shared" si="1"/>
        <v>0.56666666666666665</v>
      </c>
      <c r="E5" s="2">
        <f t="shared" si="1"/>
        <v>0.7142857142857143</v>
      </c>
      <c r="F5" s="2">
        <f t="shared" si="1"/>
        <v>0.73913043478260865</v>
      </c>
      <c r="G5" s="2"/>
    </row>
    <row r="6" spans="1:7" x14ac:dyDescent="0.25">
      <c r="A6" s="3" t="s">
        <v>10</v>
      </c>
      <c r="B6" s="2">
        <f>B4/(B4+B3)</f>
        <v>0.96875</v>
      </c>
      <c r="C6" s="2">
        <f t="shared" ref="C6:F6" si="2">C4/(C4+C3)</f>
        <v>0.875</v>
      </c>
      <c r="D6" s="2">
        <f t="shared" si="2"/>
        <v>0.62962962962962965</v>
      </c>
      <c r="E6" s="2">
        <f t="shared" si="2"/>
        <v>0.73529411764705888</v>
      </c>
      <c r="F6" s="2">
        <f t="shared" si="2"/>
        <v>0.87179487179487181</v>
      </c>
      <c r="G6" s="2"/>
    </row>
    <row r="7" spans="1:7" x14ac:dyDescent="0.25">
      <c r="A7" s="3" t="s">
        <v>11</v>
      </c>
      <c r="B7" s="2">
        <f>2*(B5*B6)/(B5+B6)</f>
        <v>0.76543209876543217</v>
      </c>
      <c r="C7" s="2">
        <f t="shared" ref="C7:F7" si="3">2*(C5*C6)/(C5+C6)</f>
        <v>0.68852459016393441</v>
      </c>
      <c r="D7" s="2">
        <f t="shared" si="3"/>
        <v>0.59649122807017552</v>
      </c>
      <c r="E7" s="2">
        <f t="shared" si="3"/>
        <v>0.72463768115942018</v>
      </c>
      <c r="F7" s="2">
        <f t="shared" si="3"/>
        <v>0.79999999999999993</v>
      </c>
      <c r="G7" s="2"/>
    </row>
    <row r="8" spans="1:7" x14ac:dyDescent="0.25">
      <c r="A8" t="s">
        <v>18</v>
      </c>
      <c r="B8">
        <f>G4/(G4+G2)</f>
        <v>0.63675213675213671</v>
      </c>
      <c r="C8">
        <f>B8*100</f>
        <v>63.675213675213669</v>
      </c>
    </row>
    <row r="9" spans="1:7" x14ac:dyDescent="0.25">
      <c r="A9" t="s">
        <v>19</v>
      </c>
      <c r="B9">
        <f>G4/(G4+G3)</f>
        <v>0.82777777777777772</v>
      </c>
      <c r="C9">
        <f t="shared" ref="C9:C10" si="4">B9*100</f>
        <v>82.777777777777771</v>
      </c>
    </row>
    <row r="10" spans="1:7" x14ac:dyDescent="0.25">
      <c r="A10" t="s">
        <v>20</v>
      </c>
      <c r="B10">
        <f>2*(B8*B9)/(B8+B9)</f>
        <v>0.71980676328502402</v>
      </c>
      <c r="C10">
        <f t="shared" si="4"/>
        <v>71.980676328502398</v>
      </c>
    </row>
    <row r="12" spans="1:7" x14ac:dyDescent="0.25">
      <c r="A12" t="s">
        <v>12</v>
      </c>
      <c r="B12">
        <f>4.1014+2.6+2.62+2.36+1.98+2.32+1.99+2.36+2.28+2.34+1.59+2.44+2.05+0.475+0.055</f>
        <v>31.561400000000003</v>
      </c>
    </row>
    <row r="13" spans="1:7" x14ac:dyDescent="0.25">
      <c r="A13" t="s">
        <v>13</v>
      </c>
      <c r="B13">
        <f>214/B12</f>
        <v>6.7804343280082628</v>
      </c>
    </row>
    <row r="14" spans="1:7" x14ac:dyDescent="0.25">
      <c r="A14" t="s">
        <v>14</v>
      </c>
      <c r="B14">
        <v>3</v>
      </c>
    </row>
    <row r="15" spans="1:7" x14ac:dyDescent="0.25">
      <c r="A15" t="s">
        <v>15</v>
      </c>
      <c r="B15">
        <f>B10/(B12*B14)</f>
        <v>7.6021845596733559E-3</v>
      </c>
    </row>
    <row r="16" spans="1:7" x14ac:dyDescent="0.25">
      <c r="A16" t="s">
        <v>16</v>
      </c>
      <c r="B16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2A48-FBBE-4973-8FEB-04D8D0B30610}">
  <dimension ref="A1:G16"/>
  <sheetViews>
    <sheetView workbookViewId="0">
      <selection activeCell="B16" sqref="B16"/>
    </sheetView>
  </sheetViews>
  <sheetFormatPr defaultRowHeight="15" x14ac:dyDescent="0.25"/>
  <cols>
    <col min="1" max="1" width="16" bestFit="1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5">
      <c r="A2" s="1" t="s">
        <v>5</v>
      </c>
      <c r="B2" s="1">
        <v>1</v>
      </c>
      <c r="C2" s="1"/>
      <c r="D2" s="1"/>
      <c r="E2" s="1"/>
      <c r="F2" s="1"/>
      <c r="G2" s="1">
        <f>SUM(B2:F2)</f>
        <v>1</v>
      </c>
    </row>
    <row r="3" spans="1:7" x14ac:dyDescent="0.25">
      <c r="A3" s="1" t="s">
        <v>6</v>
      </c>
      <c r="B3" s="1">
        <v>3</v>
      </c>
      <c r="C3" s="1">
        <v>8</v>
      </c>
      <c r="D3" s="1">
        <v>18</v>
      </c>
      <c r="E3" s="1">
        <v>7</v>
      </c>
      <c r="F3" s="1">
        <v>8</v>
      </c>
      <c r="G3" s="1">
        <f t="shared" ref="G3:G4" si="0">SUM(B3:F3)</f>
        <v>44</v>
      </c>
    </row>
    <row r="4" spans="1:7" x14ac:dyDescent="0.25">
      <c r="A4" s="1" t="s">
        <v>7</v>
      </c>
      <c r="B4" s="1">
        <v>19</v>
      </c>
      <c r="C4" s="1">
        <v>11</v>
      </c>
      <c r="D4" s="1">
        <v>2</v>
      </c>
      <c r="E4" s="1">
        <v>9</v>
      </c>
      <c r="F4" s="1">
        <v>15</v>
      </c>
      <c r="G4" s="1">
        <f t="shared" si="0"/>
        <v>56</v>
      </c>
    </row>
    <row r="5" spans="1:7" x14ac:dyDescent="0.25">
      <c r="A5" s="3" t="s">
        <v>9</v>
      </c>
      <c r="B5" s="2">
        <f>B4/(B4+B2)</f>
        <v>0.95</v>
      </c>
      <c r="C5" s="2">
        <f t="shared" ref="C5:F5" si="1">C4/(C4+C2)</f>
        <v>1</v>
      </c>
      <c r="D5" s="2">
        <f t="shared" si="1"/>
        <v>1</v>
      </c>
      <c r="E5" s="2">
        <f t="shared" si="1"/>
        <v>1</v>
      </c>
      <c r="F5" s="2">
        <f t="shared" si="1"/>
        <v>1</v>
      </c>
      <c r="G5" s="2"/>
    </row>
    <row r="6" spans="1:7" x14ac:dyDescent="0.25">
      <c r="A6" s="3" t="s">
        <v>10</v>
      </c>
      <c r="B6" s="2">
        <f>B4/(B4+B3)</f>
        <v>0.86363636363636365</v>
      </c>
      <c r="C6" s="2">
        <f t="shared" ref="C6:F6" si="2">C4/(C4+C3)</f>
        <v>0.57894736842105265</v>
      </c>
      <c r="D6" s="2">
        <f t="shared" si="2"/>
        <v>0.1</v>
      </c>
      <c r="E6" s="2">
        <f t="shared" si="2"/>
        <v>0.5625</v>
      </c>
      <c r="F6" s="2">
        <f t="shared" si="2"/>
        <v>0.65217391304347827</v>
      </c>
      <c r="G6" s="2"/>
    </row>
    <row r="7" spans="1:7" x14ac:dyDescent="0.25">
      <c r="A7" s="3" t="s">
        <v>11</v>
      </c>
      <c r="B7" s="2">
        <f>2*(B5*B6)/(B5+B6)</f>
        <v>0.90476190476190477</v>
      </c>
      <c r="C7" s="2">
        <f t="shared" ref="C7:F7" si="3">2*(C5*C6)/(C5+C6)</f>
        <v>0.73333333333333339</v>
      </c>
      <c r="D7" s="2">
        <f t="shared" si="3"/>
        <v>0.18181818181818182</v>
      </c>
      <c r="E7" s="2">
        <f t="shared" si="3"/>
        <v>0.72</v>
      </c>
      <c r="F7" s="2">
        <f t="shared" si="3"/>
        <v>0.78947368421052633</v>
      </c>
      <c r="G7" s="2"/>
    </row>
    <row r="8" spans="1:7" x14ac:dyDescent="0.25">
      <c r="A8" t="s">
        <v>18</v>
      </c>
      <c r="B8">
        <f>G4/(G4+G2)</f>
        <v>0.98245614035087714</v>
      </c>
      <c r="C8">
        <f>B8*100</f>
        <v>98.245614035087712</v>
      </c>
    </row>
    <row r="9" spans="1:7" x14ac:dyDescent="0.25">
      <c r="A9" t="s">
        <v>19</v>
      </c>
      <c r="B9">
        <f>G4/(G4+G3)</f>
        <v>0.56000000000000005</v>
      </c>
      <c r="C9">
        <f t="shared" ref="C9:C10" si="4">B9*100</f>
        <v>56.000000000000007</v>
      </c>
    </row>
    <row r="10" spans="1:7" x14ac:dyDescent="0.25">
      <c r="A10" t="s">
        <v>20</v>
      </c>
      <c r="B10">
        <f>2*(B8*B9)/(B8+B9)</f>
        <v>0.7133757961783439</v>
      </c>
      <c r="C10">
        <f t="shared" si="4"/>
        <v>71.337579617834393</v>
      </c>
    </row>
    <row r="12" spans="1:7" x14ac:dyDescent="0.25">
      <c r="A12" t="s">
        <v>12</v>
      </c>
      <c r="B12">
        <f>4.14+2.66+0.25+2.36+0.257+2.337+0.207+2.316+0.622+2.3+0.322+2.305+0.35+0.44+0.12</f>
        <v>20.986000000000004</v>
      </c>
    </row>
    <row r="13" spans="1:7" x14ac:dyDescent="0.25">
      <c r="A13" t="s">
        <v>13</v>
      </c>
      <c r="B13">
        <f>214/B12</f>
        <v>10.197274373391783</v>
      </c>
    </row>
    <row r="14" spans="1:7" x14ac:dyDescent="0.25">
      <c r="A14" t="s">
        <v>14</v>
      </c>
      <c r="B14">
        <v>3</v>
      </c>
    </row>
    <row r="15" spans="1:7" x14ac:dyDescent="0.25">
      <c r="A15" t="s">
        <v>15</v>
      </c>
      <c r="B15">
        <f>B10/(B12*B14)</f>
        <v>1.1330979322379106E-2</v>
      </c>
    </row>
    <row r="16" spans="1:7" x14ac:dyDescent="0.25">
      <c r="A16" t="s">
        <v>16</v>
      </c>
      <c r="B16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4825-1E29-4A34-901A-56991B6F25A9}">
  <dimension ref="A1:G16"/>
  <sheetViews>
    <sheetView workbookViewId="0">
      <selection activeCell="B8" sqref="B8"/>
    </sheetView>
  </sheetViews>
  <sheetFormatPr defaultRowHeight="15" x14ac:dyDescent="0.25"/>
  <cols>
    <col min="1" max="1" width="16" bestFit="1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5">
      <c r="A2" s="1" t="s">
        <v>5</v>
      </c>
      <c r="B2" s="1">
        <v>4</v>
      </c>
      <c r="C2" s="1">
        <v>1</v>
      </c>
      <c r="D2" s="1">
        <v>1</v>
      </c>
      <c r="E2" s="1"/>
      <c r="F2" s="1">
        <v>1</v>
      </c>
      <c r="G2" s="1">
        <f>SUM(B2:F2)</f>
        <v>7</v>
      </c>
    </row>
    <row r="3" spans="1:7" x14ac:dyDescent="0.25">
      <c r="A3" s="1" t="s">
        <v>6</v>
      </c>
      <c r="B3" s="1">
        <v>1</v>
      </c>
      <c r="C3" s="1">
        <v>5</v>
      </c>
      <c r="D3" s="1">
        <v>8</v>
      </c>
      <c r="E3" s="1">
        <v>5</v>
      </c>
      <c r="F3" s="1">
        <v>9</v>
      </c>
      <c r="G3" s="1">
        <f t="shared" ref="G3:G4" si="0">SUM(B3:F3)</f>
        <v>28</v>
      </c>
    </row>
    <row r="4" spans="1:7" x14ac:dyDescent="0.25">
      <c r="A4" s="1" t="s">
        <v>7</v>
      </c>
      <c r="B4" s="1">
        <v>23</v>
      </c>
      <c r="C4" s="1">
        <v>17</v>
      </c>
      <c r="D4" s="1">
        <v>11</v>
      </c>
      <c r="E4" s="1">
        <v>14</v>
      </c>
      <c r="F4" s="1">
        <v>24</v>
      </c>
      <c r="G4" s="1">
        <f t="shared" si="0"/>
        <v>89</v>
      </c>
    </row>
    <row r="5" spans="1:7" x14ac:dyDescent="0.25">
      <c r="A5" s="3" t="s">
        <v>17</v>
      </c>
      <c r="B5" s="2">
        <f>B4/(B4+B2)</f>
        <v>0.85185185185185186</v>
      </c>
      <c r="C5" s="2">
        <f t="shared" ref="C5:F5" si="1">C4/(C4+C2)</f>
        <v>0.94444444444444442</v>
      </c>
      <c r="D5" s="2">
        <f t="shared" si="1"/>
        <v>0.91666666666666663</v>
      </c>
      <c r="E5" s="2">
        <f>E4/(E4+E2)</f>
        <v>1</v>
      </c>
      <c r="F5" s="2">
        <f t="shared" si="1"/>
        <v>0.96</v>
      </c>
      <c r="G5" s="2"/>
    </row>
    <row r="6" spans="1:7" x14ac:dyDescent="0.25">
      <c r="A6" s="3" t="s">
        <v>10</v>
      </c>
      <c r="B6" s="2">
        <f>B4/(B4+B3)</f>
        <v>0.95833333333333337</v>
      </c>
      <c r="C6" s="2">
        <f t="shared" ref="C6:F6" si="2">C4/(C4+C3)</f>
        <v>0.77272727272727271</v>
      </c>
      <c r="D6" s="2">
        <f t="shared" si="2"/>
        <v>0.57894736842105265</v>
      </c>
      <c r="E6" s="2">
        <f t="shared" si="2"/>
        <v>0.73684210526315785</v>
      </c>
      <c r="F6" s="2">
        <f t="shared" si="2"/>
        <v>0.72727272727272729</v>
      </c>
      <c r="G6" s="2"/>
    </row>
    <row r="7" spans="1:7" x14ac:dyDescent="0.25">
      <c r="A7" s="3" t="s">
        <v>11</v>
      </c>
      <c r="B7" s="2">
        <f>2*(B5*B6)/(B5+B6)</f>
        <v>0.90196078431372562</v>
      </c>
      <c r="C7" s="2">
        <f t="shared" ref="C7:F7" si="3">2*(C5*C6)/(C5+C6)</f>
        <v>0.85</v>
      </c>
      <c r="D7" s="2">
        <f t="shared" si="3"/>
        <v>0.70967741935483875</v>
      </c>
      <c r="E7" s="2">
        <f t="shared" si="3"/>
        <v>0.8484848484848484</v>
      </c>
      <c r="F7" s="2">
        <f t="shared" si="3"/>
        <v>0.82758620689655171</v>
      </c>
      <c r="G7" s="2"/>
    </row>
    <row r="8" spans="1:7" x14ac:dyDescent="0.25">
      <c r="A8" t="s">
        <v>18</v>
      </c>
      <c r="B8">
        <f>G4/(G4+G2)</f>
        <v>0.92708333333333337</v>
      </c>
      <c r="C8">
        <f>B8*100</f>
        <v>92.708333333333343</v>
      </c>
    </row>
    <row r="9" spans="1:7" x14ac:dyDescent="0.25">
      <c r="A9" t="s">
        <v>19</v>
      </c>
      <c r="B9">
        <f>G4/(G4+G3)</f>
        <v>0.76068376068376065</v>
      </c>
      <c r="C9">
        <f t="shared" ref="C9:C10" si="4">B9*100</f>
        <v>76.068376068376068</v>
      </c>
    </row>
    <row r="10" spans="1:7" x14ac:dyDescent="0.25">
      <c r="A10" t="s">
        <v>11</v>
      </c>
      <c r="B10">
        <f>2*(B8*B9)/(B8+B9)</f>
        <v>0.83568075117370888</v>
      </c>
      <c r="C10">
        <f t="shared" si="4"/>
        <v>83.568075117370881</v>
      </c>
    </row>
    <row r="12" spans="1:7" x14ac:dyDescent="0.25">
      <c r="A12" t="s">
        <v>12</v>
      </c>
      <c r="B12">
        <f>2.9433+0.301+0.0507+0.24+0.05+0.342+0.0515+0.147+0.06+0.255+0.06+0.22+0.431+0.035</f>
        <v>5.1864999999999988</v>
      </c>
    </row>
    <row r="13" spans="1:7" x14ac:dyDescent="0.25">
      <c r="A13" t="s">
        <v>13</v>
      </c>
      <c r="B13">
        <f>196/B12</f>
        <v>37.790417429866004</v>
      </c>
    </row>
    <row r="14" spans="1:7" x14ac:dyDescent="0.25">
      <c r="A14" t="s">
        <v>14</v>
      </c>
      <c r="B14">
        <v>18</v>
      </c>
    </row>
    <row r="15" spans="1:7" x14ac:dyDescent="0.25">
      <c r="A15" t="s">
        <v>15</v>
      </c>
      <c r="B15">
        <f>B10/(B12*B14)</f>
        <v>8.9514525014054557E-3</v>
      </c>
    </row>
    <row r="16" spans="1:7" x14ac:dyDescent="0.25">
      <c r="A16" t="s">
        <v>16</v>
      </c>
      <c r="B1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V1-INTEL I5 5200</vt:lpstr>
      <vt:lpstr>V2-INTEL I5 5200</vt:lpstr>
      <vt:lpstr>V3-INTEL I5 5200</vt:lpstr>
      <vt:lpstr>V1-GPU-TESLAK80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Nunes</dc:creator>
  <cp:lastModifiedBy>Leon Nunes</cp:lastModifiedBy>
  <dcterms:created xsi:type="dcterms:W3CDTF">2020-11-08T18:03:19Z</dcterms:created>
  <dcterms:modified xsi:type="dcterms:W3CDTF">2020-11-09T05:21:53Z</dcterms:modified>
</cp:coreProperties>
</file>