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C0D7BC2D-2587-794C-81D2-C23361024FF3}" xr6:coauthVersionLast="43" xr6:coauthVersionMax="43" xr10:uidLastSave="{00000000-0000-0000-0000-000000000000}"/>
  <bookViews>
    <workbookView xWindow="28800" yWindow="-10340" windowWidth="51200" windowHeight="28340" activeTab="2" xr2:uid="{A557A50A-5DDC-A947-B4B9-80A2CEF9B354}"/>
  </bookViews>
  <sheets>
    <sheet name="DelayedActions" sheetId="1" r:id="rId1"/>
    <sheet name="ProgressDA" sheetId="3" r:id="rId2"/>
    <sheet name="Uncertainty" sheetId="2" r:id="rId3"/>
    <sheet name="ProgressD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0" i="2" l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C214" i="2"/>
  <c r="T156" i="2" l="1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D5" i="4" l="1"/>
  <c r="C5" i="4"/>
  <c r="G5" i="4" s="1"/>
  <c r="T80" i="2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E11" i="4" l="1"/>
  <c r="E10" i="4"/>
  <c r="T203" i="1"/>
  <c r="D5" i="3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<sst xmlns="http://schemas.openxmlformats.org/spreadsheetml/2006/main" count="2421" uniqueCount="1367">
  <si>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</si>
  <si>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</si>
  <si>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</si>
  <si>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</si>
  <si>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</si>
  <si>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</si>
  <si>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</si>
  <si>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</si>
  <si>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</si>
  <si>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</si>
  <si>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</si>
  <si>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</si>
  <si>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</si>
  <si>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</si>
  <si>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</si>
  <si>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</si>
  <si>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</si>
  <si>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</si>
  <si>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</si>
  <si>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</si>
  <si>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</si>
  <si>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</si>
  <si>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</si>
  <si>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</si>
  <si>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</si>
  <si>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</si>
  <si>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</si>
  <si>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</si>
  <si>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</si>
  <si>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</si>
  <si>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</si>
  <si>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</si>
  <si>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</si>
  <si>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</si>
  <si>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</si>
  <si>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</si>
  <si>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</si>
  <si>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</si>
  <si>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</si>
  <si>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</si>
  <si>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</si>
  <si>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</si>
  <si>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</si>
  <si>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</si>
  <si>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</si>
  <si>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</si>
  <si>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</si>
  <si>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</si>
  <si>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</si>
  <si>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</si>
  <si>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</si>
  <si>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</si>
  <si>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</si>
  <si>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</si>
  <si>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</si>
  <si>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</si>
  <si>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</si>
  <si>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</si>
  <si>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</si>
  <si>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</si>
  <si>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</si>
  <si>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</si>
  <si>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</si>
  <si>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</si>
  <si>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</si>
  <si>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</si>
  <si>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</si>
  <si>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</si>
  <si>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</si>
  <si>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</si>
  <si>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</si>
  <si>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</si>
  <si>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</si>
  <si>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</si>
  <si>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</si>
  <si>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</si>
  <si>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</si>
  <si>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</si>
  <si>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</si>
  <si>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</si>
  <si>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</si>
  <si>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</si>
  <si>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</si>
  <si>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</si>
  <si>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</si>
  <si>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</si>
  <si>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</si>
  <si>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</si>
  <si>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</si>
  <si>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</si>
  <si>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</si>
  <si>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</si>
  <si>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</si>
  <si>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</si>
  <si>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</si>
  <si>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</si>
  <si>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</si>
  <si>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</si>
  <si>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</si>
  <si>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</si>
  <si>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</si>
  <si>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</si>
  <si>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</si>
  <si>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</si>
  <si>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</si>
  <si>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</si>
  <si>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</si>
  <si>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</si>
  <si>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</si>
  <si>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</si>
  <si>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</si>
  <si>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</si>
  <si>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</si>
  <si>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</si>
  <si>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</si>
  <si>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</si>
  <si>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</si>
  <si>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</si>
  <si>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</si>
  <si>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</si>
  <si>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</si>
  <si>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</si>
  <si>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</si>
  <si>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</si>
  <si>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</si>
  <si>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</si>
  <si>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</si>
  <si>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</si>
  <si>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</si>
  <si>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</si>
  <si>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</si>
  <si>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</si>
  <si>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</si>
  <si>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</si>
  <si>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</si>
  <si>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</si>
  <si>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</si>
  <si>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</si>
  <si>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</si>
  <si>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</si>
  <si>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</si>
  <si>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</si>
  <si>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</si>
  <si>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</si>
  <si>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</si>
  <si>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</si>
  <si>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</si>
  <si>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</si>
  <si>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</si>
  <si>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</si>
  <si>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</si>
  <si>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</si>
  <si>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</si>
  <si>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</si>
  <si>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</si>
  <si>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</si>
  <si>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</si>
  <si>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</si>
  <si>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</si>
  <si>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</si>
  <si>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</si>
  <si>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</si>
  <si>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</si>
  <si>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</si>
  <si>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</si>
  <si>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</si>
  <si>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</si>
  <si>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</si>
  <si>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</si>
  <si>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</si>
  <si>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</si>
  <si>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</si>
  <si>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</si>
  <si>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</si>
  <si>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</si>
  <si>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</si>
  <si>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</si>
  <si>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</si>
  <si>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</si>
  <si>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</si>
  <si>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</si>
  <si>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</si>
  <si>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</si>
  <si>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</si>
  <si>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</si>
  <si>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</si>
  <si>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</si>
  <si>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</si>
  <si>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</si>
  <si>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</si>
  <si>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</si>
  <si>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</si>
  <si>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</si>
  <si>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</si>
  <si>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</si>
  <si>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</si>
  <si>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</si>
  <si>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</si>
  <si>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</si>
  <si>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</si>
  <si>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</si>
  <si>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</si>
  <si>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</si>
  <si>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</si>
  <si>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</si>
  <si>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</si>
  <si>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</si>
  <si>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</si>
  <si>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</si>
  <si>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</si>
  <si>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</si>
  <si>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</si>
  <si>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</si>
  <si>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</si>
  <si>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</si>
  <si>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</si>
  <si>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</si>
  <si>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</si>
  <si>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</si>
  <si>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</si>
  <si>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</si>
  <si>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</si>
  <si>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</si>
  <si>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</si>
  <si>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</si>
  <si>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</si>
  <si>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</si>
  <si>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</si>
  <si>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</si>
  <si>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</si>
  <si>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</si>
  <si>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</si>
  <si>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</si>
  <si>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</si>
  <si>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</si>
  <si>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</si>
  <si>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</si>
  <si>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</si>
  <si>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</si>
  <si>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</si>
  <si>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</si>
  <si>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</si>
  <si>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</si>
  <si>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</si>
  <si>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</si>
  <si>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</si>
  <si>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</si>
  <si>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</si>
  <si>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</si>
  <si>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</si>
  <si>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</si>
  <si>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</si>
  <si>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</si>
  <si>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</si>
  <si>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</si>
  <si>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</si>
  <si>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</si>
  <si>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</si>
  <si>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</si>
  <si>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</si>
  <si>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</si>
  <si>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</si>
  <si>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</si>
  <si>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</si>
  <si>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</si>
  <si>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</si>
  <si>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</si>
  <si>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</si>
  <si>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</si>
  <si>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</si>
  <si>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</si>
  <si>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</si>
  <si>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</si>
  <si>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</si>
  <si>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</si>
  <si>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</si>
  <si>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</si>
  <si>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</si>
  <si>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</si>
  <si>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</si>
  <si>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</si>
  <si>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</si>
  <si>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</si>
  <si>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</si>
  <si>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</si>
  <si>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</si>
  <si>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</si>
  <si>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</si>
  <si>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</si>
  <si>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</si>
  <si>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</si>
  <si>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</si>
  <si>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</si>
  <si>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</si>
  <si>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</si>
  <si>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</si>
  <si>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</si>
  <si>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</si>
  <si>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</si>
  <si>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</si>
  <si>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</si>
  <si>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</si>
  <si>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</si>
  <si>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</si>
  <si>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</si>
  <si>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</si>
  <si>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</si>
  <si>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</si>
  <si>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</si>
  <si>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</si>
  <si>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</si>
  <si>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</si>
  <si>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</si>
  <si>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</si>
  <si>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</si>
  <si>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</si>
  <si>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</si>
  <si>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</si>
  <si>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</si>
  <si>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</si>
  <si>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</si>
  <si>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</si>
  <si>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</si>
  <si>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</si>
  <si>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</si>
  <si>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</si>
  <si>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</si>
  <si>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</si>
  <si>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</si>
  <si>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</si>
  <si>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</si>
  <si>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</si>
  <si>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</si>
  <si>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</si>
  <si>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</si>
  <si>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</si>
  <si>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</si>
  <si>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</si>
  <si>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</si>
  <si>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</si>
  <si>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</si>
  <si>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</si>
  <si>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</si>
  <si>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</si>
  <si>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</si>
  <si>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</si>
  <si>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</si>
  <si>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</si>
  <si>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</si>
  <si>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</si>
  <si>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</si>
  <si>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</si>
  <si>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</si>
  <si>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</si>
  <si>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</si>
  <si>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</si>
  <si>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</si>
  <si>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</si>
  <si>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</si>
  <si>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</si>
  <si>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</si>
  <si>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</si>
  <si>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</si>
  <si>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</si>
  <si>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</si>
  <si>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</si>
  <si>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</si>
  <si>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</si>
  <si>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</si>
  <si>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</si>
  <si>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</si>
  <si>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</si>
  <si>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</si>
  <si>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</si>
  <si>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</si>
  <si>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</si>
  <si>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</si>
  <si>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</si>
  <si>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</si>
  <si>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</si>
  <si>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</si>
  <si>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</si>
  <si>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</si>
  <si>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</si>
  <si>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</si>
  <si>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</si>
  <si>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</si>
  <si>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</si>
  <si>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</si>
  <si>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</si>
  <si>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</si>
  <si>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</si>
  <si>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</si>
  <si>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</si>
  <si>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</si>
  <si>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</si>
  <si>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</si>
  <si>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</si>
  <si>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</si>
  <si>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</si>
  <si>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</si>
  <si>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</si>
  <si>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</si>
  <si>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</si>
  <si>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</si>
  <si>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</si>
  <si>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</si>
  <si>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</si>
  <si>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</si>
  <si>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</si>
  <si>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</si>
  <si>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</si>
  <si>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</si>
  <si>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</si>
  <si>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</si>
  <si>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</si>
  <si>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</si>
  <si>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</si>
  <si>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</si>
  <si>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</si>
  <si>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</si>
  <si>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</si>
  <si>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</si>
  <si>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</si>
  <si>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</si>
  <si>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</si>
  <si>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</si>
  <si>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</si>
  <si>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</si>
  <si>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</si>
  <si>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</si>
  <si>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</si>
  <si>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</si>
  <si>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</si>
  <si>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</si>
  <si>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</si>
  <si>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</si>
  <si>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</si>
  <si>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</si>
  <si>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</si>
  <si>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</si>
  <si>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</si>
  <si>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</si>
  <si>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</si>
  <si>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</si>
  <si>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</si>
  <si>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</si>
  <si>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</si>
  <si>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</si>
  <si>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</si>
  <si>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</si>
  <si>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</si>
  <si>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</si>
  <si>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</si>
  <si>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</si>
  <si>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</si>
  <si>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</si>
  <si>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</si>
  <si>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</si>
  <si>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</si>
  <si>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</si>
  <si>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</si>
  <si>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</si>
  <si>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</si>
  <si>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</si>
  <si>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</si>
  <si>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</si>
  <si>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</si>
  <si>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</si>
  <si>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</si>
  <si>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</si>
  <si>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</si>
  <si>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</si>
  <si>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</si>
  <si>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</si>
  <si>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</si>
  <si>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</si>
  <si>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</si>
  <si>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</si>
  <si>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</si>
  <si>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</si>
  <si>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</si>
  <si>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</si>
  <si>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</si>
  <si>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</si>
  <si>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</si>
  <si>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</si>
  <si>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</si>
  <si>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</si>
  <si>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</si>
  <si>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</si>
  <si>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</si>
  <si>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</si>
  <si>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</si>
  <si>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</si>
  <si>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</si>
  <si>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</si>
  <si>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</si>
  <si>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</si>
  <si>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</si>
  <si>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</si>
  <si>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</si>
  <si>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</si>
  <si>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</si>
  <si>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</si>
  <si>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</si>
  <si>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</si>
  <si>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</si>
  <si>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</si>
  <si>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</si>
  <si>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</si>
  <si>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</si>
  <si>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</si>
  <si>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</si>
  <si>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</si>
  <si>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</si>
  <si>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</si>
  <si>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</si>
  <si>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</si>
  <si>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</si>
  <si>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</si>
  <si>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</si>
  <si>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</si>
  <si>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</si>
  <si>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</si>
  <si>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</si>
  <si>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</si>
  <si>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</si>
  <si>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</si>
  <si>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</si>
  <si>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</si>
  <si>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</si>
  <si>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</si>
  <si>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</si>
  <si>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</si>
  <si>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</si>
  <si>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</si>
  <si>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</si>
  <si>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</si>
  <si>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</si>
  <si>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</si>
  <si>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</si>
  <si>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</si>
  <si>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</si>
  <si>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</si>
  <si>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</si>
  <si>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</si>
  <si>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</si>
  <si>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</si>
  <si>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</si>
  <si>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</si>
  <si>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</si>
  <si>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</si>
  <si>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</si>
  <si>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</si>
  <si>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</si>
  <si>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</si>
  <si>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</si>
  <si>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</si>
  <si>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</si>
  <si>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</si>
  <si>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</si>
  <si>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</si>
  <si>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</si>
  <si>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</si>
  <si>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</si>
  <si>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</si>
  <si>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</si>
  <si>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</si>
  <si>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</si>
  <si>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</si>
  <si>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</si>
  <si>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</si>
  <si>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</si>
  <si>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</si>
  <si>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</si>
  <si>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</si>
  <si>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</si>
  <si>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</si>
  <si>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</si>
  <si>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</si>
  <si>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</si>
  <si>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</si>
  <si>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</si>
  <si>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</si>
  <si>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</si>
  <si>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</si>
  <si>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</si>
  <si>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</si>
  <si>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</si>
  <si>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</si>
  <si>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</si>
  <si>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</si>
  <si>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</si>
  <si>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</si>
  <si>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</si>
  <si>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</si>
  <si>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</si>
  <si>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</si>
  <si>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</si>
  <si>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</si>
  <si>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</si>
  <si>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</si>
  <si>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</si>
  <si>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</si>
  <si>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</si>
  <si>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</si>
  <si>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</si>
  <si>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</si>
  <si>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</si>
  <si>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</si>
  <si>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</si>
  <si>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</si>
  <si>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</si>
  <si>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</si>
  <si>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</si>
  <si>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</si>
  <si>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</si>
  <si>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</si>
  <si>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</si>
  <si>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</si>
  <si>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</si>
  <si>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</si>
  <si>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</si>
  <si>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</si>
  <si>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</si>
  <si>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</si>
  <si>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</si>
  <si>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</si>
  <si>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</si>
  <si>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</si>
  <si>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</si>
  <si>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</si>
  <si>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</si>
  <si>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</si>
  <si>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</si>
  <si>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</si>
  <si>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</si>
  <si>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</si>
  <si>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</si>
  <si>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</si>
  <si>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</si>
  <si>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</si>
  <si>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</si>
  <si>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</si>
  <si>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</si>
  <si>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</si>
  <si>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</si>
  <si>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</si>
  <si>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</si>
  <si>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</si>
  <si>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</si>
  <si>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</si>
  <si>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</si>
  <si>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</si>
  <si>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</si>
  <si>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</si>
  <si>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</si>
  <si>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</si>
  <si>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</si>
  <si>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</si>
  <si>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</si>
  <si>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</si>
  <si>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</si>
  <si>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</si>
  <si>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</si>
  <si>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</si>
  <si>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</si>
  <si>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</si>
  <si>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</si>
  <si>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</si>
  <si>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</si>
  <si>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</si>
  <si>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</si>
  <si>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</si>
  <si>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</si>
  <si>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</si>
  <si>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</si>
  <si>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</si>
  <si>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</si>
  <si>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</si>
  <si>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</si>
  <si>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</si>
  <si>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</si>
  <si>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</si>
  <si>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</si>
  <si>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</si>
  <si>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</si>
  <si>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</si>
  <si>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</si>
  <si>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</si>
  <si>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</si>
  <si>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</si>
  <si>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</si>
  <si>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</si>
  <si>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</si>
  <si>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</si>
  <si>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</si>
  <si>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</si>
  <si>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</si>
  <si>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</si>
  <si>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</si>
  <si>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</si>
  <si>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</si>
  <si>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</si>
  <si>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</si>
  <si>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</si>
  <si>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</si>
  <si>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</si>
  <si>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</si>
  <si>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</si>
  <si>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</si>
  <si>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</si>
  <si>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</si>
  <si>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</si>
  <si>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</si>
  <si>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</si>
  <si>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</si>
  <si>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</si>
  <si>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</si>
  <si>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</si>
  <si>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</si>
  <si>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</si>
  <si>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</si>
  <si>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</si>
  <si>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</si>
  <si>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</si>
  <si>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</si>
  <si>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</si>
  <si>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</si>
  <si>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</si>
  <si>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</si>
  <si>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</si>
  <si>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</si>
  <si>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</si>
  <si>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</si>
  <si>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</si>
  <si>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</si>
  <si>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</si>
  <si>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</si>
  <si>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</si>
  <si>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</si>
  <si>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</si>
  <si>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</si>
  <si>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</si>
  <si>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</si>
  <si>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</si>
  <si>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</si>
  <si>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</si>
  <si>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</si>
  <si>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</si>
  <si>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</si>
  <si>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</si>
  <si>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</si>
  <si>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</si>
  <si>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</si>
  <si>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</si>
  <si>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</si>
  <si>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</si>
  <si>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</si>
  <si>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</si>
  <si>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</si>
  <si>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</si>
  <si>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</si>
  <si>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</si>
  <si>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</si>
  <si>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</si>
  <si>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</si>
  <si>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</si>
  <si>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</si>
  <si>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</si>
  <si>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</si>
  <si>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</si>
  <si>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</si>
  <si>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</si>
  <si>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</si>
  <si>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</si>
  <si>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</si>
  <si>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</si>
  <si>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</si>
  <si>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</si>
  <si>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</si>
  <si>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</si>
  <si>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</si>
  <si>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</si>
  <si>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</si>
  <si>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</si>
  <si>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</si>
  <si>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</si>
  <si>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</si>
  <si>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</si>
  <si>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</si>
  <si>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</si>
  <si>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</si>
  <si>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</si>
  <si>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</si>
  <si>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</si>
  <si>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</si>
  <si>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</si>
  <si>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</si>
  <si>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</si>
  <si>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</si>
  <si>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</si>
  <si>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</si>
  <si>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</si>
  <si>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</si>
  <si>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</si>
  <si>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</si>
  <si>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</si>
  <si>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</si>
  <si>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</si>
  <si>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</si>
  <si>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</si>
  <si>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</si>
  <si>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</si>
  <si>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</si>
  <si>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</si>
  <si>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</si>
  <si>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</si>
  <si>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</si>
  <si>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</si>
  <si>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</si>
  <si>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</si>
  <si>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</si>
  <si>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</si>
  <si>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</si>
  <si>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</si>
  <si>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</si>
  <si>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</si>
  <si>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</si>
  <si>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</si>
  <si>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</si>
  <si>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</si>
  <si>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</si>
  <si>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</si>
  <si>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</si>
  <si>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</si>
  <si>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</si>
  <si>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</si>
  <si>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</si>
  <si>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</si>
  <si>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</si>
  <si>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</si>
  <si>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</si>
  <si>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</si>
  <si>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</si>
  <si>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</si>
  <si>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</si>
  <si>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</si>
  <si>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</si>
  <si>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</si>
  <si>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</si>
  <si>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</si>
  <si>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</si>
  <si>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</si>
  <si>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</si>
  <si>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</si>
  <si>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</si>
  <si>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</si>
  <si>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</si>
  <si>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</si>
  <si>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</si>
  <si>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</si>
  <si>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</si>
  <si>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</si>
  <si>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</si>
  <si>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</si>
  <si>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</si>
  <si>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</si>
  <si>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</si>
  <si>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</si>
  <si>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</si>
  <si>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</si>
  <si>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</si>
  <si>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</si>
  <si>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</si>
  <si>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</si>
  <si>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</si>
  <si>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</si>
  <si>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</si>
  <si>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</si>
  <si>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</si>
  <si>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</si>
  <si>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</si>
  <si>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</si>
  <si>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</si>
  <si>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</si>
  <si>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</si>
  <si>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</si>
  <si>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</si>
  <si>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</si>
  <si>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</si>
  <si>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</si>
  <si>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</si>
  <si>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</si>
  <si>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</si>
  <si>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</si>
  <si>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</si>
  <si>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</si>
  <si>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</si>
  <si>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</si>
  <si>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</si>
  <si>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</si>
  <si>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</si>
  <si>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</si>
  <si>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</si>
  <si>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</si>
  <si>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</si>
  <si>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</si>
  <si>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</si>
  <si>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</si>
  <si>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</si>
  <si>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</si>
  <si>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</si>
  <si>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</si>
  <si>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</si>
  <si>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</si>
  <si>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</si>
  <si>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</si>
  <si>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</si>
  <si>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</si>
  <si>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</si>
  <si>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</si>
  <si>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</si>
  <si>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</si>
  <si>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</si>
  <si>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</si>
  <si>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</si>
  <si>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</si>
  <si>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</si>
  <si>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</si>
  <si>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</si>
  <si>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</si>
  <si>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</si>
  <si>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</si>
  <si>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</si>
  <si>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</si>
  <si>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</si>
  <si>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</si>
  <si>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</si>
  <si>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</si>
  <si>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</si>
  <si>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</si>
  <si>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</si>
  <si>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</si>
  <si>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</si>
  <si>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</si>
  <si>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</si>
  <si>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</si>
  <si>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</si>
  <si>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</si>
  <si>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</si>
  <si>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</si>
  <si>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</si>
  <si>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</si>
  <si>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</si>
  <si>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</si>
  <si>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</si>
  <si>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</si>
  <si>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</si>
  <si>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</si>
  <si>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</si>
  <si>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</si>
  <si>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</si>
  <si>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</si>
  <si>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</si>
  <si>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</si>
  <si>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</si>
  <si>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</si>
  <si>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</si>
  <si>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</si>
  <si>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</si>
  <si>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</si>
  <si>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</si>
  <si>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</si>
  <si>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</si>
  <si>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</si>
  <si>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</si>
  <si>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</si>
  <si>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</si>
  <si>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</si>
  <si>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</si>
  <si>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</si>
  <si>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</si>
  <si>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</si>
  <si>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</si>
  <si>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</si>
  <si>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</si>
  <si>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</si>
  <si>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</si>
  <si>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</si>
  <si>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</si>
  <si>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</si>
  <si>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</si>
  <si>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</si>
  <si>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</si>
  <si>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</si>
  <si>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</si>
  <si>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</si>
  <si>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</si>
  <si>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</si>
  <si>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</si>
  <si>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</si>
  <si>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</si>
  <si>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</si>
  <si>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</si>
  <si>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</si>
  <si>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</si>
  <si>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</si>
  <si>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</si>
  <si>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</si>
  <si>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</si>
  <si>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</si>
  <si>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</si>
  <si>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</si>
  <si>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</si>
  <si>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</si>
  <si>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</si>
  <si>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</si>
  <si>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</si>
  <si>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</si>
  <si>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</si>
  <si>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</si>
  <si>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</si>
  <si>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</si>
  <si>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</si>
  <si>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</si>
  <si>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</si>
  <si>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</si>
  <si>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</si>
  <si>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</si>
  <si>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</si>
  <si>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</si>
  <si>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</si>
  <si>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</si>
  <si>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</si>
  <si>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</si>
  <si>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</si>
  <si>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</si>
  <si>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</si>
  <si>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</si>
  <si>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</si>
  <si>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</si>
  <si>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</si>
  <si>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</si>
  <si>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</si>
  <si>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</si>
  <si>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</si>
  <si>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</si>
  <si>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</si>
  <si>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</si>
  <si>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</si>
  <si>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</si>
  <si>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</si>
  <si>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</si>
  <si>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</si>
  <si>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</si>
  <si>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</si>
  <si>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</si>
  <si>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</si>
  <si>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</si>
  <si>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</si>
  <si>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</si>
  <si>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</si>
  <si>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</si>
  <si>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</si>
  <si>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</si>
  <si>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</si>
  <si>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</si>
  <si>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</si>
  <si>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</si>
  <si>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</si>
  <si>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</si>
  <si>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</si>
  <si>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</si>
  <si>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</si>
  <si>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</si>
  <si>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</si>
  <si>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</si>
  <si>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</si>
  <si>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</si>
  <si>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</si>
  <si>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</si>
  <si>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</si>
  <si>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</si>
  <si>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</si>
  <si>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</si>
  <si>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</si>
  <si>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</si>
  <si>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</si>
  <si>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</si>
  <si>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</si>
  <si>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</si>
  <si>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</si>
  <si>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</si>
  <si>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</si>
  <si>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</si>
  <si>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</si>
  <si>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</si>
  <si>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</si>
  <si>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</si>
  <si>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</si>
  <si>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</si>
  <si>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</si>
  <si>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</si>
  <si>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</si>
  <si>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</si>
  <si>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</si>
  <si>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</si>
  <si>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</si>
  <si>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</si>
  <si>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</si>
  <si>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</si>
  <si>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</si>
  <si>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</si>
  <si>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</si>
  <si>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</si>
  <si>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</si>
  <si>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</si>
  <si>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</si>
  <si>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</si>
  <si>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</si>
  <si>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</si>
  <si>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</si>
  <si>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</si>
  <si>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</si>
  <si>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</si>
  <si>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</si>
  <si>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</si>
  <si>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</si>
  <si>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</si>
  <si>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</si>
  <si>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</si>
  <si>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</si>
  <si>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</si>
  <si>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</si>
  <si>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</si>
  <si>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</si>
  <si>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</si>
  <si>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</si>
  <si>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</si>
  <si>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</si>
  <si>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</si>
  <si>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</si>
  <si>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</si>
  <si>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</si>
  <si>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</si>
  <si>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</si>
  <si>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</si>
  <si>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</si>
  <si>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</si>
  <si>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</si>
  <si>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</si>
  <si>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</si>
  <si>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</si>
  <si>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</si>
  <si>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</si>
  <si>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</si>
  <si>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</si>
  <si>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</si>
  <si>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</si>
  <si>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</si>
  <si>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</si>
  <si>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</si>
  <si>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</si>
  <si>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</si>
  <si>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</si>
  <si>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</si>
  <si>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</si>
  <si>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</si>
  <si>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</si>
  <si>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</si>
  <si>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</si>
  <si>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</si>
  <si>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</si>
  <si>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</si>
  <si>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</si>
  <si>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</si>
  <si>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</si>
  <si>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</si>
  <si>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</si>
  <si>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</si>
  <si>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</si>
  <si>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</si>
  <si>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</si>
  <si>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</si>
  <si>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</si>
  <si>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</si>
  <si>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</si>
  <si>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</si>
  <si>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</si>
  <si>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</si>
  <si>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</si>
  <si>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</si>
  <si>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</si>
  <si>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</si>
  <si>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</si>
  <si>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</si>
  <si>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</si>
  <si>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</si>
  <si>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</si>
  <si>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</si>
  <si>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</si>
  <si>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</si>
  <si>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</si>
  <si>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</si>
  <si>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</si>
  <si>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</si>
  <si>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</si>
  <si>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</si>
  <si>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</si>
  <si>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</si>
  <si>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</si>
  <si>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</si>
  <si>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</si>
  <si>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</si>
  <si>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</si>
  <si>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</si>
  <si>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</si>
  <si>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</si>
  <si>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</si>
  <si>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</si>
  <si>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</si>
  <si>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</si>
  <si>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</si>
  <si>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</si>
  <si>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</si>
  <si>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</si>
  <si>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</si>
  <si>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</si>
  <si>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</si>
  <si>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</si>
  <si>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</si>
  <si>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</si>
  <si>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</si>
  <si>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</si>
  <si>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</si>
  <si>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</si>
  <si>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</si>
  <si>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</si>
  <si>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</si>
  <si>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</si>
  <si>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</si>
  <si>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</si>
  <si>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</si>
  <si>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</si>
  <si>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</si>
  <si>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</si>
  <si>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</si>
  <si>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</si>
  <si>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</si>
  <si>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</si>
  <si>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</si>
  <si>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</si>
  <si>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</si>
  <si>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</si>
  <si>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</si>
  <si>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</si>
  <si>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</si>
  <si>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</si>
  <si>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</si>
  <si>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</si>
  <si>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</si>
  <si>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</si>
  <si>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</si>
  <si>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</si>
  <si>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</si>
  <si>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</si>
  <si>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</si>
  <si>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</si>
  <si>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</si>
  <si>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</si>
  <si>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</si>
  <si>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</si>
  <si>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</si>
  <si>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</si>
  <si>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</si>
  <si>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</si>
  <si>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</si>
  <si>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</si>
  <si>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</si>
  <si>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</si>
  <si>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</si>
  <si>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</si>
  <si>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</si>
  <si>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</si>
  <si>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</si>
  <si>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</si>
  <si>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</si>
  <si>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</si>
  <si>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</si>
  <si>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</si>
  <si>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</si>
  <si>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</si>
  <si>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</si>
  <si>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</si>
  <si>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</si>
  <si>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</si>
  <si>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</si>
  <si>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</si>
  <si>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</si>
  <si>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</si>
  <si>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</si>
  <si>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</si>
  <si>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</si>
  <si>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</si>
  <si>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</si>
  <si>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</si>
  <si>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</si>
  <si>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</si>
  <si>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</si>
  <si>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</si>
  <si>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</si>
  <si>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</si>
  <si>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</si>
  <si>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</si>
  <si>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</si>
  <si>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</si>
  <si>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</si>
  <si>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</si>
  <si>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</si>
  <si>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</si>
  <si>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</si>
  <si>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</si>
  <si>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</si>
  <si>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</si>
  <si>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</si>
  <si>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</si>
  <si>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</si>
  <si>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</si>
  <si>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</si>
  <si>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</si>
  <si>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</si>
  <si>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</si>
  <si>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</si>
  <si>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</si>
  <si>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</si>
  <si>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</si>
  <si>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</si>
  <si>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</si>
  <si>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</si>
  <si>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</si>
  <si>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</si>
  <si>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</si>
  <si>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</si>
  <si>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</si>
  <si>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</si>
  <si>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</si>
  <si>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</si>
  <si>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</si>
  <si>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</si>
  <si>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</si>
  <si>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</si>
  <si>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</si>
  <si>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</si>
  <si>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</si>
  <si>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</si>
  <si>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</si>
  <si>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</si>
  <si>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</si>
  <si>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</si>
  <si>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</si>
  <si>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</si>
  <si>
    <t>RELAX: a language to address uncertainty in self-adaptive systems requirement</t>
  </si>
  <si>
    <t>RQ2.1</t>
  </si>
  <si>
    <t>RQ2.2</t>
  </si>
  <si>
    <t>RQ2.3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</si>
</sst>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zoomScale="175" zoomScaleNormal="175" workbookViewId="0">
      <pane xSplit="4" ySplit="2" topLeftCell="R182" activePane="bottomRight" state="frozen"/>
      <selection pane="topRight" activeCell="E1" sqref="E1"/>
      <selection pane="bottomLeft" activeCell="A3" sqref="A3"/>
      <selection pane="bottomRight" activeCell="Y50" sqref="Y50:Z50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2" t="s">
        <v>13</v>
      </c>
      <c r="K1" s="22"/>
      <c r="L1" s="22"/>
      <c r="N1" s="22" t="s">
        <v>14</v>
      </c>
      <c r="O1" s="22"/>
      <c r="P1" s="22"/>
      <c r="Q1" s="22"/>
      <c r="R1" s="22"/>
      <c r="U1" s="22" t="s">
        <v>198</v>
      </c>
      <c r="V1" s="22"/>
      <c r="W1" s="22"/>
      <c r="Y1" s="22" t="s">
        <v>205</v>
      </c>
      <c r="Z1" s="22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</row>
    <row r="95" spans="1:26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629</v>
      </c>
      <c r="C167" s="1" t="s">
        <v>630</v>
      </c>
      <c r="D167" s="16" t="str">
        <f t="shared" si="5"/>
        <v>toward a smart grid: power delivery for the 21st century</v>
      </c>
      <c r="E167" s="1" t="s">
        <v>631</v>
      </c>
      <c r="F167" s="1">
        <v>2005</v>
      </c>
      <c r="G167" s="3" t="s">
        <v>632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633</v>
      </c>
      <c r="C168" s="1" t="s">
        <v>634</v>
      </c>
      <c r="D168" s="16" t="str">
        <f t="shared" si="5"/>
        <v>a learning-based approach to reactive security</v>
      </c>
      <c r="E168" s="1" t="s">
        <v>635</v>
      </c>
      <c r="F168" s="1">
        <v>2012</v>
      </c>
      <c r="G168" s="3" t="s">
        <v>636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637</v>
      </c>
      <c r="C169" s="16" t="s">
        <v>638</v>
      </c>
      <c r="D169" s="16" t="str">
        <f t="shared" si="5"/>
        <v>literature review on smart grid cyber security</v>
      </c>
      <c r="E169" s="1" t="s">
        <v>639</v>
      </c>
      <c r="F169" s="1">
        <v>2010</v>
      </c>
      <c r="G169" s="3" t="s">
        <v>640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641</v>
      </c>
      <c r="C170" s="1" t="s">
        <v>642</v>
      </c>
      <c r="D170" s="16" t="str">
        <f t="shared" si="5"/>
        <v>intrusion detection for advanced metering infrastructures: requirements and architectural directions</v>
      </c>
      <c r="E170" s="1" t="s">
        <v>643</v>
      </c>
      <c r="F170" s="1">
        <v>2010</v>
      </c>
      <c r="G170" s="3" t="s">
        <v>644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645</v>
      </c>
      <c r="C171" s="1" t="s">
        <v>646</v>
      </c>
      <c r="D171" s="16" t="str">
        <f t="shared" si="5"/>
        <v>specification-based intrusion detection for advanced metering infrastructure</v>
      </c>
      <c r="E171" s="1" t="s">
        <v>647</v>
      </c>
      <c r="F171" s="1">
        <v>2011</v>
      </c>
      <c r="G171" s="3" t="s">
        <v>648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649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650</v>
      </c>
      <c r="C173" s="1" t="s">
        <v>651</v>
      </c>
      <c r="D173" s="16" t="str">
        <f t="shared" si="5"/>
        <v>load control through smart-metering on distribution networks</v>
      </c>
      <c r="E173" s="1" t="s">
        <v>652</v>
      </c>
      <c r="F173" s="1">
        <v>2009</v>
      </c>
      <c r="G173" s="3" t="s">
        <v>653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654</v>
      </c>
      <c r="C174" s="1" t="s">
        <v>655</v>
      </c>
      <c r="D174" s="16" t="str">
        <f t="shared" si="5"/>
        <v>probabilistic-based overload estimation for real-time smart grid vulnerability assessment</v>
      </c>
      <c r="E174" s="1" t="s">
        <v>656</v>
      </c>
      <c r="F174" s="1">
        <v>2012</v>
      </c>
      <c r="G174" s="3" t="s">
        <v>657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658</v>
      </c>
      <c r="C175" s="1" t="s">
        <v>659</v>
      </c>
      <c r="D175" s="16" t="str">
        <f t="shared" si="5"/>
        <v>finite state automata and simple recurrent networks</v>
      </c>
      <c r="E175" s="1" t="s">
        <v>660</v>
      </c>
      <c r="F175" s="1">
        <v>1989</v>
      </c>
      <c r="G175" s="3" t="s">
        <v>661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662</v>
      </c>
      <c r="C176" s="1" t="s">
        <v>663</v>
      </c>
      <c r="D176" s="16" t="str">
        <f t="shared" si="5"/>
        <v>real-time coordination of plug-in electric vehicle charging in smart grids to minimize power losses and improve voltage profile</v>
      </c>
      <c r="E176" s="1" t="s">
        <v>664</v>
      </c>
      <c r="F176" s="1">
        <v>2011</v>
      </c>
      <c r="G176" s="3" t="s">
        <v>665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666</v>
      </c>
      <c r="C177" s="1" t="s">
        <v>667</v>
      </c>
      <c r="D177" s="16" t="str">
        <f t="shared" si="5"/>
        <v>standard ecma-262 - ecmascript language specification</v>
      </c>
      <c r="E177" s="1" t="s">
        <v>666</v>
      </c>
      <c r="G177" s="3" t="s">
        <v>668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669</v>
      </c>
      <c r="C178" s="1" t="s">
        <v>670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671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672</v>
      </c>
      <c r="C179" s="1" t="s">
        <v>673</v>
      </c>
      <c r="D179" s="16" t="str">
        <f t="shared" si="5"/>
        <v>cyber security and power system communication–essential parts of a smart grid infrastructure</v>
      </c>
      <c r="E179" s="1" t="s">
        <v>674</v>
      </c>
      <c r="F179" s="1">
        <v>2010</v>
      </c>
      <c r="G179" s="3" t="s">
        <v>675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676</v>
      </c>
      <c r="C180" s="1" t="s">
        <v>677</v>
      </c>
      <c r="D180" s="16" t="str">
        <f t="shared" si="5"/>
        <v>smart grid—the new and improved power grid: a survey</v>
      </c>
      <c r="E180" s="1" t="s">
        <v>678</v>
      </c>
      <c r="F180" s="1">
        <v>2011</v>
      </c>
      <c r="G180" s="3" t="s">
        <v>679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680</v>
      </c>
      <c r="C181" s="1" t="s">
        <v>681</v>
      </c>
      <c r="D181" s="16" t="str">
        <f t="shared" si="5"/>
        <v>the path of the smart grid</v>
      </c>
      <c r="E181" s="1" t="s">
        <v>682</v>
      </c>
      <c r="F181" s="1">
        <v>2009</v>
      </c>
      <c r="G181" s="3" t="s">
        <v>683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684</v>
      </c>
      <c r="C182" s="1" t="s">
        <v>685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686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687</v>
      </c>
      <c r="C183" s="1" t="s">
        <v>688</v>
      </c>
      <c r="D183" s="16" t="str">
        <f t="shared" si="5"/>
        <v>domain specific languages</v>
      </c>
      <c r="E183" s="1" t="s">
        <v>689</v>
      </c>
      <c r="F183" s="1">
        <v>2010</v>
      </c>
      <c r="G183" s="3" t="s">
        <v>690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691</v>
      </c>
      <c r="C184" s="1" t="s">
        <v>692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693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694</v>
      </c>
      <c r="C185" s="1" t="s">
        <v>695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696</v>
      </c>
      <c r="C186" s="1" t="s">
        <v>697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698</v>
      </c>
      <c r="C187" s="1" t="s">
        <v>699</v>
      </c>
      <c r="D187" s="16" t="str">
        <f t="shared" si="7"/>
        <v>a conceptual framework for the vehicle-to-grid (v2g) implementation</v>
      </c>
      <c r="E187" s="1" t="s">
        <v>700</v>
      </c>
      <c r="F187" s="1">
        <v>2009</v>
      </c>
      <c r="G187" s="3" t="s">
        <v>701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702</v>
      </c>
      <c r="C188" s="1" t="s">
        <v>703</v>
      </c>
      <c r="D188" s="16" t="str">
        <f t="shared" si="7"/>
        <v>model driven engineering</v>
      </c>
      <c r="E188" s="1" t="s">
        <v>704</v>
      </c>
      <c r="F188" s="1">
        <v>2002</v>
      </c>
      <c r="G188" s="3" t="s">
        <v>705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706</v>
      </c>
      <c r="C189" s="1" t="s">
        <v>707</v>
      </c>
      <c r="D189" s="16" t="str">
        <f t="shared" si="7"/>
        <v>smart-grid security issues</v>
      </c>
      <c r="E189" s="1" t="s">
        <v>708</v>
      </c>
      <c r="F189" s="1">
        <v>2010</v>
      </c>
      <c r="G189" s="3" t="s">
        <v>709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710</v>
      </c>
      <c r="C190" s="1" t="s">
        <v>711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712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713</v>
      </c>
      <c r="C191" s="1" t="s">
        <v>714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715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716</v>
      </c>
      <c r="C192" s="1" t="s">
        <v>717</v>
      </c>
      <c r="D192" s="16" t="str">
        <f t="shared" si="7"/>
        <v>security and privacy challenges in the smart grid</v>
      </c>
      <c r="E192" s="1" t="s">
        <v>708</v>
      </c>
      <c r="F192" s="1">
        <v>2009</v>
      </c>
      <c r="G192" s="3" t="s">
        <v>718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719</v>
      </c>
      <c r="C193" s="11" t="s">
        <v>720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721</v>
      </c>
      <c r="C194" s="1" t="s">
        <v>509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722</v>
      </c>
      <c r="C195" s="1" t="s">
        <v>723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724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725</v>
      </c>
      <c r="C196" s="1" t="s">
        <v>726</v>
      </c>
      <c r="D196" s="16" t="str">
        <f t="shared" si="7"/>
        <v>the nature of modeling</v>
      </c>
      <c r="F196" s="1">
        <v>1989</v>
      </c>
      <c r="G196" s="3" t="s">
        <v>727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728</v>
      </c>
      <c r="C197" s="1" t="s">
        <v>729</v>
      </c>
      <c r="D197" s="16" t="str">
        <f t="shared" si="7"/>
        <v>private sector cyber security investment:an empirical analysis</v>
      </c>
      <c r="E197" s="1" t="s">
        <v>730</v>
      </c>
      <c r="F197" s="1">
        <v>2006</v>
      </c>
      <c r="G197" s="3" t="s">
        <v>731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732</v>
      </c>
      <c r="C198" s="1" t="s">
        <v>733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734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735</v>
      </c>
      <c r="C199" s="1" t="s">
        <v>736</v>
      </c>
      <c r="D199" s="16" t="str">
        <f t="shared" si="7"/>
        <v>feature selection methods: genetic algorithms vs greedy-like search</v>
      </c>
      <c r="E199" s="1" t="s">
        <v>737</v>
      </c>
      <c r="F199" s="1">
        <v>1994</v>
      </c>
      <c r="G199" s="3" t="s">
        <v>738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739</v>
      </c>
      <c r="C200" s="1" t="s">
        <v>740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741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742</v>
      </c>
      <c r="C201" s="1" t="s">
        <v>743</v>
      </c>
      <c r="D201" s="16" t="str">
        <f t="shared" si="7"/>
        <v>eventually consistent</v>
      </c>
      <c r="E201" s="1" t="s">
        <v>744</v>
      </c>
      <c r="F201" s="1">
        <v>2008</v>
      </c>
      <c r="G201" s="3" t="s">
        <v>745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746</v>
      </c>
      <c r="C202" s="1" t="s">
        <v>747</v>
      </c>
      <c r="D202" s="16" t="str">
        <f t="shared" si="7"/>
        <v>stochastic modeling and the theory of queues</v>
      </c>
      <c r="E202" s="16" t="s">
        <v>748</v>
      </c>
      <c r="F202" s="1">
        <v>1989</v>
      </c>
      <c r="G202" s="3" t="s">
        <v>749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750</v>
      </c>
      <c r="C203" s="1" t="s">
        <v>751</v>
      </c>
      <c r="D203" s="16" t="str">
        <f t="shared" si="7"/>
        <v>secure authenticated key exchange with revocation for smartgrid</v>
      </c>
      <c r="E203" s="1" t="s">
        <v>752</v>
      </c>
      <c r="F203" s="1">
        <v>2012</v>
      </c>
      <c r="G203" s="3" t="s">
        <v>753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754</v>
      </c>
      <c r="C204" s="1" t="s">
        <v>755</v>
      </c>
      <c r="D204" s="1" t="str">
        <f t="shared" si="7"/>
        <v>a dynamic component model for cyber physical systems</v>
      </c>
      <c r="E204" s="1" t="s">
        <v>756</v>
      </c>
      <c r="F204" s="1">
        <v>2012</v>
      </c>
      <c r="G204" s="3" t="s">
        <v>757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5" sqref="D5"/>
    </sheetView>
  </sheetViews>
  <sheetFormatPr baseColWidth="10" defaultRowHeight="16"/>
  <cols>
    <col min="3" max="3" width="12.1640625" bestFit="1" customWidth="1"/>
  </cols>
  <sheetData>
    <row r="3" spans="2:5">
      <c r="C3" t="s">
        <v>439</v>
      </c>
    </row>
    <row r="4" spans="2:5">
      <c r="C4" t="s">
        <v>441</v>
      </c>
      <c r="D4" t="s">
        <v>230</v>
      </c>
      <c r="E4" t="s">
        <v>442</v>
      </c>
    </row>
    <row r="5" spans="2:5">
      <c r="B5" t="s">
        <v>440</v>
      </c>
      <c r="C5">
        <f>COUNTIF(DelayedActions!T3:T204,"TRUE")-COUNTA(DelayedActions!U3:U204)</f>
        <v>0</v>
      </c>
      <c r="D5">
        <f>COUNTIF(DelayedActions!T3:T204,"TRUE")</f>
        <v>48</v>
      </c>
      <c r="E5" s="14">
        <f>C5/D5</f>
        <v>0</v>
      </c>
    </row>
    <row r="6" spans="2:5">
      <c r="E6" s="14"/>
    </row>
    <row r="8" spans="2:5">
      <c r="C8" t="s">
        <v>435</v>
      </c>
    </row>
    <row r="9" spans="2:5">
      <c r="C9" t="s">
        <v>437</v>
      </c>
      <c r="D9" t="s">
        <v>230</v>
      </c>
      <c r="E9" t="s">
        <v>438</v>
      </c>
    </row>
    <row r="10" spans="2:5">
      <c r="B10" t="s">
        <v>202</v>
      </c>
      <c r="C10">
        <f>COUNTIF(DelayedActions!Y:Y,"NO")</f>
        <v>45</v>
      </c>
      <c r="D10">
        <f>COUNTA(DelayedActions!Y:Y)-2</f>
        <v>48</v>
      </c>
      <c r="E10" s="14">
        <f>C10/D10</f>
        <v>0.9375</v>
      </c>
    </row>
    <row r="11" spans="2:5">
      <c r="B11" t="s">
        <v>436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tabSelected="1" zoomScale="175" zoomScaleNormal="175" workbookViewId="0">
      <pane xSplit="4" ySplit="2" topLeftCell="S30" activePane="bottomRight" state="frozen"/>
      <selection pane="topRight" activeCell="E1" sqref="E1"/>
      <selection pane="bottomLeft" activeCell="A3" sqref="A3"/>
      <selection pane="bottomRight" activeCell="C58" sqref="C58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3" t="s">
        <v>13</v>
      </c>
      <c r="K1" s="23"/>
      <c r="L1" s="23"/>
      <c r="N1" s="23" t="s">
        <v>14</v>
      </c>
      <c r="O1" s="23"/>
      <c r="P1" s="23"/>
      <c r="Q1" s="23"/>
      <c r="R1" s="23"/>
      <c r="U1" s="23" t="s">
        <v>198</v>
      </c>
      <c r="V1" s="23"/>
      <c r="W1" s="23"/>
      <c r="Y1" s="23" t="s">
        <v>205</v>
      </c>
      <c r="Z1" s="23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1364</v>
      </c>
      <c r="V2" s="9" t="s">
        <v>1365</v>
      </c>
      <c r="W2" s="9" t="s">
        <v>1366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758</v>
      </c>
      <c r="C3" s="9" t="s">
        <v>759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760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Y3" s="9" t="s">
        <v>204</v>
      </c>
      <c r="Z3" s="9" t="s">
        <v>204</v>
      </c>
    </row>
    <row r="4" spans="1:26">
      <c r="A4" s="9">
        <v>2</v>
      </c>
      <c r="B4" s="9" t="s">
        <v>761</v>
      </c>
      <c r="C4" s="9" t="s">
        <v>762</v>
      </c>
      <c r="D4" s="9" t="str">
        <f t="shared" ref="D4:D67" si="0">TRIM(LOWER(C4))</f>
        <v>openturns: an industrial software for uncertainty quantification in simulation</v>
      </c>
      <c r="E4" s="9" t="s">
        <v>763</v>
      </c>
      <c r="F4" s="9">
        <v>2017</v>
      </c>
      <c r="G4" s="13" t="s">
        <v>764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Y4" s="9" t="s">
        <v>204</v>
      </c>
      <c r="Z4" s="9" t="s">
        <v>204</v>
      </c>
    </row>
    <row r="5" spans="1:26">
      <c r="A5" s="9">
        <v>3</v>
      </c>
      <c r="B5" s="9" t="s">
        <v>765</v>
      </c>
      <c r="C5" s="9" t="s">
        <v>766</v>
      </c>
      <c r="D5" s="9" t="str">
        <f t="shared" si="0"/>
        <v>measure transformer semantics for bayesian machine learning</v>
      </c>
      <c r="E5" s="9" t="s">
        <v>767</v>
      </c>
      <c r="F5" s="9">
        <v>2013</v>
      </c>
      <c r="G5" s="13" t="s">
        <v>768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Y5" s="9" t="s">
        <v>204</v>
      </c>
      <c r="Z5" s="9" t="s">
        <v>204</v>
      </c>
    </row>
    <row r="6" spans="1:26">
      <c r="A6" s="9">
        <v>4</v>
      </c>
      <c r="B6" s="9" t="s">
        <v>769</v>
      </c>
      <c r="C6" s="9" t="s">
        <v>770</v>
      </c>
      <c r="D6" s="9" t="str">
        <f t="shared" si="0"/>
        <v>statistics for experiments: design, innovation, and discovery</v>
      </c>
      <c r="E6" s="9" t="s">
        <v>771</v>
      </c>
      <c r="F6" s="9">
        <v>2005</v>
      </c>
      <c r="G6" s="13" t="s">
        <v>772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773</v>
      </c>
      <c r="C7" s="9" t="s">
        <v>774</v>
      </c>
      <c r="D7" s="9" t="str">
        <f t="shared" si="0"/>
        <v>expressing measurement uncertainty in ocl/uml datatypes</v>
      </c>
      <c r="E7" s="9" t="s">
        <v>775</v>
      </c>
      <c r="F7" s="9">
        <v>2018</v>
      </c>
      <c r="G7" s="13" t="s">
        <v>776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Y7" s="9" t="s">
        <v>304</v>
      </c>
      <c r="Z7" s="9" t="s">
        <v>204</v>
      </c>
    </row>
    <row r="8" spans="1:26">
      <c r="A8" s="9">
        <v>6</v>
      </c>
      <c r="B8" s="9" t="s">
        <v>777</v>
      </c>
      <c r="C8" s="9" t="s">
        <v>780</v>
      </c>
      <c r="D8" s="9" t="str">
        <f t="shared" si="0"/>
        <v>uncertain&lt;t&gt;: a first-order type for uncertain data</v>
      </c>
      <c r="E8" s="9" t="s">
        <v>778</v>
      </c>
      <c r="F8" s="9">
        <v>2014</v>
      </c>
      <c r="G8" s="13" t="s">
        <v>779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Y8" s="9" t="s">
        <v>304</v>
      </c>
      <c r="Z8" s="9" t="s">
        <v>204</v>
      </c>
    </row>
    <row r="9" spans="1:26">
      <c r="A9" s="9">
        <v>7</v>
      </c>
      <c r="B9" s="9" t="s">
        <v>781</v>
      </c>
      <c r="C9" s="9" t="s">
        <v>782</v>
      </c>
      <c r="D9" s="9" t="str">
        <f t="shared" si="0"/>
        <v>abstractions and techniques for programming with uncertain data</v>
      </c>
      <c r="E9" s="9" t="s">
        <v>783</v>
      </c>
      <c r="F9" s="9">
        <v>2013</v>
      </c>
      <c r="G9" s="13" t="s">
        <v>784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785</v>
      </c>
      <c r="C10" s="9" t="s">
        <v>786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787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Y10" s="9" t="s">
        <v>304</v>
      </c>
      <c r="Z10" s="9" t="s">
        <v>204</v>
      </c>
    </row>
    <row r="11" spans="1:26">
      <c r="A11" s="9">
        <v>9</v>
      </c>
      <c r="B11" s="9" t="s">
        <v>788</v>
      </c>
      <c r="C11" s="9" t="s">
        <v>789</v>
      </c>
      <c r="D11" s="9" t="str">
        <f t="shared" si="0"/>
        <v>composition and interoperability for external domain-specific language engineering</v>
      </c>
      <c r="E11" s="9" t="s">
        <v>790</v>
      </c>
      <c r="F11" s="9">
        <v>2016</v>
      </c>
      <c r="G11" s="13" t="s">
        <v>791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792</v>
      </c>
      <c r="C12" s="9" t="s">
        <v>793</v>
      </c>
      <c r="D12" s="9" t="str">
        <f t="shared" si="0"/>
        <v>a generalization of bayesian inference</v>
      </c>
      <c r="E12" s="9" t="s">
        <v>794</v>
      </c>
      <c r="F12" s="9">
        <v>1968</v>
      </c>
      <c r="G12" s="13" t="s">
        <v>795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796</v>
      </c>
      <c r="C13" s="9" t="s">
        <v>797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798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Y13" s="9" t="s">
        <v>204</v>
      </c>
      <c r="Z13" s="9" t="s">
        <v>204</v>
      </c>
    </row>
    <row r="14" spans="1:26">
      <c r="A14" s="9">
        <v>12</v>
      </c>
      <c r="B14" s="9" t="s">
        <v>799</v>
      </c>
      <c r="C14" s="9" t="s">
        <v>800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801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Y14" s="9" t="s">
        <v>204</v>
      </c>
      <c r="Z14" s="9" t="s">
        <v>204</v>
      </c>
    </row>
    <row r="15" spans="1:26">
      <c r="A15" s="9">
        <v>13</v>
      </c>
      <c r="B15" s="9" t="s">
        <v>802</v>
      </c>
      <c r="C15" s="9" t="s">
        <v>803</v>
      </c>
      <c r="D15" s="9" t="str">
        <f t="shared" si="0"/>
        <v>managing design-time uncertainty</v>
      </c>
      <c r="E15" s="9" t="s">
        <v>804</v>
      </c>
      <c r="F15" s="9">
        <v>2017</v>
      </c>
      <c r="G15" s="13" t="s">
        <v>805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Y15" s="9" t="s">
        <v>204</v>
      </c>
      <c r="Z15" s="9" t="s">
        <v>204</v>
      </c>
    </row>
    <row r="16" spans="1:26">
      <c r="A16" s="9">
        <v>14</v>
      </c>
      <c r="B16" s="9" t="s">
        <v>806</v>
      </c>
      <c r="C16" s="9" t="s">
        <v>807</v>
      </c>
      <c r="D16" s="9" t="str">
        <f t="shared" si="0"/>
        <v>traffic-aware stress testing of distributed real-time systems based on uml models in the presence of time uncertainty</v>
      </c>
      <c r="E16" s="9" t="s">
        <v>808</v>
      </c>
      <c r="F16" s="9">
        <v>2008</v>
      </c>
      <c r="G16" s="13" t="s">
        <v>809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Y16" s="9" t="s">
        <v>204</v>
      </c>
      <c r="Z16" s="9" t="s">
        <v>204</v>
      </c>
    </row>
    <row r="17" spans="1:26">
      <c r="A17" s="9">
        <v>15</v>
      </c>
      <c r="B17" s="9" t="s">
        <v>810</v>
      </c>
      <c r="C17" s="9" t="s">
        <v>811</v>
      </c>
      <c r="D17" s="9" t="str">
        <f t="shared" si="0"/>
        <v>probabilistic programming</v>
      </c>
      <c r="E17" s="9" t="s">
        <v>812</v>
      </c>
      <c r="F17" s="9">
        <v>2014</v>
      </c>
      <c r="G17" s="13" t="s">
        <v>813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1</v>
      </c>
      <c r="M17" s="9" t="b">
        <v>0</v>
      </c>
      <c r="N17" s="9" t="b">
        <v>0</v>
      </c>
      <c r="O17" s="9" t="b">
        <v>0</v>
      </c>
      <c r="P17" s="9" t="b">
        <v>0</v>
      </c>
      <c r="Q17" s="9" t="b">
        <v>0</v>
      </c>
      <c r="R17" s="9" t="b">
        <v>0</v>
      </c>
      <c r="S17" s="9" t="b">
        <v>0</v>
      </c>
      <c r="T17" s="9" t="b">
        <f t="shared" si="1"/>
        <v>1</v>
      </c>
      <c r="Y17" s="9" t="s">
        <v>204</v>
      </c>
      <c r="Z17" s="9" t="s">
        <v>204</v>
      </c>
    </row>
    <row r="18" spans="1:26">
      <c r="A18" s="9">
        <v>16</v>
      </c>
      <c r="B18" s="9" t="s">
        <v>814</v>
      </c>
      <c r="C18" s="9" t="s">
        <v>815</v>
      </c>
      <c r="D18" s="9" t="str">
        <f t="shared" si="0"/>
        <v>generalized functions</v>
      </c>
      <c r="E18" s="9" t="s">
        <v>816</v>
      </c>
      <c r="F18" s="9">
        <v>1964</v>
      </c>
      <c r="G18" s="13" t="s">
        <v>817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818</v>
      </c>
      <c r="C19" s="9" t="s">
        <v>819</v>
      </c>
      <c r="D19" s="9" t="str">
        <f t="shared" si="0"/>
        <v>near real-time electric load approximation in low voltage cables of smart grids with models@run.time</v>
      </c>
      <c r="E19" s="9" t="s">
        <v>820</v>
      </c>
      <c r="F19" s="9">
        <v>2016</v>
      </c>
      <c r="G19" s="13" t="s">
        <v>821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822</v>
      </c>
      <c r="C20" s="9" t="s">
        <v>823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824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825</v>
      </c>
      <c r="C21" s="9" t="s">
        <v>826</v>
      </c>
      <c r="D21" s="9" t="str">
        <f t="shared" si="0"/>
        <v>mashup of metalanguages and its implementation in the kermeta language workbench</v>
      </c>
      <c r="E21" s="9" t="s">
        <v>804</v>
      </c>
      <c r="F21" s="9">
        <v>2015</v>
      </c>
      <c r="G21" s="13" t="s">
        <v>827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828</v>
      </c>
      <c r="C22" s="9" t="s">
        <v>829</v>
      </c>
      <c r="D22" s="9" t="str">
        <f t="shared" si="0"/>
        <v>uncertainties: a python package for calculations with uncertainties</v>
      </c>
      <c r="F22" s="9">
        <v>2018</v>
      </c>
      <c r="G22" s="13" t="s">
        <v>830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831</v>
      </c>
      <c r="C23" s="9" t="s">
        <v>832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833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834</v>
      </c>
      <c r="C24" s="9" t="s">
        <v>835</v>
      </c>
      <c r="D24" s="9" t="str">
        <f t="shared" si="0"/>
        <v>industry 4.0</v>
      </c>
      <c r="E24" s="9" t="s">
        <v>836</v>
      </c>
      <c r="F24" s="9">
        <v>2014</v>
      </c>
      <c r="G24" s="13" t="s">
        <v>837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838</v>
      </c>
      <c r="C25" s="9" t="s">
        <v>839</v>
      </c>
      <c r="D25" s="9" t="str">
        <f t="shared" si="0"/>
        <v>the 2015 ukraine blackout: implications for false data injection attacks</v>
      </c>
      <c r="E25" s="9" t="s">
        <v>840</v>
      </c>
      <c r="F25" s="9">
        <v>2017</v>
      </c>
      <c r="G25" s="13" t="s">
        <v>841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842</v>
      </c>
      <c r="C26" s="9" t="s">
        <v>843</v>
      </c>
      <c r="D26" s="9" t="str">
        <f t="shared" si="0"/>
        <v>static typing where possible , dynamic typing when needed : the end of the cold war between programming languages</v>
      </c>
      <c r="E26" s="9" t="s">
        <v>844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845</v>
      </c>
      <c r="C27" s="9" t="s">
        <v>943</v>
      </c>
      <c r="D27" s="9" t="str">
        <f t="shared" si="0"/>
        <v>evaluation of measurement data - guide to the expression of uncertainty in measurement</v>
      </c>
      <c r="E27" s="9" t="s">
        <v>846</v>
      </c>
      <c r="F27" s="9">
        <v>2008</v>
      </c>
      <c r="G27" s="13" t="s">
        <v>847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848</v>
      </c>
      <c r="C28" s="9" t="s">
        <v>849</v>
      </c>
      <c r="D28" s="9" t="str">
        <f t="shared" si="0"/>
        <v>introduction to the theory of statistics</v>
      </c>
      <c r="E28" s="9" t="s">
        <v>850</v>
      </c>
      <c r="F28" s="9">
        <v>1963</v>
      </c>
      <c r="G28" s="13" t="s">
        <v>851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852</v>
      </c>
      <c r="C29" s="9" t="s">
        <v>853</v>
      </c>
      <c r="D29" s="9" t="str">
        <f t="shared" si="0"/>
        <v>the varieties of programming language semantics</v>
      </c>
      <c r="E29" s="9" t="s">
        <v>854</v>
      </c>
      <c r="F29" s="9">
        <v>2001</v>
      </c>
      <c r="G29" s="13" t="s">
        <v>855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856</v>
      </c>
      <c r="C30" s="9" t="s">
        <v>857</v>
      </c>
      <c r="D30" s="9" t="str">
        <f t="shared" si="0"/>
        <v>infer.net</v>
      </c>
      <c r="F30" s="9">
        <v>2018</v>
      </c>
      <c r="G30" s="13" t="s">
        <v>858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859</v>
      </c>
      <c r="C31" s="9" t="s">
        <v>860</v>
      </c>
      <c r="D31" s="9" t="str">
        <f t="shared" si="0"/>
        <v>adding uncertainty and units to quantity types in software models</v>
      </c>
      <c r="E31" s="9" t="s">
        <v>861</v>
      </c>
      <c r="F31" s="9">
        <v>2016</v>
      </c>
      <c r="G31" s="13" t="s">
        <v>862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Y31" s="9" t="s">
        <v>304</v>
      </c>
      <c r="Z31" s="9" t="s">
        <v>204</v>
      </c>
    </row>
    <row r="32" spans="1:26">
      <c r="A32" s="9">
        <v>30</v>
      </c>
      <c r="B32" s="9" t="s">
        <v>863</v>
      </c>
      <c r="C32" s="9" t="s">
        <v>864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865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866</v>
      </c>
      <c r="C33" s="9" t="s">
        <v>867</v>
      </c>
      <c r="D33" s="9" t="str">
        <f t="shared" si="0"/>
        <v>a mathematical theory of evidence</v>
      </c>
      <c r="E33" s="9" t="s">
        <v>868</v>
      </c>
      <c r="F33" s="9">
        <v>1976</v>
      </c>
      <c r="G33" s="13" t="s">
        <v>869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870</v>
      </c>
      <c r="C34" s="9" t="s">
        <v>871</v>
      </c>
      <c r="D34" s="9" t="str">
        <f t="shared" si="0"/>
        <v>probabilistic programming in python using pymc3</v>
      </c>
      <c r="E34" s="9" t="s">
        <v>872</v>
      </c>
      <c r="F34" s="9">
        <v>2016</v>
      </c>
      <c r="G34" s="13" t="s">
        <v>873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Y34" s="9" t="s">
        <v>204</v>
      </c>
      <c r="Z34" s="9" t="s">
        <v>204</v>
      </c>
    </row>
    <row r="35" spans="1:26">
      <c r="A35" s="9">
        <v>33</v>
      </c>
      <c r="B35" s="9" t="s">
        <v>874</v>
      </c>
      <c r="C35" s="9" t="s">
        <v>875</v>
      </c>
      <c r="D35" s="9" t="str">
        <f t="shared" si="0"/>
        <v>fds: fault detection scheme for wireless sensor networks</v>
      </c>
      <c r="E35" s="9" t="s">
        <v>876</v>
      </c>
      <c r="F35" s="9">
        <v>2016</v>
      </c>
      <c r="G35" s="13" t="s">
        <v>877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878</v>
      </c>
      <c r="C36" s="9" t="s">
        <v>879</v>
      </c>
      <c r="D36" s="9" t="str">
        <f t="shared" si="0"/>
        <v>expressing measurement uncertainty in software models</v>
      </c>
      <c r="E36" s="9" t="s">
        <v>880</v>
      </c>
      <c r="F36" s="9">
        <v>2016</v>
      </c>
      <c r="G36" s="13" t="s">
        <v>881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Y36" s="9" t="s">
        <v>304</v>
      </c>
      <c r="Z36" s="9" t="s">
        <v>204</v>
      </c>
    </row>
    <row r="37" spans="1:26">
      <c r="A37" s="9">
        <v>35</v>
      </c>
      <c r="B37" s="9" t="s">
        <v>882</v>
      </c>
      <c r="C37" s="9" t="s">
        <v>883</v>
      </c>
      <c r="D37" s="9" t="str">
        <f t="shared" si="0"/>
        <v>hand-book on statistical distributions for experimentalists</v>
      </c>
      <c r="E37" s="9" t="s">
        <v>884</v>
      </c>
      <c r="F37" s="9">
        <v>1996</v>
      </c>
      <c r="G37" s="13" t="s">
        <v>885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886</v>
      </c>
      <c r="C38" s="9" t="s">
        <v>887</v>
      </c>
      <c r="D38" s="9" t="str">
        <f t="shared" si="0"/>
        <v>software engineering of self-adaptive systems</v>
      </c>
      <c r="E38" s="9" t="s">
        <v>888</v>
      </c>
      <c r="F38" s="9">
        <v>2019</v>
      </c>
      <c r="G38" s="13" t="s">
        <v>889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890</v>
      </c>
      <c r="C39" s="9" t="s">
        <v>903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891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Y39" s="9" t="s">
        <v>204</v>
      </c>
      <c r="Z39" s="9" t="s">
        <v>204</v>
      </c>
    </row>
    <row r="40" spans="1:26">
      <c r="A40" s="9">
        <v>38</v>
      </c>
      <c r="B40" s="9" t="s">
        <v>890</v>
      </c>
      <c r="C40" s="9" t="s">
        <v>1363</v>
      </c>
      <c r="D40" s="9" t="str">
        <f t="shared" si="0"/>
        <v>relax: a language to address uncertainty in self-adaptive systems requirement</v>
      </c>
      <c r="E40" s="9" t="s">
        <v>119</v>
      </c>
      <c r="F40" s="9">
        <v>2010</v>
      </c>
      <c r="G40" s="13" t="s">
        <v>892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Y40" s="9" t="s">
        <v>204</v>
      </c>
      <c r="Z40" s="9" t="s">
        <v>204</v>
      </c>
    </row>
    <row r="41" spans="1:26">
      <c r="A41" s="9">
        <v>39</v>
      </c>
      <c r="B41" s="9" t="s">
        <v>893</v>
      </c>
      <c r="C41" s="9" t="s">
        <v>894</v>
      </c>
      <c r="D41" s="9" t="str">
        <f t="shared" si="0"/>
        <v>fuzzy logic</v>
      </c>
      <c r="E41" s="9" t="s">
        <v>56</v>
      </c>
      <c r="F41" s="9">
        <v>1988</v>
      </c>
      <c r="G41" s="13" t="s">
        <v>895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896</v>
      </c>
      <c r="C42" s="9" t="s">
        <v>897</v>
      </c>
      <c r="D42" s="9" t="str">
        <f t="shared" si="0"/>
        <v>fuzzy sets</v>
      </c>
      <c r="E42" s="9" t="s">
        <v>898</v>
      </c>
      <c r="F42" s="9">
        <v>1996</v>
      </c>
      <c r="G42" s="13" t="s">
        <v>899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900</v>
      </c>
      <c r="C43" s="9" t="s">
        <v>901</v>
      </c>
      <c r="D43" s="9" t="str">
        <f t="shared" si="0"/>
        <v>uncertainty-wise cyber-physical system test modeling</v>
      </c>
      <c r="E43" s="9" t="s">
        <v>804</v>
      </c>
      <c r="F43" s="9">
        <v>2017</v>
      </c>
      <c r="G43" s="13" t="s">
        <v>902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Y43" s="9" t="s">
        <v>204</v>
      </c>
      <c r="Z43" s="9" t="s">
        <v>204</v>
      </c>
    </row>
    <row r="44" spans="1:26">
      <c r="A44" s="9">
        <v>42</v>
      </c>
      <c r="B44" s="9" t="s">
        <v>904</v>
      </c>
      <c r="C44" s="9" t="s">
        <v>905</v>
      </c>
      <c r="D44" s="9" t="str">
        <f t="shared" si="0"/>
        <v>inheritance and subtyping in a parallel object-oriented language</v>
      </c>
      <c r="E44" s="9" t="s">
        <v>906</v>
      </c>
      <c r="F44" s="9">
        <v>1987</v>
      </c>
      <c r="G44" s="13" t="s">
        <v>907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908</v>
      </c>
      <c r="C45" s="9" t="s">
        <v>909</v>
      </c>
      <c r="D45" s="9" t="str">
        <f t="shared" si="0"/>
        <v>uncertain ocl datatypes</v>
      </c>
      <c r="E45" s="9" t="s">
        <v>910</v>
      </c>
      <c r="F45" s="9">
        <v>2018</v>
      </c>
      <c r="G45" s="13" t="s">
        <v>911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912</v>
      </c>
      <c r="C46" s="18" t="s">
        <v>913</v>
      </c>
      <c r="D46" s="9" t="str">
        <f t="shared" si="0"/>
        <v>challenges in modeling cyber-physical systems</v>
      </c>
      <c r="E46" s="9" t="s">
        <v>914</v>
      </c>
      <c r="F46" s="9">
        <v>2013</v>
      </c>
      <c r="G46" s="13" t="s">
        <v>915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916</v>
      </c>
      <c r="C47" s="9" t="s">
        <v>917</v>
      </c>
      <c r="D47" s="9" t="str">
        <f t="shared" si="0"/>
        <v>on ocl-based imperative languages</v>
      </c>
      <c r="E47" s="9" t="s">
        <v>918</v>
      </c>
      <c r="F47" s="9">
        <v>2014</v>
      </c>
      <c r="G47" s="13" t="s">
        <v>919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920</v>
      </c>
      <c r="C48" s="9" t="s">
        <v>921</v>
      </c>
      <c r="D48" s="9" t="str">
        <f t="shared" si="0"/>
        <v>managing uncertainty in bidirectional model transformations</v>
      </c>
      <c r="E48" s="9" t="s">
        <v>861</v>
      </c>
      <c r="F48" s="9">
        <v>2015</v>
      </c>
      <c r="G48" s="13" t="s">
        <v>922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U48" s="9" t="s">
        <v>17</v>
      </c>
      <c r="V48" s="9" t="s">
        <v>229</v>
      </c>
      <c r="W48" s="9" t="s">
        <v>229</v>
      </c>
      <c r="Y48" s="9" t="s">
        <v>204</v>
      </c>
      <c r="Z48" s="9" t="s">
        <v>204</v>
      </c>
    </row>
    <row r="49" spans="1:26">
      <c r="A49" s="9">
        <v>47</v>
      </c>
      <c r="B49" s="9" t="s">
        <v>923</v>
      </c>
      <c r="C49" s="9" t="s">
        <v>924</v>
      </c>
      <c r="D49" s="9" t="str">
        <f t="shared" si="0"/>
        <v>uncertainty in self-adaptive software systems</v>
      </c>
      <c r="E49" s="9" t="s">
        <v>570</v>
      </c>
      <c r="F49" s="9">
        <v>2013</v>
      </c>
      <c r="G49" s="13" t="s">
        <v>925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Y49" s="9" t="s">
        <v>204</v>
      </c>
      <c r="Z49" s="9" t="s">
        <v>204</v>
      </c>
    </row>
    <row r="50" spans="1:26">
      <c r="A50" s="9">
        <v>48</v>
      </c>
      <c r="B50" s="9" t="s">
        <v>926</v>
      </c>
      <c r="C50" s="9" t="s">
        <v>800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927</v>
      </c>
      <c r="C51" s="9" t="s">
        <v>928</v>
      </c>
      <c r="D51" s="9" t="str">
        <f t="shared" si="0"/>
        <v>software engineering in an uncertain world</v>
      </c>
      <c r="E51" s="9" t="s">
        <v>929</v>
      </c>
      <c r="F51" s="9">
        <v>2010</v>
      </c>
      <c r="G51" s="13" t="s">
        <v>930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931</v>
      </c>
      <c r="C52" s="9" t="s">
        <v>932</v>
      </c>
      <c r="D52" s="9" t="str">
        <f t="shared" si="0"/>
        <v>use: a uml-based specification environment for validating uml and ocl</v>
      </c>
      <c r="E52" s="9" t="s">
        <v>918</v>
      </c>
      <c r="F52" s="9">
        <v>2007</v>
      </c>
      <c r="G52" s="13" t="s">
        <v>933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934</v>
      </c>
      <c r="C53" s="9" t="s">
        <v>935</v>
      </c>
      <c r="D53" s="9" t="str">
        <f t="shared" si="0"/>
        <v>model validation and verification options in a contemporary uml and ocl analysis tool</v>
      </c>
      <c r="E53" s="9" t="s">
        <v>936</v>
      </c>
      <c r="F53" s="9">
        <v>2016</v>
      </c>
      <c r="G53" s="13" t="s">
        <v>937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938</v>
      </c>
      <c r="C54" s="9" t="s">
        <v>939</v>
      </c>
      <c r="D54" s="9" t="str">
        <f t="shared" si="0"/>
        <v>component interfaces that support measurement uncertainty</v>
      </c>
      <c r="E54" s="9" t="s">
        <v>940</v>
      </c>
      <c r="F54" s="9">
        <v>2006</v>
      </c>
      <c r="G54" s="13" t="s">
        <v>941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U54" s="9" t="s">
        <v>17</v>
      </c>
      <c r="V54" s="9" t="s">
        <v>17</v>
      </c>
      <c r="W54" s="9" t="s">
        <v>17</v>
      </c>
      <c r="Y54" s="9" t="s">
        <v>204</v>
      </c>
      <c r="Z54" s="9" t="s">
        <v>204</v>
      </c>
    </row>
    <row r="55" spans="1:26">
      <c r="A55" s="9">
        <v>53</v>
      </c>
      <c r="B55" s="9" t="s">
        <v>942</v>
      </c>
      <c r="C55" s="9" t="s">
        <v>944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945</v>
      </c>
      <c r="C56" s="9" t="s">
        <v>946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846</v>
      </c>
      <c r="F56" s="9">
        <v>2008</v>
      </c>
      <c r="G56" s="13" t="s">
        <v>947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948</v>
      </c>
      <c r="C57" s="9" t="s">
        <v>949</v>
      </c>
      <c r="D57" s="9" t="str">
        <f t="shared" si="0"/>
        <v>generating optimized configurable business process models in scenarios subject to uncertainty</v>
      </c>
      <c r="E57" s="9" t="s">
        <v>950</v>
      </c>
      <c r="F57" s="9">
        <v>2015</v>
      </c>
      <c r="G57" s="13" t="s">
        <v>951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U57" s="9" t="s">
        <v>17</v>
      </c>
      <c r="V57" s="9" t="s">
        <v>225</v>
      </c>
      <c r="W57" s="9" t="s">
        <v>229</v>
      </c>
      <c r="Y57" s="9" t="s">
        <v>204</v>
      </c>
      <c r="Z57" s="9" t="s">
        <v>204</v>
      </c>
    </row>
    <row r="58" spans="1:26">
      <c r="A58" s="9">
        <v>56</v>
      </c>
      <c r="B58" s="9" t="s">
        <v>952</v>
      </c>
      <c r="C58" s="9" t="s">
        <v>953</v>
      </c>
      <c r="D58" s="9" t="str">
        <f t="shared" si="0"/>
        <v>fuzziness vs. probability</v>
      </c>
      <c r="E58" s="9" t="s">
        <v>954</v>
      </c>
      <c r="F58" s="9">
        <v>1990</v>
      </c>
      <c r="G58" s="13" t="s">
        <v>955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1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1</v>
      </c>
      <c r="Y58" s="9" t="s">
        <v>204</v>
      </c>
      <c r="Z58" s="9" t="s">
        <v>204</v>
      </c>
    </row>
    <row r="59" spans="1:26">
      <c r="A59" s="9">
        <v>57</v>
      </c>
      <c r="B59" s="9" t="s">
        <v>956</v>
      </c>
      <c r="C59" s="9" t="s">
        <v>957</v>
      </c>
      <c r="D59" s="9" t="str">
        <f t="shared" si="0"/>
        <v>cyber physical systems: design challenges</v>
      </c>
      <c r="E59" s="9" t="s">
        <v>958</v>
      </c>
      <c r="F59" s="9">
        <v>2008</v>
      </c>
      <c r="G59" s="13" t="s">
        <v>959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960</v>
      </c>
      <c r="C60" s="9" t="s">
        <v>961</v>
      </c>
      <c r="D60" s="9" t="str">
        <f t="shared" si="0"/>
        <v>a behavioral notion of subtyping</v>
      </c>
      <c r="E60" s="9" t="s">
        <v>962</v>
      </c>
      <c r="F60" s="9">
        <v>1994</v>
      </c>
      <c r="G60" s="13" t="s">
        <v>963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964</v>
      </c>
      <c r="C61" s="9" t="s">
        <v>1355</v>
      </c>
      <c r="D61" s="9" t="str">
        <f t="shared" si="0"/>
        <v>the role of models in managing the uncertainty of software-intensive systems</v>
      </c>
      <c r="E61" s="9" t="s">
        <v>965</v>
      </c>
      <c r="F61" s="9">
        <v>1995</v>
      </c>
      <c r="G61" s="13" t="s">
        <v>966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1</v>
      </c>
      <c r="M61" s="9" t="b">
        <v>0</v>
      </c>
      <c r="N61" s="9" t="b">
        <v>0</v>
      </c>
      <c r="O61" s="9" t="b">
        <v>0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1</v>
      </c>
      <c r="Y61" s="9" t="s">
        <v>204</v>
      </c>
      <c r="Z61" s="9" t="s">
        <v>204</v>
      </c>
    </row>
    <row r="62" spans="1:26">
      <c r="A62" s="9">
        <v>60</v>
      </c>
      <c r="B62" s="9" t="s">
        <v>967</v>
      </c>
      <c r="C62" s="9" t="s">
        <v>968</v>
      </c>
      <c r="D62" s="9" t="str">
        <f t="shared" si="0"/>
        <v>specifying quantities in software models</v>
      </c>
      <c r="E62" s="9" t="s">
        <v>969</v>
      </c>
      <c r="F62" s="9">
        <v>2018</v>
      </c>
      <c r="G62" s="13" t="s">
        <v>970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971</v>
      </c>
      <c r="C63" s="9" t="s">
        <v>972</v>
      </c>
      <c r="D63" s="9" t="str">
        <f t="shared" si="0"/>
        <v>object constraint language (ocl) specification</v>
      </c>
      <c r="E63" s="9" t="s">
        <v>973</v>
      </c>
      <c r="F63" s="9">
        <v>2010</v>
      </c>
      <c r="G63" s="13" t="s">
        <v>974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971</v>
      </c>
      <c r="C64" s="9" t="s">
        <v>976</v>
      </c>
      <c r="D64" s="9" t="str">
        <f t="shared" si="0"/>
        <v>uml profile for marte: modeling and analysis of real-time embedded systems</v>
      </c>
      <c r="E64" s="9" t="s">
        <v>973</v>
      </c>
      <c r="F64" s="9">
        <v>2011</v>
      </c>
      <c r="G64" s="13" t="s">
        <v>975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971</v>
      </c>
      <c r="C65" s="9" t="s">
        <v>977</v>
      </c>
      <c r="D65" s="9" t="str">
        <f t="shared" si="0"/>
        <v>unified modeling language (uml) specification</v>
      </c>
      <c r="E65" s="9" t="s">
        <v>973</v>
      </c>
      <c r="F65" s="9">
        <v>2015</v>
      </c>
      <c r="G65" s="13" t="s">
        <v>978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971</v>
      </c>
      <c r="C66" s="9" t="s">
        <v>979</v>
      </c>
      <c r="D66" s="9" t="str">
        <f t="shared" si="0"/>
        <v>omg systems modeling language (sysml)</v>
      </c>
      <c r="E66" s="9" t="s">
        <v>973</v>
      </c>
      <c r="F66" s="9">
        <v>2016</v>
      </c>
      <c r="G66" s="13" t="s">
        <v>982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971</v>
      </c>
      <c r="C67" s="9" t="s">
        <v>980</v>
      </c>
      <c r="D67" s="9" t="str">
        <f t="shared" si="0"/>
        <v>structured metrics metamodel (smm) specification</v>
      </c>
      <c r="E67" s="9" t="s">
        <v>973</v>
      </c>
      <c r="F67" s="9">
        <v>2016</v>
      </c>
      <c r="G67" s="13" t="s">
        <v>981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983</v>
      </c>
      <c r="C68" s="9" t="s">
        <v>984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985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U68" s="9" t="s">
        <v>17</v>
      </c>
      <c r="V68" s="9" t="s">
        <v>229</v>
      </c>
      <c r="W68" s="9" t="s">
        <v>229</v>
      </c>
      <c r="Y68" s="9" t="s">
        <v>204</v>
      </c>
      <c r="Z68" s="9" t="s">
        <v>204</v>
      </c>
    </row>
    <row r="69" spans="1:26">
      <c r="A69" s="9">
        <v>67</v>
      </c>
      <c r="B69" s="9" t="s">
        <v>986</v>
      </c>
      <c r="C69" s="9" t="s">
        <v>987</v>
      </c>
      <c r="D69" s="9" t="str">
        <f t="shared" si="3"/>
        <v>beyond mere logic – a vision of modeling languages for the 21st century</v>
      </c>
      <c r="E69" s="9" t="s">
        <v>988</v>
      </c>
      <c r="F69" s="9">
        <v>2015</v>
      </c>
      <c r="G69" s="13" t="s">
        <v>989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990</v>
      </c>
      <c r="C70" s="9" t="s">
        <v>879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991</v>
      </c>
      <c r="C71" s="9" t="s">
        <v>992</v>
      </c>
      <c r="D71" s="9" t="str">
        <f t="shared" si="3"/>
        <v>list of uncertainty propagation software</v>
      </c>
      <c r="E71" s="9" t="s">
        <v>991</v>
      </c>
      <c r="F71" s="9">
        <v>2018</v>
      </c>
      <c r="G71" s="13" t="s">
        <v>993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994</v>
      </c>
      <c r="C72" s="9" t="s">
        <v>995</v>
      </c>
      <c r="D72" s="9" t="str">
        <f t="shared" si="3"/>
        <v>a modeling language for measurement uncertainty evaluation</v>
      </c>
      <c r="E72" s="9" t="s">
        <v>996</v>
      </c>
      <c r="F72" s="9">
        <v>2009</v>
      </c>
      <c r="G72" s="13" t="s">
        <v>997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998</v>
      </c>
      <c r="C73" s="9" t="s">
        <v>901</v>
      </c>
      <c r="D73" s="9" t="str">
        <f t="shared" si="3"/>
        <v>uncertainty-wise cyber-physical system test modeling</v>
      </c>
      <c r="E73" s="9" t="s">
        <v>804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999</v>
      </c>
      <c r="C74" s="21" t="s">
        <v>1000</v>
      </c>
      <c r="D74" s="9" t="str">
        <f t="shared" si="3"/>
        <v>understanding uncertainty in cyber-physical systems: a conceptual model</v>
      </c>
      <c r="E74" s="9" t="s">
        <v>775</v>
      </c>
      <c r="F74" s="9">
        <v>2016</v>
      </c>
      <c r="G74" s="13" t="s">
        <v>1001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U74" s="9" t="s">
        <v>17</v>
      </c>
      <c r="V74" s="9" t="s">
        <v>17</v>
      </c>
      <c r="W74" s="9" t="s">
        <v>229</v>
      </c>
      <c r="Y74" s="9" t="s">
        <v>204</v>
      </c>
      <c r="Z74" s="9" t="s">
        <v>204</v>
      </c>
    </row>
    <row r="75" spans="1:26">
      <c r="A75" s="9">
        <v>73</v>
      </c>
      <c r="B75" s="9" t="s">
        <v>1002</v>
      </c>
      <c r="C75" s="18" t="s">
        <v>1268</v>
      </c>
      <c r="D75" s="9" t="str">
        <f t="shared" si="3"/>
        <v>international vocabulary of metrology – basic and general concepts and associated terms (vim)</v>
      </c>
      <c r="E75" s="9" t="s">
        <v>846</v>
      </c>
      <c r="F75" s="9">
        <v>2008</v>
      </c>
      <c r="G75" s="13" t="s">
        <v>1003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1004</v>
      </c>
      <c r="C76" s="9" t="s">
        <v>1005</v>
      </c>
      <c r="D76" s="18" t="str">
        <f t="shared" si="3"/>
        <v>the management of probabilistic data</v>
      </c>
      <c r="E76" s="9" t="s">
        <v>1006</v>
      </c>
      <c r="F76" s="9">
        <v>1992</v>
      </c>
      <c r="G76" s="13" t="s">
        <v>1007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U76" s="9" t="s">
        <v>17</v>
      </c>
      <c r="V76" s="9" t="s">
        <v>17</v>
      </c>
      <c r="W76" s="9" t="s">
        <v>229</v>
      </c>
      <c r="Y76" s="9" t="s">
        <v>204</v>
      </c>
      <c r="Z76" s="9" t="s">
        <v>204</v>
      </c>
    </row>
    <row r="77" spans="1:26">
      <c r="A77" s="18">
        <v>75</v>
      </c>
      <c r="B77" s="9" t="s">
        <v>1008</v>
      </c>
      <c r="C77" s="9" t="s">
        <v>1009</v>
      </c>
      <c r="D77" s="18" t="str">
        <f t="shared" si="3"/>
        <v>uldbs: databases with uncertainty and lineage</v>
      </c>
      <c r="E77" s="9" t="s">
        <v>1010</v>
      </c>
      <c r="F77" s="9">
        <v>2006</v>
      </c>
      <c r="G77" s="13" t="s">
        <v>1011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U77" s="9" t="s">
        <v>17</v>
      </c>
      <c r="V77" s="9" t="s">
        <v>17</v>
      </c>
      <c r="W77" s="9" t="s">
        <v>229</v>
      </c>
      <c r="Y77" s="9" t="s">
        <v>204</v>
      </c>
      <c r="Z77" s="9" t="s">
        <v>204</v>
      </c>
    </row>
    <row r="78" spans="1:26">
      <c r="A78" s="18">
        <v>76</v>
      </c>
      <c r="B78" s="9" t="s">
        <v>1012</v>
      </c>
      <c r="C78" s="9" t="s">
        <v>1013</v>
      </c>
      <c r="D78" s="18" t="str">
        <f t="shared" si="3"/>
        <v>winning ways for your mathematical plays</v>
      </c>
      <c r="E78" s="9" t="s">
        <v>1014</v>
      </c>
      <c r="F78" s="9">
        <v>2004</v>
      </c>
      <c r="G78" s="13" t="s">
        <v>1015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1016</v>
      </c>
      <c r="C79" s="9" t="s">
        <v>1017</v>
      </c>
      <c r="D79" s="18" t="str">
        <f t="shared" si="3"/>
        <v>a type theory for probability density functions</v>
      </c>
      <c r="E79" s="9" t="s">
        <v>1018</v>
      </c>
      <c r="F79" s="9">
        <v>2012</v>
      </c>
      <c r="G79" s="13" t="s">
        <v>1019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U79" s="9" t="s">
        <v>17</v>
      </c>
      <c r="V79" s="9" t="s">
        <v>17</v>
      </c>
      <c r="W79" s="9" t="s">
        <v>17</v>
      </c>
      <c r="Y79" s="9" t="s">
        <v>204</v>
      </c>
      <c r="Z79" s="9" t="s">
        <v>204</v>
      </c>
    </row>
    <row r="80" spans="1:26">
      <c r="A80" s="18">
        <v>78</v>
      </c>
      <c r="B80" s="9" t="s">
        <v>1020</v>
      </c>
      <c r="C80" s="9" t="s">
        <v>1021</v>
      </c>
      <c r="D80" s="18" t="str">
        <f t="shared" si="3"/>
        <v>pattern recognition and machine learning</v>
      </c>
      <c r="E80" s="9" t="s">
        <v>558</v>
      </c>
      <c r="F80" s="9">
        <v>2006</v>
      </c>
      <c r="G80" s="13" t="s">
        <v>1022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1023</v>
      </c>
      <c r="C81" s="9" t="s">
        <v>1024</v>
      </c>
      <c r="D81" s="18" t="str">
        <f t="shared" si="3"/>
        <v>measure transformer semantics for bayesian machine learning</v>
      </c>
      <c r="E81" s="9" t="s">
        <v>1025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1026</v>
      </c>
      <c r="C82" s="9" t="s">
        <v>782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1027</v>
      </c>
      <c r="C83" s="9" t="s">
        <v>1028</v>
      </c>
      <c r="D83" s="18" t="str">
        <f t="shared" si="3"/>
        <v>a note on the generation of random normal deviates</v>
      </c>
      <c r="E83" s="9" t="s">
        <v>1029</v>
      </c>
      <c r="F83" s="9">
        <v>1958</v>
      </c>
      <c r="G83" s="13" t="s">
        <v>1030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1031</v>
      </c>
      <c r="C84" s="9" t="s">
        <v>1032</v>
      </c>
      <c r="D84" s="18" t="str">
        <f t="shared" si="3"/>
        <v>verifying quantitative reliability of programs that execute on unreliable hardware</v>
      </c>
      <c r="E84" s="9" t="s">
        <v>844</v>
      </c>
      <c r="F84" s="9">
        <v>2013</v>
      </c>
      <c r="G84" s="13" t="s">
        <v>1033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U84" s="9" t="s">
        <v>225</v>
      </c>
      <c r="V84" s="9" t="s">
        <v>225</v>
      </c>
      <c r="W84" s="9" t="s">
        <v>229</v>
      </c>
      <c r="Y84" s="9" t="s">
        <v>204</v>
      </c>
      <c r="Z84" s="9" t="s">
        <v>204</v>
      </c>
    </row>
    <row r="85" spans="1:26">
      <c r="A85" s="18">
        <v>83</v>
      </c>
      <c r="B85" s="9" t="s">
        <v>1034</v>
      </c>
      <c r="C85" s="9" t="s">
        <v>1035</v>
      </c>
      <c r="D85" s="18" t="str">
        <f t="shared" si="3"/>
        <v>efficiently sampling probabilistic programs via program analysis</v>
      </c>
      <c r="E85" s="9" t="s">
        <v>1036</v>
      </c>
      <c r="F85" s="9">
        <v>2013</v>
      </c>
      <c r="G85" s="13" t="s">
        <v>1037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U85" s="9" t="s">
        <v>17</v>
      </c>
      <c r="V85" s="9" t="s">
        <v>17</v>
      </c>
      <c r="W85" s="9" t="s">
        <v>225</v>
      </c>
      <c r="Y85" s="9" t="s">
        <v>204</v>
      </c>
      <c r="Z85" s="9" t="s">
        <v>204</v>
      </c>
    </row>
    <row r="86" spans="1:26">
      <c r="A86" s="18">
        <v>84</v>
      </c>
      <c r="B86" s="9" t="s">
        <v>1038</v>
      </c>
      <c r="C86" s="9" t="s">
        <v>1039</v>
      </c>
      <c r="D86" s="18" t="str">
        <f t="shared" si="3"/>
        <v>management of probabilistic data: foundations and challenges</v>
      </c>
      <c r="E86" s="9" t="s">
        <v>1040</v>
      </c>
      <c r="F86" s="9">
        <v>2007</v>
      </c>
      <c r="G86" s="13" t="s">
        <v>1041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1042</v>
      </c>
      <c r="C87" s="9" t="s">
        <v>1043</v>
      </c>
      <c r="D87" s="18" t="str">
        <f t="shared" si="3"/>
        <v>neural acceleration for general-purpose approximate programs</v>
      </c>
      <c r="E87" s="9" t="s">
        <v>1044</v>
      </c>
      <c r="F87" s="9">
        <v>2012</v>
      </c>
      <c r="G87" s="13" t="s">
        <v>1045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1046</v>
      </c>
      <c r="C88" s="9" t="s">
        <v>1047</v>
      </c>
      <c r="D88" s="18" t="str">
        <f t="shared" si="3"/>
        <v>a language and program for complex bayesian modelling</v>
      </c>
      <c r="E88" s="9" t="s">
        <v>794</v>
      </c>
      <c r="F88" s="9">
        <v>1994</v>
      </c>
      <c r="G88" s="13" t="s">
        <v>1048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0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0</v>
      </c>
    </row>
    <row r="89" spans="1:26">
      <c r="A89" s="18">
        <v>87</v>
      </c>
      <c r="B89" s="9" t="s">
        <v>1049</v>
      </c>
      <c r="C89" s="9" t="s">
        <v>1050</v>
      </c>
      <c r="D89" s="18" t="str">
        <f t="shared" si="3"/>
        <v>a categorical approach to probability theory</v>
      </c>
      <c r="E89" s="9" t="s">
        <v>1051</v>
      </c>
      <c r="F89" s="9">
        <v>1982</v>
      </c>
      <c r="G89" s="13" t="s">
        <v>1052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1053</v>
      </c>
      <c r="C90" s="9" t="s">
        <v>1054</v>
      </c>
      <c r="D90" s="18" t="str">
        <f t="shared" si="3"/>
        <v>church: a language for generative models</v>
      </c>
      <c r="E90" s="9" t="s">
        <v>1055</v>
      </c>
      <c r="F90" s="9">
        <v>2008</v>
      </c>
      <c r="G90" s="13" t="s">
        <v>1056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1057</v>
      </c>
      <c r="C91" s="9" t="s">
        <v>1058</v>
      </c>
      <c r="D91" s="18" t="str">
        <f t="shared" si="3"/>
        <v>arithmetic operations on independent random variables: a numerical approach</v>
      </c>
      <c r="E91" s="9" t="s">
        <v>1059</v>
      </c>
      <c r="F91" s="9">
        <v>2012</v>
      </c>
      <c r="G91" s="13" t="s">
        <v>1060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U91" s="9" t="s">
        <v>229</v>
      </c>
      <c r="V91" s="9" t="s">
        <v>229</v>
      </c>
      <c r="W91" s="9" t="s">
        <v>225</v>
      </c>
      <c r="Y91" s="9" t="s">
        <v>204</v>
      </c>
      <c r="Z91" s="9" t="s">
        <v>204</v>
      </c>
    </row>
    <row r="92" spans="1:26">
      <c r="A92" s="18">
        <v>90</v>
      </c>
      <c r="B92" s="9" t="s">
        <v>1061</v>
      </c>
      <c r="C92" s="9" t="s">
        <v>1062</v>
      </c>
      <c r="D92" s="18" t="str">
        <f t="shared" si="3"/>
        <v>group sequential methods with applications to clinical trials</v>
      </c>
      <c r="E92" s="9" t="s">
        <v>1063</v>
      </c>
      <c r="F92" s="9">
        <v>2000</v>
      </c>
      <c r="G92" s="13" t="s">
        <v>1064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1065</v>
      </c>
      <c r="C93" s="9" t="s">
        <v>1066</v>
      </c>
      <c r="D93" s="18" t="str">
        <f t="shared" si="3"/>
        <v>making it easier to build and maintain big-data analytics</v>
      </c>
      <c r="E93" s="9" t="s">
        <v>744</v>
      </c>
      <c r="F93" s="9">
        <v>2013</v>
      </c>
      <c r="G93" s="13" t="s">
        <v>1067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1068</v>
      </c>
      <c r="C94" s="9" t="s">
        <v>1069</v>
      </c>
      <c r="D94" s="18" t="str">
        <f t="shared" si="3"/>
        <v>interval analysis</v>
      </c>
      <c r="E94" s="9" t="s">
        <v>1070</v>
      </c>
      <c r="F94" s="9">
        <v>1966</v>
      </c>
      <c r="G94" s="13" t="s">
        <v>1071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1072</v>
      </c>
      <c r="C95" s="9" t="s">
        <v>1073</v>
      </c>
      <c r="D95" s="18" t="str">
        <f t="shared" si="3"/>
        <v>bayesian learning for neural networks</v>
      </c>
      <c r="E95" s="9" t="s">
        <v>1074</v>
      </c>
      <c r="F95" s="9">
        <v>1994</v>
      </c>
      <c r="G95" s="13" t="s">
        <v>1075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1076</v>
      </c>
      <c r="C96" s="9" t="s">
        <v>1077</v>
      </c>
      <c r="D96" s="18" t="str">
        <f t="shared" si="3"/>
        <v>hidden markov map matching through noise and sparseness</v>
      </c>
      <c r="E96" s="9" t="s">
        <v>1078</v>
      </c>
      <c r="F96" s="9">
        <v>2009</v>
      </c>
      <c r="G96" s="13" t="s">
        <v>1079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1080</v>
      </c>
      <c r="C97" s="9" t="s">
        <v>1081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1082</v>
      </c>
      <c r="C98" s="9" t="s">
        <v>1083</v>
      </c>
      <c r="D98" s="18" t="str">
        <f t="shared" si="3"/>
        <v>a probabilistic language based on sampling functions</v>
      </c>
      <c r="E98" s="9" t="s">
        <v>1018</v>
      </c>
      <c r="F98" s="9">
        <v>2005</v>
      </c>
      <c r="G98" s="13" t="s">
        <v>1084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U98" s="9" t="s">
        <v>225</v>
      </c>
      <c r="V98" s="9" t="s">
        <v>225</v>
      </c>
      <c r="W98" s="9" t="s">
        <v>225</v>
      </c>
      <c r="Y98" s="9" t="s">
        <v>204</v>
      </c>
      <c r="Z98" s="9" t="s">
        <v>204</v>
      </c>
    </row>
    <row r="99" spans="1:26">
      <c r="A99" s="18">
        <v>97</v>
      </c>
      <c r="B99" s="9" t="s">
        <v>1085</v>
      </c>
      <c r="C99" s="9" t="s">
        <v>1086</v>
      </c>
      <c r="D99" s="18" t="str">
        <f t="shared" si="3"/>
        <v>ibal: a probabilistic rational programming language</v>
      </c>
      <c r="E99" s="9" t="s">
        <v>594</v>
      </c>
      <c r="F99" s="9">
        <v>2001</v>
      </c>
      <c r="G99" s="13" t="s">
        <v>1087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U99" s="9" t="s">
        <v>225</v>
      </c>
      <c r="V99" s="9" t="s">
        <v>225</v>
      </c>
      <c r="W99" s="9" t="s">
        <v>225</v>
      </c>
      <c r="Y99" s="9" t="s">
        <v>204</v>
      </c>
      <c r="Z99" s="9" t="s">
        <v>204</v>
      </c>
    </row>
    <row r="100" spans="1:26">
      <c r="A100" s="18">
        <v>98</v>
      </c>
      <c r="B100" s="9" t="s">
        <v>1088</v>
      </c>
      <c r="C100" s="9" t="s">
        <v>1089</v>
      </c>
      <c r="D100" s="18" t="str">
        <f t="shared" si="3"/>
        <v>stochastic lambda calculus and monads of probability distributions</v>
      </c>
      <c r="E100" s="9" t="s">
        <v>1018</v>
      </c>
      <c r="F100" s="9">
        <v>2002</v>
      </c>
      <c r="G100" s="13" t="s">
        <v>1090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U100" s="9" t="s">
        <v>17</v>
      </c>
      <c r="V100" s="9" t="s">
        <v>17</v>
      </c>
      <c r="W100" s="9" t="s">
        <v>225</v>
      </c>
      <c r="Y100" s="9" t="s">
        <v>204</v>
      </c>
      <c r="Z100" s="9" t="s">
        <v>204</v>
      </c>
    </row>
    <row r="101" spans="1:26">
      <c r="A101" s="18">
        <v>99</v>
      </c>
      <c r="B101" s="9" t="s">
        <v>1091</v>
      </c>
      <c r="C101" s="9" t="s">
        <v>1092</v>
      </c>
      <c r="D101" s="18" t="str">
        <f t="shared" si="3"/>
        <v>enerj: approximate data types for safe and general low-power computation</v>
      </c>
      <c r="E101" s="9" t="s">
        <v>1093</v>
      </c>
      <c r="F101" s="9">
        <v>2011</v>
      </c>
      <c r="G101" s="13" t="s">
        <v>1094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0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0</v>
      </c>
    </row>
    <row r="102" spans="1:26">
      <c r="A102" s="18">
        <v>100</v>
      </c>
      <c r="B102" s="9" t="s">
        <v>1095</v>
      </c>
      <c r="C102" s="9" t="s">
        <v>1096</v>
      </c>
      <c r="D102" s="18" t="str">
        <f t="shared" si="3"/>
        <v>static analysis for probabilistic programs: inferring whole program properties from finitely many paths</v>
      </c>
      <c r="E102" s="9" t="s">
        <v>1093</v>
      </c>
      <c r="F102" s="9">
        <v>2013</v>
      </c>
      <c r="G102" s="13" t="s">
        <v>1097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U102" s="9" t="s">
        <v>17</v>
      </c>
      <c r="V102" s="9" t="s">
        <v>17</v>
      </c>
      <c r="W102" s="9" t="s">
        <v>17</v>
      </c>
      <c r="Y102" s="9" t="s">
        <v>204</v>
      </c>
      <c r="Z102" s="9" t="s">
        <v>204</v>
      </c>
    </row>
    <row r="103" spans="1:26">
      <c r="A103" s="18">
        <v>101</v>
      </c>
      <c r="B103" s="9" t="s">
        <v>1098</v>
      </c>
      <c r="C103" s="9" t="s">
        <v>1099</v>
      </c>
      <c r="D103" s="18" t="str">
        <f t="shared" si="3"/>
        <v>monte carlo methods for managing interactive state, action and feedback under uncertainty</v>
      </c>
      <c r="E103" s="9" t="s">
        <v>1100</v>
      </c>
      <c r="F103" s="9">
        <v>2011</v>
      </c>
      <c r="G103" s="13" t="s">
        <v>1101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U103" s="9" t="s">
        <v>17</v>
      </c>
      <c r="V103" s="9" t="s">
        <v>17</v>
      </c>
      <c r="W103" s="9" t="s">
        <v>225</v>
      </c>
      <c r="Y103" s="9" t="s">
        <v>204</v>
      </c>
      <c r="Z103" s="9" t="s">
        <v>204</v>
      </c>
    </row>
    <row r="104" spans="1:26">
      <c r="A104" s="18">
        <v>102</v>
      </c>
      <c r="B104" s="9" t="s">
        <v>1102</v>
      </c>
      <c r="C104" s="9" t="s">
        <v>1103</v>
      </c>
      <c r="D104" s="18" t="str">
        <f t="shared" si="3"/>
        <v>global positioning system: the mathematics of gps receivers</v>
      </c>
      <c r="E104" s="9" t="s">
        <v>1104</v>
      </c>
      <c r="F104" s="9">
        <v>1998</v>
      </c>
      <c r="G104" s="13" t="s">
        <v>1105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1106</v>
      </c>
      <c r="C105" s="9" t="s">
        <v>1107</v>
      </c>
      <c r="D105" s="18" t="str">
        <f t="shared" si="3"/>
        <v>towards programming tools for robots that integrate probabilistic computation and learning</v>
      </c>
      <c r="E105" s="9" t="s">
        <v>1108</v>
      </c>
      <c r="F105" s="9">
        <v>2000</v>
      </c>
      <c r="G105" s="13" t="s">
        <v>1109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U105" s="9" t="s">
        <v>17</v>
      </c>
      <c r="V105" s="9" t="s">
        <v>17</v>
      </c>
      <c r="W105" s="9" t="s">
        <v>225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1110</v>
      </c>
      <c r="C106" s="9" t="s">
        <v>1111</v>
      </c>
      <c r="D106" s="18" t="str">
        <f t="shared" si="3"/>
        <v>on the glivenko-cantelli theorem</v>
      </c>
      <c r="F106" s="9">
        <v>1970</v>
      </c>
      <c r="G106" s="13" t="s">
        <v>1112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1113</v>
      </c>
      <c r="C107" s="9" t="s">
        <v>1114</v>
      </c>
      <c r="D107" s="18" t="str">
        <f t="shared" si="3"/>
        <v>sequential tests of statistical hypotheses</v>
      </c>
      <c r="E107" s="9" t="s">
        <v>1115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1116</v>
      </c>
      <c r="C108" s="9" t="s">
        <v>1117</v>
      </c>
      <c r="D108" s="18" t="str">
        <f t="shared" si="3"/>
        <v>identifying the optimal integration time in hamiltonian monte carlo</v>
      </c>
      <c r="F108" s="9">
        <v>2016</v>
      </c>
      <c r="G108" s="13" t="s">
        <v>1118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1119</v>
      </c>
      <c r="C109" s="9" t="s">
        <v>1120</v>
      </c>
      <c r="D109" s="9" t="str">
        <f t="shared" si="3"/>
        <v>the stan math library: reverse-mode automatic differentiation in c++</v>
      </c>
      <c r="F109" s="9">
        <v>2015</v>
      </c>
      <c r="G109" s="13" t="s">
        <v>1121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1122</v>
      </c>
      <c r="C110" s="9" t="s">
        <v>1123</v>
      </c>
      <c r="D110" s="9" t="str">
        <f t="shared" si="3"/>
        <v>pro git</v>
      </c>
      <c r="F110" s="9">
        <v>2009</v>
      </c>
      <c r="G110" s="13" t="s">
        <v>1124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1125</v>
      </c>
      <c r="C111" s="9" t="s">
        <v>1126</v>
      </c>
      <c r="D111" s="9" t="str">
        <f t="shared" si="3"/>
        <v>cvode, a stiff/nonstiff ode solver in c</v>
      </c>
      <c r="E111" s="9" t="s">
        <v>1127</v>
      </c>
      <c r="F111" s="9">
        <v>1996</v>
      </c>
      <c r="G111" s="13" t="s">
        <v>1128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1129</v>
      </c>
      <c r="C112" s="9" t="s">
        <v>1130</v>
      </c>
      <c r="D112" s="9" t="str">
        <f t="shared" si="3"/>
        <v>a successful git branching model</v>
      </c>
      <c r="F112" s="9">
        <v>2010</v>
      </c>
      <c r="G112" s="13" t="s">
        <v>1131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1132</v>
      </c>
      <c r="C113" s="9" t="s">
        <v>1133</v>
      </c>
      <c r="D113" s="9" t="str">
        <f t="shared" si="3"/>
        <v>hybrid monte carlo</v>
      </c>
      <c r="E113" s="9" t="s">
        <v>1134</v>
      </c>
      <c r="F113" s="9">
        <v>1987</v>
      </c>
      <c r="G113" s="13" t="s">
        <v>1135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1136</v>
      </c>
      <c r="C114" s="9" t="s">
        <v>1137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1138</v>
      </c>
      <c r="C115" s="9" t="s">
        <v>1139</v>
      </c>
      <c r="D115" s="9" t="str">
        <f t="shared" si="3"/>
        <v>bayesian data analysis</v>
      </c>
      <c r="E115" s="9" t="s">
        <v>1140</v>
      </c>
      <c r="F115" s="9">
        <v>2013</v>
      </c>
      <c r="G115" s="13" t="s">
        <v>1141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1142</v>
      </c>
      <c r="C116" s="9" t="s">
        <v>1143</v>
      </c>
      <c r="D116" s="9" t="str">
        <f t="shared" si="3"/>
        <v>why we (usually) don’t have to worry about multiple comparisons</v>
      </c>
      <c r="E116" s="9" t="s">
        <v>1144</v>
      </c>
      <c r="F116" s="9">
        <v>2012</v>
      </c>
      <c r="G116" s="13" t="s">
        <v>1145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1146</v>
      </c>
      <c r="C117" s="9" t="s">
        <v>1147</v>
      </c>
      <c r="D117" s="9" t="str">
        <f t="shared" si="3"/>
        <v>inference from iterative simulation using multiple sequences</v>
      </c>
      <c r="E117" s="9" t="s">
        <v>1148</v>
      </c>
      <c r="F117" s="9">
        <v>1992</v>
      </c>
      <c r="G117" s="13" t="s">
        <v>1149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1150</v>
      </c>
      <c r="C118" s="9" t="s">
        <v>1151</v>
      </c>
      <c r="D118" s="9" t="str">
        <f t="shared" si="3"/>
        <v>introduction to markov chain monte carlo</v>
      </c>
      <c r="E118" s="9" t="s">
        <v>1152</v>
      </c>
      <c r="F118" s="9">
        <v>2011</v>
      </c>
      <c r="G118" s="13" t="s">
        <v>1153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1154</v>
      </c>
      <c r="C119" s="9" t="s">
        <v>1155</v>
      </c>
      <c r="D119" s="9" t="str">
        <f t="shared" si="3"/>
        <v>googletest: google c++ testing framework</v>
      </c>
      <c r="F119" s="9">
        <v>2016</v>
      </c>
      <c r="G119" s="13" t="s">
        <v>1156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1159</v>
      </c>
      <c r="C120" s="9" t="s">
        <v>1158</v>
      </c>
      <c r="D120" s="9" t="str">
        <f t="shared" si="3"/>
        <v>eigen, version 3</v>
      </c>
      <c r="F120" s="9">
        <v>2010</v>
      </c>
      <c r="G120" s="13" t="s">
        <v>1157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1160</v>
      </c>
      <c r="C121" s="9" t="s">
        <v>1161</v>
      </c>
      <c r="D121" s="9" t="str">
        <f t="shared" si="3"/>
        <v>sundials: suite of nonlinear and differential/algebraic equation solvers</v>
      </c>
      <c r="E121" s="9" t="s">
        <v>1163</v>
      </c>
      <c r="F121" s="9">
        <v>2005</v>
      </c>
      <c r="G121" s="13" t="s">
        <v>1162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1164</v>
      </c>
      <c r="C122" s="9" t="s">
        <v>1165</v>
      </c>
      <c r="D122" s="9" t="str">
        <f t="shared" si="3"/>
        <v>the no-u-turn sampler: adaptively setting path lengths in hamiltonian monte carlo</v>
      </c>
      <c r="E122" s="9" t="s">
        <v>1166</v>
      </c>
      <c r="F122" s="9">
        <v>2014</v>
      </c>
      <c r="G122" s="13" t="s">
        <v>1167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1168</v>
      </c>
      <c r="C123" s="9" t="s">
        <v>1169</v>
      </c>
      <c r="D123" s="9" t="str">
        <f t="shared" si="3"/>
        <v>the bugs book – a practical introduction to bayesian analysis</v>
      </c>
      <c r="E123" s="9" t="s">
        <v>1140</v>
      </c>
      <c r="F123" s="9">
        <v>2012</v>
      </c>
      <c r="G123" s="13" t="s">
        <v>1170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1171</v>
      </c>
      <c r="C124" s="9" t="s">
        <v>1172</v>
      </c>
      <c r="D124" s="9" t="str">
        <f t="shared" si="3"/>
        <v>the bugs project: evolution, critique, and future directions</v>
      </c>
      <c r="E124" s="9" t="s">
        <v>1173</v>
      </c>
      <c r="F124" s="9">
        <v>2009</v>
      </c>
      <c r="G124" s="13" t="s">
        <v>1174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1175</v>
      </c>
      <c r="C125" s="9" t="s">
        <v>1176</v>
      </c>
      <c r="D125" s="9" t="str">
        <f t="shared" si="3"/>
        <v>winbugs – a bayesian modelling framework: concepts, structure, and extensibility</v>
      </c>
      <c r="E125" s="9" t="s">
        <v>1177</v>
      </c>
      <c r="F125" s="9">
        <v>2000</v>
      </c>
      <c r="G125" s="13" t="s">
        <v>1178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1179</v>
      </c>
      <c r="C126" s="9" t="s">
        <v>1180</v>
      </c>
      <c r="D126" s="9" t="str">
        <f t="shared" si="3"/>
        <v>equation of state calculations by fast computing machines</v>
      </c>
      <c r="E126" s="9" t="s">
        <v>1181</v>
      </c>
      <c r="F126" s="9">
        <v>1953</v>
      </c>
      <c r="G126" s="13" t="s">
        <v>1182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1183</v>
      </c>
      <c r="C127" s="9" t="s">
        <v>1184</v>
      </c>
      <c r="D127" s="9" t="str">
        <f t="shared" si="3"/>
        <v>the latex companion. tools and techniques for computer typesetting</v>
      </c>
      <c r="E127" s="9" t="s">
        <v>1185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1186</v>
      </c>
      <c r="C128" s="9" t="s">
        <v>1187</v>
      </c>
      <c r="D128" s="9" t="str">
        <f t="shared" si="3"/>
        <v>mcmc using hamiltonian dynamics.</v>
      </c>
      <c r="E128" s="9" t="s">
        <v>1152</v>
      </c>
      <c r="F128" s="9">
        <v>2011</v>
      </c>
      <c r="G128" s="13" t="s">
        <v>1188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1189</v>
      </c>
      <c r="C129" s="9" t="s">
        <v>1190</v>
      </c>
      <c r="D129" s="9" t="str">
        <f t="shared" si="3"/>
        <v>an improved acceptance procedure for the hybrid monte carlo algo- rithm</v>
      </c>
      <c r="E129" s="9" t="s">
        <v>1181</v>
      </c>
      <c r="F129" s="9">
        <v>1994</v>
      </c>
      <c r="G129" s="13" t="s">
        <v>1191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1189</v>
      </c>
      <c r="C130" s="9" t="s">
        <v>1192</v>
      </c>
      <c r="D130" s="9" t="str">
        <f t="shared" si="3"/>
        <v>slice sampling</v>
      </c>
      <c r="E130" s="9" t="s">
        <v>1193</v>
      </c>
      <c r="F130" s="9">
        <v>2003</v>
      </c>
      <c r="G130" s="13" t="s">
        <v>1194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1195</v>
      </c>
      <c r="C131" s="9" t="s">
        <v>1196</v>
      </c>
      <c r="D131" s="9" t="str">
        <f t="shared" si="3"/>
        <v>numerical optimization</v>
      </c>
      <c r="E131" s="9" t="s">
        <v>1197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1198</v>
      </c>
      <c r="C132" s="9" t="s">
        <v>1199</v>
      </c>
      <c r="D132" s="9" t="str">
        <f t="shared" si="3"/>
        <v>jags: a program for analysis of bayesian graphical models using gibbs sampling</v>
      </c>
      <c r="E132" s="9" t="s">
        <v>1200</v>
      </c>
      <c r="F132" s="9">
        <v>2003</v>
      </c>
      <c r="G132" s="13" t="s">
        <v>1201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Y132" s="9" t="s">
        <v>204</v>
      </c>
      <c r="Z132" s="9" t="s">
        <v>204</v>
      </c>
    </row>
    <row r="133" spans="1:26">
      <c r="A133" s="19">
        <v>131</v>
      </c>
      <c r="B133" s="9" t="s">
        <v>1202</v>
      </c>
      <c r="C133" s="9" t="s">
        <v>1203</v>
      </c>
      <c r="D133" s="9" t="str">
        <f t="shared" si="3"/>
        <v>code: convergence diagnosis and out- put analysis for mcmc</v>
      </c>
      <c r="E133" s="9" t="s">
        <v>1204</v>
      </c>
      <c r="F133" s="9">
        <v>2006</v>
      </c>
      <c r="G133" s="13" t="s">
        <v>1205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1206</v>
      </c>
      <c r="C134" s="9" t="s">
        <v>1207</v>
      </c>
      <c r="D134" s="9" t="str">
        <f t="shared" si="3"/>
        <v>r: a language and environment for statistical computing</v>
      </c>
      <c r="E134" s="9" t="s">
        <v>1208</v>
      </c>
      <c r="F134" s="9">
        <v>2016</v>
      </c>
      <c r="G134" s="13" t="s">
        <v>1209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1210</v>
      </c>
      <c r="C135" s="9" t="s">
        <v>1211</v>
      </c>
      <c r="D135" s="9" t="str">
        <f t="shared" si="3"/>
        <v>the boost c++ libraries</v>
      </c>
      <c r="E135" s="9" t="s">
        <v>1212</v>
      </c>
      <c r="F135" s="9">
        <v>2011</v>
      </c>
      <c r="G135" s="13" t="s">
        <v>1213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1214</v>
      </c>
      <c r="C136" s="9" t="s">
        <v>1215</v>
      </c>
      <c r="D136" s="9" t="str">
        <f t="shared" si="3"/>
        <v>jenkins: the definitive guide</v>
      </c>
      <c r="E136" s="9" t="s">
        <v>1216</v>
      </c>
      <c r="F136" s="9">
        <v>2011</v>
      </c>
      <c r="G136" s="13" t="s">
        <v>1217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1218</v>
      </c>
      <c r="C137" s="9" t="s">
        <v>1219</v>
      </c>
      <c r="D137" s="9" t="str">
        <f t="shared" si="3"/>
        <v>stan modeling language user’s guide and reference manual</v>
      </c>
      <c r="E137" s="9" t="s">
        <v>1220</v>
      </c>
      <c r="F137" s="9">
        <v>2016</v>
      </c>
      <c r="G137" s="13" t="s">
        <v>1221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1222</v>
      </c>
      <c r="C138" s="9" t="s">
        <v>1223</v>
      </c>
      <c r="D138" s="9" t="str">
        <f t="shared" si="3"/>
        <v>doxygen: generate documentation from source code</v>
      </c>
      <c r="F138" s="9">
        <v>2016</v>
      </c>
      <c r="G138" s="13" t="s">
        <v>1224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1225</v>
      </c>
      <c r="C139" s="9" t="s">
        <v>1226</v>
      </c>
      <c r="D139" s="9" t="str">
        <f t="shared" si="3"/>
        <v>python programming language</v>
      </c>
      <c r="F139" s="9">
        <v>2016</v>
      </c>
      <c r="G139" s="13" t="s">
        <v>1227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1228</v>
      </c>
      <c r="C140" s="9" t="s">
        <v>1229</v>
      </c>
      <c r="D140" s="20" t="str">
        <f t="shared" si="3"/>
        <v>object-oriented units of measurement</v>
      </c>
      <c r="E140" s="9" t="s">
        <v>844</v>
      </c>
      <c r="F140" s="9">
        <v>2004</v>
      </c>
      <c r="G140" s="13" t="s">
        <v>1230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1231</v>
      </c>
      <c r="C141" s="20" t="s">
        <v>1232</v>
      </c>
      <c r="D141" s="20" t="str">
        <f t="shared" ref="D141:D205" si="4">TRIM(LOWER(C141))</f>
        <v>extendable physical unit checking with understandable error reporting</v>
      </c>
      <c r="E141" s="9" t="s">
        <v>1233</v>
      </c>
      <c r="F141" s="9">
        <v>2009</v>
      </c>
      <c r="G141" s="13" t="s">
        <v>1234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1235</v>
      </c>
      <c r="C142" s="9" t="s">
        <v>917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1236</v>
      </c>
      <c r="C143" s="9" t="s">
        <v>1237</v>
      </c>
      <c r="D143" s="20" t="str">
        <f t="shared" si="4"/>
        <v>java jsr 363: units of measurement api</v>
      </c>
      <c r="F143" s="9">
        <v>2016</v>
      </c>
      <c r="G143" s="13" t="s">
        <v>1238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1239</v>
      </c>
      <c r="C144" s="9" t="s">
        <v>1240</v>
      </c>
      <c r="D144" s="20" t="str">
        <f t="shared" si="4"/>
        <v>natural unit representation in modelica</v>
      </c>
      <c r="E144" s="9" t="s">
        <v>1233</v>
      </c>
      <c r="F144" s="9">
        <v>2012</v>
      </c>
      <c r="G144" s="13" t="s">
        <v>1241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1242</v>
      </c>
      <c r="C145" s="9" t="s">
        <v>1243</v>
      </c>
      <c r="D145" s="20" t="str">
        <f t="shared" si="4"/>
        <v>challenges in combining sysml and marte for model-based design of embedded systems</v>
      </c>
      <c r="E145" s="9" t="s">
        <v>625</v>
      </c>
      <c r="F145" s="9">
        <v>2009</v>
      </c>
      <c r="G145" s="13" t="s">
        <v>1244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687</v>
      </c>
      <c r="C146" s="9" t="s">
        <v>1245</v>
      </c>
      <c r="D146" s="20" t="str">
        <f t="shared" si="4"/>
        <v>quantity: represent dimensioned values with both their amount and their unit</v>
      </c>
      <c r="G146" s="13" t="s">
        <v>1246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687</v>
      </c>
      <c r="C147" s="9" t="s">
        <v>1247</v>
      </c>
      <c r="D147" s="20" t="str">
        <f t="shared" si="4"/>
        <v>analysis patters: reusable object models</v>
      </c>
      <c r="F147" s="9">
        <v>1997</v>
      </c>
      <c r="G147" s="13" t="s">
        <v>1248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1249</v>
      </c>
      <c r="C148" s="9" t="s">
        <v>1250</v>
      </c>
      <c r="D148" s="20" t="str">
        <f t="shared" si="4"/>
        <v>modelica – a unified object-oriented language for system modeling and simulation</v>
      </c>
      <c r="E148" s="9" t="s">
        <v>906</v>
      </c>
      <c r="F148" s="9">
        <v>1998</v>
      </c>
      <c r="G148" s="13" t="s">
        <v>1251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1252</v>
      </c>
      <c r="C149" s="9" t="s">
        <v>932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1253</v>
      </c>
      <c r="C150" s="9" t="s">
        <v>1254</v>
      </c>
      <c r="D150" s="20" t="str">
        <f t="shared" si="4"/>
        <v>temperature conversions</v>
      </c>
      <c r="F150" s="9">
        <v>2016</v>
      </c>
      <c r="G150" s="13" t="s">
        <v>1255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1256</v>
      </c>
      <c r="C151" s="9" t="s">
        <v>1257</v>
      </c>
      <c r="D151" s="20" t="str">
        <f t="shared" si="4"/>
        <v>qudt – quantities, units, dimensions and data types ontologies</v>
      </c>
      <c r="F151" s="9">
        <v>2014</v>
      </c>
      <c r="G151" s="13" t="s">
        <v>1258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1259</v>
      </c>
      <c r="C152" s="9" t="s">
        <v>1260</v>
      </c>
      <c r="D152" s="20" t="str">
        <f t="shared" si="4"/>
        <v>the systems biology markup language (sbml): a medium for representation and exchange of bio- chemical network models</v>
      </c>
      <c r="E152" s="9" t="s">
        <v>1261</v>
      </c>
      <c r="F152" s="9">
        <v>2003</v>
      </c>
      <c r="G152" s="13" t="s">
        <v>1262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1263</v>
      </c>
      <c r="C153" s="9" t="s">
        <v>1264</v>
      </c>
      <c r="D153" s="20" t="str">
        <f t="shared" si="4"/>
        <v>mars climate orbiter fail- ure board releases report, numerous nasa actions un- derway in response</v>
      </c>
      <c r="E153" s="9" t="s">
        <v>1265</v>
      </c>
      <c r="F153" s="9">
        <v>1999</v>
      </c>
      <c r="G153" s="13" t="s">
        <v>1266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942</v>
      </c>
      <c r="C154" s="9" t="s">
        <v>944</v>
      </c>
      <c r="D154" s="20" t="str">
        <f t="shared" si="4"/>
        <v>evaluation of measurement data - guide to the expression of uncertainty in measurement</v>
      </c>
      <c r="E154" s="9" t="s">
        <v>846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945</v>
      </c>
      <c r="C155" s="20" t="s">
        <v>946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846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1267</v>
      </c>
      <c r="C156" s="9" t="s">
        <v>1268</v>
      </c>
      <c r="D156" s="20" t="str">
        <f t="shared" si="4"/>
        <v>international vocabulary of metrology – basic and general concepts and associated terms (vim)</v>
      </c>
      <c r="E156" s="9" t="s">
        <v>846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1269</v>
      </c>
      <c r="C157" s="9" t="s">
        <v>949</v>
      </c>
      <c r="D157" s="20" t="str">
        <f t="shared" si="4"/>
        <v>generating optimized configurable business process models in scenarios subject to uncertainty</v>
      </c>
      <c r="E157" s="9" t="s">
        <v>1270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1271</v>
      </c>
      <c r="C158" s="9" t="s">
        <v>1272</v>
      </c>
      <c r="D158" s="20" t="str">
        <f t="shared" si="4"/>
        <v>eiffel units</v>
      </c>
      <c r="F158" s="9">
        <v>2002</v>
      </c>
      <c r="G158" s="13" t="s">
        <v>1273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1274</v>
      </c>
      <c r="C159" s="9" t="s">
        <v>1275</v>
      </c>
      <c r="D159" s="20" t="str">
        <f t="shared" si="4"/>
        <v>relational parametricity and units of measure</v>
      </c>
      <c r="E159" s="9" t="s">
        <v>1018</v>
      </c>
      <c r="F159" s="9">
        <v>1997</v>
      </c>
      <c r="G159" s="13" t="s">
        <v>1276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1274</v>
      </c>
      <c r="C160" s="20" t="s">
        <v>1277</v>
      </c>
      <c r="D160" s="20" t="str">
        <f t="shared" si="4"/>
        <v>types for units-of-measure: theory and practice</v>
      </c>
      <c r="E160" s="9" t="s">
        <v>1278</v>
      </c>
      <c r="F160" s="9">
        <v>2009</v>
      </c>
      <c r="G160" s="13" t="s">
        <v>1279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1280</v>
      </c>
      <c r="C161" s="9" t="s">
        <v>1281</v>
      </c>
      <c r="D161" s="20" t="str">
        <f t="shared" si="4"/>
        <v>uncertainties package</v>
      </c>
      <c r="F161" s="9">
        <v>2016</v>
      </c>
      <c r="G161" s="13" t="s">
        <v>1282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1283</v>
      </c>
      <c r="C162" s="9" t="s">
        <v>957</v>
      </c>
      <c r="D162" s="20" t="str">
        <f t="shared" si="4"/>
        <v>cyber physical systems: design challenges</v>
      </c>
      <c r="E162" s="9" t="s">
        <v>958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1284</v>
      </c>
      <c r="C163" s="9" t="s">
        <v>1285</v>
      </c>
      <c r="D163" s="20" t="str">
        <f t="shared" si="4"/>
        <v>thermal unit conversions</v>
      </c>
      <c r="F163" s="9">
        <v>2016</v>
      </c>
      <c r="G163" s="13" t="s">
        <v>1286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1287</v>
      </c>
      <c r="C164" s="9" t="s">
        <v>1288</v>
      </c>
      <c r="D164" s="20" t="str">
        <f t="shared" si="4"/>
        <v>unit checking and quantity conservation</v>
      </c>
      <c r="E164" s="9" t="s">
        <v>1233</v>
      </c>
      <c r="F164" s="9">
        <v>2008</v>
      </c>
      <c r="G164" s="13" t="s">
        <v>1289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1290</v>
      </c>
      <c r="C165" s="9" t="s">
        <v>1291</v>
      </c>
      <c r="D165" s="20" t="str">
        <f t="shared" si="4"/>
        <v>xmof: executable dsmls based on fuml</v>
      </c>
      <c r="E165" s="9" t="s">
        <v>861</v>
      </c>
      <c r="F165" s="9">
        <v>2013</v>
      </c>
      <c r="G165" s="13" t="s">
        <v>1292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1293</v>
      </c>
      <c r="C166" s="9" t="s">
        <v>1294</v>
      </c>
      <c r="D166" s="20" t="str">
        <f t="shared" si="4"/>
        <v>computing with quantities: the java project</v>
      </c>
      <c r="F166" s="9">
        <v>2016</v>
      </c>
      <c r="G166" s="13" t="s">
        <v>1295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1296</v>
      </c>
      <c r="C167" s="9" t="s">
        <v>1297</v>
      </c>
      <c r="D167" s="20" t="str">
        <f t="shared" si="4"/>
        <v>industry 4.0 as a cyber-physical system study</v>
      </c>
      <c r="E167" s="9" t="s">
        <v>804</v>
      </c>
      <c r="F167" s="9">
        <v>2016</v>
      </c>
      <c r="G167" s="13" t="s">
        <v>1298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971</v>
      </c>
      <c r="C168" s="9" t="s">
        <v>976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971</v>
      </c>
      <c r="C169" s="9" t="s">
        <v>972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971</v>
      </c>
      <c r="C170" s="9" t="s">
        <v>977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971</v>
      </c>
      <c r="C171" s="9" t="s">
        <v>979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971</v>
      </c>
      <c r="C172" s="9" t="s">
        <v>1299</v>
      </c>
      <c r="D172" s="20" t="str">
        <f t="shared" si="4"/>
        <v>semantics of a foundational subset for executable uml models (fuml)</v>
      </c>
      <c r="E172" s="9" t="s">
        <v>973</v>
      </c>
      <c r="F172" s="9">
        <v>2016</v>
      </c>
      <c r="G172" s="13" t="s">
        <v>1300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1301</v>
      </c>
      <c r="C173" s="9" t="s">
        <v>1302</v>
      </c>
      <c r="D173" s="20" t="str">
        <f t="shared" si="4"/>
        <v>ruby units</v>
      </c>
      <c r="F173" s="9">
        <v>2016</v>
      </c>
      <c r="G173" s="13" t="s">
        <v>1303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1304</v>
      </c>
      <c r="C174" s="9" t="s">
        <v>1305</v>
      </c>
      <c r="D174" s="20" t="str">
        <f t="shared" si="4"/>
        <v>cyber- physical systems: the next computing revolution</v>
      </c>
      <c r="E174" s="9" t="s">
        <v>1306</v>
      </c>
      <c r="F174" s="9">
        <v>2010</v>
      </c>
      <c r="G174" s="13" t="s">
        <v>1307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1308</v>
      </c>
      <c r="C175" s="9" t="s">
        <v>1309</v>
      </c>
      <c r="D175" s="20" t="str">
        <f t="shared" si="4"/>
        <v>determination of speed and acceleration of a toy car</v>
      </c>
      <c r="F175" s="9">
        <v>2007</v>
      </c>
      <c r="G175" s="13" t="s">
        <v>1310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1311</v>
      </c>
      <c r="C176" s="9" t="s">
        <v>987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1312</v>
      </c>
      <c r="C177" s="9" t="s">
        <v>1313</v>
      </c>
      <c r="D177" s="20" t="str">
        <f t="shared" si="4"/>
        <v>the international system of units (si)</v>
      </c>
      <c r="E177" s="9" t="s">
        <v>1314</v>
      </c>
      <c r="F177" s="9">
        <v>2008</v>
      </c>
      <c r="G177" s="13" t="s">
        <v>1315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1316</v>
      </c>
      <c r="C178" s="24" t="s">
        <v>879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1317</v>
      </c>
      <c r="C179" s="9" t="s">
        <v>995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1318</v>
      </c>
      <c r="C180" s="20" t="s">
        <v>1319</v>
      </c>
      <c r="D180" s="20" t="str">
        <f t="shared" si="4"/>
        <v>mathematica 10</v>
      </c>
      <c r="F180" s="9">
        <v>2016</v>
      </c>
      <c r="G180" s="13" t="s">
        <v>1320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1283</v>
      </c>
      <c r="C181" s="9" t="s">
        <v>957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1321</v>
      </c>
      <c r="C182" s="9" t="s">
        <v>913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1311</v>
      </c>
      <c r="C183" s="9" t="s">
        <v>987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1296</v>
      </c>
      <c r="C184" s="9" t="s">
        <v>1322</v>
      </c>
      <c r="D184" s="21" t="str">
        <f t="shared" si="4"/>
        <v>cyber-physical systems challenges: a needs analysis for collaborating embedded software systems</v>
      </c>
      <c r="E184" s="9" t="s">
        <v>804</v>
      </c>
      <c r="F184" s="9">
        <v>2016</v>
      </c>
      <c r="G184" s="13" t="s">
        <v>1323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942</v>
      </c>
      <c r="C185" s="9" t="s">
        <v>944</v>
      </c>
      <c r="D185" s="21" t="str">
        <f t="shared" si="4"/>
        <v>evaluation of measurement data - guide to the expression of uncertainty in measurement</v>
      </c>
      <c r="E185" s="9" t="s">
        <v>846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945</v>
      </c>
      <c r="C186" s="9" t="s">
        <v>946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846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1267</v>
      </c>
      <c r="C187" s="9" t="s">
        <v>1268</v>
      </c>
      <c r="D187" s="21" t="str">
        <f t="shared" si="4"/>
        <v>international vocabulary of metrology – basic and general concepts and associated terms (vim)</v>
      </c>
      <c r="E187" s="9" t="s">
        <v>846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971</v>
      </c>
      <c r="C188" s="9" t="s">
        <v>976</v>
      </c>
      <c r="D188" s="21" t="str">
        <f t="shared" si="4"/>
        <v>uml profile for marte: modeling and analysis of real-time embedded systems</v>
      </c>
      <c r="E188" s="9" t="s">
        <v>973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971</v>
      </c>
      <c r="C189" s="9" t="s">
        <v>979</v>
      </c>
      <c r="D189" s="21" t="str">
        <f t="shared" si="4"/>
        <v>omg systems modeling language (sysml)</v>
      </c>
      <c r="E189" s="9" t="s">
        <v>973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1324</v>
      </c>
      <c r="C190" s="9" t="s">
        <v>949</v>
      </c>
      <c r="D190" s="21" t="str">
        <f t="shared" si="4"/>
        <v>generating optimized configurable business process models in scenarios subject to uncertainty</v>
      </c>
      <c r="E190" s="9" t="s">
        <v>1270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991</v>
      </c>
      <c r="C191" s="9" t="s">
        <v>992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971</v>
      </c>
      <c r="C192" s="9" t="s">
        <v>977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0">
      <c r="A193" s="21">
        <v>191</v>
      </c>
      <c r="B193" s="21" t="s">
        <v>971</v>
      </c>
      <c r="C193" s="9" t="s">
        <v>972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0">
      <c r="A194" s="21">
        <v>192</v>
      </c>
      <c r="B194" s="9" t="s">
        <v>1325</v>
      </c>
      <c r="C194" s="9" t="s">
        <v>1326</v>
      </c>
      <c r="D194" s="21" t="str">
        <f t="shared" si="4"/>
        <v>atl: a model transformation tool</v>
      </c>
      <c r="E194" s="9" t="s">
        <v>918</v>
      </c>
      <c r="F194" s="9">
        <v>2008</v>
      </c>
      <c r="G194" s="13" t="s">
        <v>1327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0">
      <c r="A195" s="21">
        <v>193</v>
      </c>
      <c r="B195" s="9" t="s">
        <v>1329</v>
      </c>
      <c r="C195" s="9" t="s">
        <v>1328</v>
      </c>
      <c r="D195" s="21" t="str">
        <f t="shared" si="4"/>
        <v>specifying aggregation functions in multidimensional models with ocl</v>
      </c>
      <c r="E195" s="9" t="s">
        <v>1330</v>
      </c>
      <c r="F195" s="9">
        <v>2010</v>
      </c>
      <c r="G195" s="13" t="s">
        <v>1331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0">
      <c r="A196" s="21">
        <v>194</v>
      </c>
      <c r="B196" s="9" t="s">
        <v>1332</v>
      </c>
      <c r="C196" s="9" t="s">
        <v>1333</v>
      </c>
      <c r="D196" s="21" t="str">
        <f t="shared" si="4"/>
        <v>benefits and problems of formal methods</v>
      </c>
      <c r="E196" s="9" t="s">
        <v>1330</v>
      </c>
      <c r="F196" s="9">
        <v>2004</v>
      </c>
      <c r="G196" s="13" t="s">
        <v>1334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0">
      <c r="A197" s="21">
        <v>195</v>
      </c>
      <c r="B197" s="9" t="s">
        <v>1335</v>
      </c>
      <c r="C197" s="9" t="s">
        <v>1336</v>
      </c>
      <c r="D197" s="21" t="str">
        <f t="shared" si="4"/>
        <v>a summary of error propagation</v>
      </c>
      <c r="E197" s="9" t="s">
        <v>1337</v>
      </c>
      <c r="F197" s="9">
        <v>2014</v>
      </c>
      <c r="G197" s="13" t="s">
        <v>1338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0">
      <c r="A198" s="21">
        <v>196</v>
      </c>
      <c r="B198" s="9" t="s">
        <v>1339</v>
      </c>
      <c r="C198" s="9" t="s">
        <v>1340</v>
      </c>
      <c r="D198" s="21" t="str">
        <f t="shared" si="4"/>
        <v>uncertainties in measurement</v>
      </c>
      <c r="F198" s="9">
        <v>2015</v>
      </c>
      <c r="G198" s="13" t="s">
        <v>1341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0">
      <c r="A199" s="21">
        <v>197</v>
      </c>
      <c r="B199" s="9" t="s">
        <v>1296</v>
      </c>
      <c r="C199" s="9" t="s">
        <v>1297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0">
      <c r="A200" s="21">
        <v>198</v>
      </c>
      <c r="B200" s="9" t="s">
        <v>1342</v>
      </c>
      <c r="C200" s="9" t="s">
        <v>1343</v>
      </c>
      <c r="D200" s="21" t="str">
        <f t="shared" si="4"/>
        <v>accuracy and stability of numerical algorithms</v>
      </c>
      <c r="E200" s="9" t="s">
        <v>1344</v>
      </c>
      <c r="F200" s="9">
        <v>1996</v>
      </c>
      <c r="G200" s="13" t="s">
        <v>1345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0" ht="17">
      <c r="A201" s="21">
        <v>199</v>
      </c>
      <c r="B201" s="9" t="s">
        <v>1346</v>
      </c>
      <c r="C201" s="24" t="s">
        <v>1347</v>
      </c>
      <c r="D201" s="21" t="str">
        <f t="shared" si="4"/>
        <v>handbook of floating-point arithmetic</v>
      </c>
      <c r="E201" s="9" t="s">
        <v>1348</v>
      </c>
      <c r="F201" s="9">
        <v>2010</v>
      </c>
      <c r="G201" s="13" t="s">
        <v>1349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0">
      <c r="A202" s="21">
        <v>200</v>
      </c>
      <c r="B202" s="9" t="s">
        <v>1350</v>
      </c>
      <c r="C202" s="9" t="s">
        <v>1351</v>
      </c>
      <c r="D202" s="21" t="str">
        <f t="shared" si="4"/>
        <v>the guesstimate blog</v>
      </c>
      <c r="E202" s="9" t="s">
        <v>1352</v>
      </c>
      <c r="F202" s="9">
        <v>2015</v>
      </c>
      <c r="G202" s="13" t="s">
        <v>1353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0">
      <c r="A203" s="21">
        <v>201</v>
      </c>
      <c r="B203" s="9" t="s">
        <v>1354</v>
      </c>
      <c r="C203" s="9" t="s">
        <v>1355</v>
      </c>
      <c r="D203" s="21" t="str">
        <f t="shared" si="4"/>
        <v>the role of models in managing the uncertainty of software-intensive systems</v>
      </c>
      <c r="E203" s="9" t="s">
        <v>965</v>
      </c>
      <c r="F203" s="9">
        <v>1995</v>
      </c>
      <c r="G203" s="13" t="s">
        <v>966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1</v>
      </c>
      <c r="T203" s="21" t="b">
        <f t="shared" si="5"/>
        <v>0</v>
      </c>
    </row>
    <row r="204" spans="1:20">
      <c r="A204" s="21">
        <v>202</v>
      </c>
      <c r="B204" s="9" t="s">
        <v>1356</v>
      </c>
      <c r="C204" s="9" t="s">
        <v>928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0">
      <c r="A205" s="21">
        <v>203</v>
      </c>
      <c r="B205" s="9" t="s">
        <v>1357</v>
      </c>
      <c r="C205" s="9" t="s">
        <v>800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0">
      <c r="A206" s="21">
        <v>204</v>
      </c>
      <c r="B206" s="9" t="s">
        <v>1358</v>
      </c>
      <c r="C206" s="9" t="s">
        <v>924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0">
      <c r="A207" s="21">
        <v>205</v>
      </c>
      <c r="B207" s="9" t="s">
        <v>1359</v>
      </c>
      <c r="C207" s="9" t="s">
        <v>984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0">
      <c r="A208" s="21">
        <v>206</v>
      </c>
      <c r="B208" s="9" t="s">
        <v>1317</v>
      </c>
      <c r="C208" s="9" t="s">
        <v>1360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1361</v>
      </c>
      <c r="C209" s="9" t="s">
        <v>939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1362</v>
      </c>
      <c r="C210" s="9" t="s">
        <v>932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971</v>
      </c>
      <c r="C211" s="9" t="s">
        <v>1299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1290</v>
      </c>
      <c r="C212" s="9" t="s">
        <v>1291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C214" s="9">
        <f>COUNTBLANK(C181:C212)</f>
        <v>0</v>
      </c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8" priority="12" operator="equal">
      <formula>"NO"</formula>
    </cfRule>
  </conditionalFormatting>
  <conditionalFormatting sqref="C3:D212">
    <cfRule type="expression" dxfId="0" priority="11">
      <formula>SUMPRODUCT(--EXACT($D$3:$D$212,$D3))&gt;1</formula>
    </cfRule>
  </conditionalFormatting>
  <conditionalFormatting sqref="J1:L1048576">
    <cfRule type="cellIs" dxfId="7" priority="10" operator="equal">
      <formula>FALSE</formula>
    </cfRule>
  </conditionalFormatting>
  <conditionalFormatting sqref="N1:R1048576">
    <cfRule type="cellIs" dxfId="6" priority="9" operator="equal">
      <formula>TRUE</formula>
    </cfRule>
  </conditionalFormatting>
  <conditionalFormatting sqref="T1:T1048576">
    <cfRule type="cellIs" dxfId="5" priority="8" operator="equal">
      <formula>TRUE</formula>
    </cfRule>
  </conditionalFormatting>
  <conditionalFormatting sqref="N15:S15">
    <cfRule type="cellIs" dxfId="4" priority="6" operator="equal">
      <formula>TRUE</formula>
    </cfRule>
  </conditionalFormatting>
  <conditionalFormatting sqref="N16:S16">
    <cfRule type="cellIs" dxfId="3" priority="4" operator="equal">
      <formula>TRUE</formula>
    </cfRule>
  </conditionalFormatting>
  <conditionalFormatting sqref="N17:S17">
    <cfRule type="cellIs" dxfId="2" priority="2" operator="equal">
      <formula>TRUE</formula>
    </cfRule>
  </conditionalFormatting>
  <conditionalFormatting sqref="S1:S1048576">
    <cfRule type="cellIs" dxfId="1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G11"/>
  <sheetViews>
    <sheetView zoomScale="400" zoomScaleNormal="400" workbookViewId="0">
      <selection activeCell="G6" sqref="G6"/>
    </sheetView>
  </sheetViews>
  <sheetFormatPr baseColWidth="10" defaultRowHeight="16"/>
  <sheetData>
    <row r="3" spans="2:7">
      <c r="C3" t="s">
        <v>439</v>
      </c>
    </row>
    <row r="4" spans="2:7">
      <c r="C4" t="s">
        <v>441</v>
      </c>
      <c r="D4" t="s">
        <v>230</v>
      </c>
      <c r="E4" t="s">
        <v>442</v>
      </c>
    </row>
    <row r="5" spans="2:7">
      <c r="B5" t="s">
        <v>440</v>
      </c>
      <c r="C5">
        <f>COUNTIF(Uncertainty!T3:T212,"TRUE")-COUNTA(Uncertainty!U3:U212)</f>
        <v>22</v>
      </c>
      <c r="D5">
        <f>COUNTIF(Uncertainty!T3:T212,"TRUE")</f>
        <v>39</v>
      </c>
      <c r="E5" s="14">
        <f>C5/D5</f>
        <v>0.5641025641025641</v>
      </c>
      <c r="G5">
        <f>C5-20</f>
        <v>2</v>
      </c>
    </row>
    <row r="6" spans="2:7">
      <c r="E6" s="14"/>
    </row>
    <row r="8" spans="2:7">
      <c r="C8" t="s">
        <v>435</v>
      </c>
    </row>
    <row r="9" spans="2:7">
      <c r="C9" t="s">
        <v>437</v>
      </c>
      <c r="D9" t="s">
        <v>230</v>
      </c>
      <c r="E9" t="s">
        <v>438</v>
      </c>
    </row>
    <row r="10" spans="2:7">
      <c r="B10" t="s">
        <v>202</v>
      </c>
      <c r="C10">
        <f>COUNTIF(Uncertainty!Y:Y,"NO")</f>
        <v>34</v>
      </c>
      <c r="D10">
        <f>COUNTA(Uncertainty!Y:Y)-2</f>
        <v>39</v>
      </c>
      <c r="E10" s="14">
        <f>C10/D10</f>
        <v>0.87179487179487181</v>
      </c>
    </row>
    <row r="11" spans="2:7">
      <c r="B11" t="s">
        <v>436</v>
      </c>
      <c r="C11">
        <f>COUNTIF(Uncertainty!Z:Z,"NO")</f>
        <v>39</v>
      </c>
      <c r="D11">
        <f>COUNTA(Uncertainty!Y:Y)-2</f>
        <v>39</v>
      </c>
      <c r="E11" s="14">
        <f>C11/D11</f>
        <v>1</v>
      </c>
    </row>
  </sheetData>
  <conditionalFormatting sqref="D5 D10:D11">
    <cfRule type="expression" dxfId="9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DelayedActions</vt:lpstr>
      <vt:lpstr>ProgressDA</vt:lpstr>
      <vt:lpstr>Uncertainty</vt:lpstr>
      <vt:lpstr>ProgressDuC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2019-08-08T15:56:17Z</dcterms:modified>
</cp:coreProperties>
</file>