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xr:revisionPtr revIDLastSave="0" documentId="13_ncr:1_{78A28BDA-ACD9-924D-83A7-97C0468F9206}" xr6:coauthVersionLast="47" xr6:coauthVersionMax="47" xr10:uidLastSave="{00000000-0000-0000-0000-000000000000}"/>
  <bookViews>
    <workbookView xWindow="80" yWindow="500" windowWidth="28720" windowHeight="16360" activeTab="4" xr2:uid="{00000000-000D-0000-FFFF-FFFF00000000}"/>
  </bookViews>
  <sheets>
    <sheet name="Vendor list for ZvendorNEFT" sheetId="9" r:id="rId1"/>
    <sheet name="Final payment " sheetId="6" r:id="rId2"/>
    <sheet name="Input from Rallis Location" sheetId="1" r:id="rId3"/>
    <sheet name="ZVENDORNEFT" sheetId="3" r:id="rId4"/>
    <sheet name="FBL1N" sheetId="2" r:id="rId5"/>
    <sheet name="F110" sheetId="7" r:id="rId6"/>
    <sheet name="Validations" sheetId="5" r:id="rId7"/>
  </sheets>
  <externalReferences>
    <externalReference r:id="rId8"/>
    <externalReference r:id="rId9"/>
    <externalReference r:id="rId10"/>
    <externalReference r:id="rId11"/>
  </externalReferences>
  <calcPr calcId="191029"/>
  <pivotCaches>
    <pivotCache cacheId="8" r:id="rId12"/>
    <pivotCache cacheId="9" r:id="rId13"/>
    <pivotCache cacheId="10" r:id="rId14"/>
    <pivotCache cacheId="11" r:id="rId15"/>
    <pivotCache cacheId="12"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D244" i="6"/>
  <c r="D217" i="6"/>
  <c r="D194"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D116" i="6"/>
  <c r="D149" i="6" s="1"/>
  <c r="J115" i="6"/>
  <c r="I115" i="6"/>
  <c r="J114" i="6"/>
  <c r="I114" i="6"/>
  <c r="S113" i="6"/>
  <c r="N113" i="6"/>
  <c r="O113" i="6" s="1"/>
  <c r="J113" i="6"/>
  <c r="I113" i="6"/>
  <c r="N112" i="6"/>
  <c r="O112" i="6" s="1"/>
  <c r="J112" i="6"/>
  <c r="I112" i="6"/>
  <c r="N111" i="6"/>
  <c r="O111" i="6" s="1"/>
  <c r="J111" i="6"/>
  <c r="I111" i="6"/>
  <c r="N110" i="6"/>
  <c r="O110" i="6" s="1"/>
  <c r="J110" i="6"/>
  <c r="I110" i="6"/>
  <c r="T109" i="6"/>
  <c r="U109" i="6" s="1"/>
  <c r="N109" i="6"/>
  <c r="O109" i="6" s="1"/>
  <c r="J109" i="6"/>
  <c r="I109" i="6"/>
  <c r="T108" i="6"/>
  <c r="U108" i="6" s="1"/>
  <c r="N108" i="6"/>
  <c r="O108" i="6" s="1"/>
  <c r="J108" i="6"/>
  <c r="I108" i="6"/>
  <c r="T107" i="6"/>
  <c r="U107" i="6" s="1"/>
  <c r="N107" i="6"/>
  <c r="O107" i="6" s="1"/>
  <c r="J107" i="6"/>
  <c r="I107" i="6"/>
  <c r="T106" i="6"/>
  <c r="U106" i="6" s="1"/>
  <c r="N106" i="6"/>
  <c r="O106" i="6" s="1"/>
  <c r="J106" i="6"/>
  <c r="I106" i="6"/>
  <c r="T105" i="6"/>
  <c r="U105" i="6" s="1"/>
  <c r="N105" i="6"/>
  <c r="O105" i="6" s="1"/>
  <c r="J105" i="6"/>
  <c r="I105" i="6"/>
  <c r="AF104" i="6"/>
  <c r="T104" i="6"/>
  <c r="U104" i="6" s="1"/>
  <c r="N104" i="6"/>
  <c r="O104" i="6" s="1"/>
  <c r="J104" i="6"/>
  <c r="I104" i="6"/>
  <c r="T103" i="6"/>
  <c r="U103" i="6" s="1"/>
  <c r="N103" i="6"/>
  <c r="O103" i="6" s="1"/>
  <c r="J103" i="6"/>
  <c r="I103" i="6"/>
  <c r="AB102" i="6"/>
  <c r="AC102" i="6" s="1"/>
  <c r="T102" i="6"/>
  <c r="U102" i="6" s="1"/>
  <c r="N102" i="6"/>
  <c r="O102" i="6" s="1"/>
  <c r="J102" i="6"/>
  <c r="I102" i="6"/>
  <c r="AB101" i="6"/>
  <c r="AC101" i="6" s="1"/>
  <c r="T101" i="6"/>
  <c r="U101" i="6" s="1"/>
  <c r="N101" i="6"/>
  <c r="O101" i="6" s="1"/>
  <c r="J101" i="6"/>
  <c r="I101" i="6"/>
  <c r="AB100" i="6"/>
  <c r="AC100" i="6" s="1"/>
  <c r="U100" i="6"/>
  <c r="T100" i="6"/>
  <c r="N100" i="6"/>
  <c r="O100" i="6" s="1"/>
  <c r="J100" i="6"/>
  <c r="I100" i="6"/>
  <c r="AB99" i="6"/>
  <c r="AC99" i="6" s="1"/>
  <c r="T99" i="6"/>
  <c r="U99" i="6" s="1"/>
  <c r="N99" i="6"/>
  <c r="O99" i="6" s="1"/>
  <c r="J99" i="6"/>
  <c r="I99" i="6"/>
  <c r="AB98" i="6"/>
  <c r="AC98" i="6" s="1"/>
  <c r="T98" i="6"/>
  <c r="U98" i="6" s="1"/>
  <c r="N98" i="6"/>
  <c r="O98" i="6" s="1"/>
  <c r="J98" i="6"/>
  <c r="I98" i="6"/>
  <c r="AB97" i="6"/>
  <c r="AC97" i="6" s="1"/>
  <c r="T97" i="6"/>
  <c r="U97" i="6" s="1"/>
  <c r="N97" i="6"/>
  <c r="O97" i="6" s="1"/>
  <c r="J97" i="6"/>
  <c r="I97" i="6"/>
  <c r="AB96" i="6"/>
  <c r="AC96" i="6" s="1"/>
  <c r="T96" i="6"/>
  <c r="U96" i="6" s="1"/>
  <c r="N96" i="6"/>
  <c r="O96" i="6" s="1"/>
  <c r="J96" i="6"/>
  <c r="I96" i="6"/>
  <c r="AB95" i="6"/>
  <c r="AC95" i="6" s="1"/>
  <c r="T95" i="6"/>
  <c r="U95" i="6" s="1"/>
  <c r="N95" i="6"/>
  <c r="O95" i="6" s="1"/>
  <c r="J95" i="6"/>
  <c r="I95" i="6"/>
  <c r="AB94" i="6"/>
  <c r="AC94" i="6" s="1"/>
  <c r="T94" i="6"/>
  <c r="U94" i="6" s="1"/>
  <c r="N94" i="6"/>
  <c r="O94" i="6" s="1"/>
  <c r="J94" i="6"/>
  <c r="I94" i="6"/>
  <c r="AB93" i="6"/>
  <c r="AC93" i="6" s="1"/>
  <c r="T93" i="6"/>
  <c r="U93" i="6" s="1"/>
  <c r="N93" i="6"/>
  <c r="O93" i="6" s="1"/>
  <c r="J93" i="6"/>
  <c r="I93" i="6"/>
  <c r="AB92" i="6"/>
  <c r="AC92" i="6" s="1"/>
  <c r="T92" i="6"/>
  <c r="U92" i="6" s="1"/>
  <c r="N92" i="6"/>
  <c r="O92" i="6" s="1"/>
  <c r="J92" i="6"/>
  <c r="I92" i="6"/>
  <c r="AB91" i="6"/>
  <c r="AC91" i="6" s="1"/>
  <c r="T91" i="6"/>
  <c r="U91" i="6" s="1"/>
  <c r="N91" i="6"/>
  <c r="O91" i="6" s="1"/>
  <c r="J91" i="6"/>
  <c r="I91" i="6"/>
  <c r="AB90" i="6"/>
  <c r="AC90" i="6" s="1"/>
  <c r="T90" i="6"/>
  <c r="U90" i="6" s="1"/>
  <c r="N90" i="6"/>
  <c r="O90" i="6" s="1"/>
  <c r="J90" i="6"/>
  <c r="I90" i="6"/>
  <c r="AB89" i="6"/>
  <c r="AC89" i="6" s="1"/>
  <c r="T89" i="6"/>
  <c r="U89" i="6" s="1"/>
  <c r="N89" i="6"/>
  <c r="O89" i="6" s="1"/>
  <c r="J89" i="6"/>
  <c r="I89" i="6"/>
  <c r="AB88" i="6"/>
  <c r="AC88" i="6" s="1"/>
  <c r="T88" i="6"/>
  <c r="U88" i="6" s="1"/>
  <c r="N88" i="6"/>
  <c r="O88" i="6" s="1"/>
  <c r="J88" i="6"/>
  <c r="I88" i="6"/>
  <c r="AB87" i="6"/>
  <c r="AC87" i="6" s="1"/>
  <c r="T87" i="6"/>
  <c r="U87" i="6" s="1"/>
  <c r="N87" i="6"/>
  <c r="O87" i="6" s="1"/>
  <c r="J87" i="6"/>
  <c r="I87" i="6"/>
  <c r="AB86" i="6"/>
  <c r="AC86" i="6" s="1"/>
  <c r="T86" i="6"/>
  <c r="U86" i="6" s="1"/>
  <c r="N86" i="6"/>
  <c r="O86" i="6" s="1"/>
  <c r="J86" i="6"/>
  <c r="I86" i="6"/>
  <c r="AB85" i="6"/>
  <c r="AC85" i="6" s="1"/>
  <c r="T85" i="6"/>
  <c r="U85" i="6" s="1"/>
  <c r="N85" i="6"/>
  <c r="O85" i="6" s="1"/>
  <c r="J85" i="6"/>
  <c r="I85" i="6"/>
  <c r="AB84" i="6"/>
  <c r="AC84" i="6" s="1"/>
  <c r="T84" i="6"/>
  <c r="U84" i="6" s="1"/>
  <c r="N84" i="6"/>
  <c r="O84" i="6" s="1"/>
  <c r="J84" i="6"/>
  <c r="I84" i="6"/>
  <c r="AB83" i="6"/>
  <c r="AC83" i="6" s="1"/>
  <c r="T83" i="6"/>
  <c r="U83" i="6" s="1"/>
  <c r="N83" i="6"/>
  <c r="O83" i="6" s="1"/>
  <c r="J83" i="6"/>
  <c r="I83" i="6"/>
  <c r="AB82" i="6"/>
  <c r="AC82" i="6" s="1"/>
  <c r="T82" i="6"/>
  <c r="U82" i="6" s="1"/>
  <c r="N82" i="6"/>
  <c r="O82" i="6" s="1"/>
  <c r="J82" i="6"/>
  <c r="I82" i="6"/>
  <c r="AB81" i="6"/>
  <c r="AC81" i="6" s="1"/>
  <c r="T81" i="6"/>
  <c r="U81" i="6" s="1"/>
  <c r="N81" i="6"/>
  <c r="O81" i="6" s="1"/>
  <c r="J81" i="6"/>
  <c r="I81" i="6"/>
  <c r="AB80" i="6"/>
  <c r="AC80" i="6" s="1"/>
  <c r="T80" i="6"/>
  <c r="U80" i="6" s="1"/>
  <c r="N80" i="6"/>
  <c r="O80" i="6" s="1"/>
  <c r="J80" i="6"/>
  <c r="I80" i="6"/>
  <c r="AB79" i="6"/>
  <c r="AC79" i="6" s="1"/>
  <c r="T79" i="6"/>
  <c r="U79" i="6" s="1"/>
  <c r="N79" i="6"/>
  <c r="O79" i="6" s="1"/>
  <c r="J79" i="6"/>
  <c r="I79" i="6"/>
  <c r="AB78" i="6"/>
  <c r="AC78" i="6" s="1"/>
  <c r="T78" i="6"/>
  <c r="U78" i="6" s="1"/>
  <c r="N78" i="6"/>
  <c r="O78" i="6" s="1"/>
  <c r="J78" i="6"/>
  <c r="I78" i="6"/>
  <c r="AB77" i="6"/>
  <c r="AC77" i="6" s="1"/>
  <c r="T77" i="6"/>
  <c r="U77" i="6" s="1"/>
  <c r="N77" i="6"/>
  <c r="O77" i="6" s="1"/>
  <c r="J77" i="6"/>
  <c r="I77" i="6"/>
  <c r="AB76" i="6"/>
  <c r="AC76" i="6" s="1"/>
  <c r="T76" i="6"/>
  <c r="U76" i="6" s="1"/>
  <c r="N76" i="6"/>
  <c r="O76" i="6" s="1"/>
  <c r="J76" i="6"/>
  <c r="I76" i="6"/>
  <c r="AB75" i="6"/>
  <c r="AC75" i="6" s="1"/>
  <c r="T75" i="6"/>
  <c r="U75" i="6" s="1"/>
  <c r="N75" i="6"/>
  <c r="O75" i="6" s="1"/>
  <c r="J75" i="6"/>
  <c r="I75" i="6"/>
  <c r="AB74" i="6"/>
  <c r="AC74" i="6" s="1"/>
  <c r="T74" i="6"/>
  <c r="U74" i="6" s="1"/>
  <c r="N74" i="6"/>
  <c r="O74" i="6" s="1"/>
  <c r="J74" i="6"/>
  <c r="I74" i="6"/>
  <c r="AB73" i="6"/>
  <c r="AC73" i="6" s="1"/>
  <c r="T73" i="6"/>
  <c r="U73" i="6" s="1"/>
  <c r="N73" i="6"/>
  <c r="O73" i="6" s="1"/>
  <c r="J73" i="6"/>
  <c r="I73" i="6"/>
  <c r="AB72" i="6"/>
  <c r="AC72" i="6" s="1"/>
  <c r="T72" i="6"/>
  <c r="U72" i="6" s="1"/>
  <c r="N72" i="6"/>
  <c r="O72" i="6" s="1"/>
  <c r="J72" i="6"/>
  <c r="I72" i="6"/>
  <c r="AB71" i="6"/>
  <c r="AC71" i="6" s="1"/>
  <c r="T71" i="6"/>
  <c r="U71" i="6" s="1"/>
  <c r="N71" i="6"/>
  <c r="O71" i="6" s="1"/>
  <c r="J71" i="6"/>
  <c r="I71" i="6"/>
  <c r="AB70" i="6"/>
  <c r="AC70" i="6" s="1"/>
  <c r="T70" i="6"/>
  <c r="U70" i="6" s="1"/>
  <c r="N70" i="6"/>
  <c r="O70" i="6" s="1"/>
  <c r="J70" i="6"/>
  <c r="I70" i="6"/>
  <c r="AB69" i="6"/>
  <c r="AC69" i="6" s="1"/>
  <c r="T69" i="6"/>
  <c r="U69" i="6" s="1"/>
  <c r="N69" i="6"/>
  <c r="O69" i="6" s="1"/>
  <c r="J69" i="6"/>
  <c r="I69" i="6"/>
  <c r="AB68" i="6"/>
  <c r="AC68" i="6" s="1"/>
  <c r="T68" i="6"/>
  <c r="U68" i="6" s="1"/>
  <c r="N68" i="6"/>
  <c r="O68" i="6" s="1"/>
  <c r="J68" i="6"/>
  <c r="I68" i="6"/>
  <c r="AB67" i="6"/>
  <c r="AC67" i="6" s="1"/>
  <c r="T67" i="6"/>
  <c r="U67" i="6" s="1"/>
  <c r="N67" i="6"/>
  <c r="O67" i="6" s="1"/>
  <c r="J67" i="6"/>
  <c r="I67" i="6"/>
  <c r="AB66" i="6"/>
  <c r="AC66" i="6" s="1"/>
  <c r="T66" i="6"/>
  <c r="U66" i="6" s="1"/>
  <c r="N66" i="6"/>
  <c r="O66" i="6" s="1"/>
  <c r="J66" i="6"/>
  <c r="I66" i="6"/>
  <c r="AB65" i="6"/>
  <c r="AC65" i="6" s="1"/>
  <c r="T65" i="6"/>
  <c r="U65" i="6" s="1"/>
  <c r="N65" i="6"/>
  <c r="O65" i="6" s="1"/>
  <c r="J65" i="6"/>
  <c r="I65" i="6"/>
  <c r="AB64" i="6"/>
  <c r="AC64" i="6" s="1"/>
  <c r="T64" i="6"/>
  <c r="U64" i="6" s="1"/>
  <c r="N64" i="6"/>
  <c r="O64" i="6" s="1"/>
  <c r="J64" i="6"/>
  <c r="I64" i="6"/>
  <c r="AB63" i="6"/>
  <c r="AC63" i="6" s="1"/>
  <c r="T63" i="6"/>
  <c r="U63" i="6" s="1"/>
  <c r="N63" i="6"/>
  <c r="O63" i="6" s="1"/>
  <c r="J63" i="6"/>
  <c r="I63" i="6"/>
  <c r="AB62" i="6"/>
  <c r="AC62" i="6" s="1"/>
  <c r="T62" i="6"/>
  <c r="U62" i="6" s="1"/>
  <c r="N62" i="6"/>
  <c r="O62" i="6" s="1"/>
  <c r="J62" i="6"/>
  <c r="I62" i="6"/>
  <c r="AB61" i="6"/>
  <c r="AC61" i="6" s="1"/>
  <c r="T61" i="6"/>
  <c r="U61" i="6" s="1"/>
  <c r="N61" i="6"/>
  <c r="O61" i="6" s="1"/>
  <c r="J61" i="6"/>
  <c r="I61" i="6"/>
  <c r="AB60" i="6"/>
  <c r="AC60" i="6" s="1"/>
  <c r="T60" i="6"/>
  <c r="U60" i="6" s="1"/>
  <c r="N60" i="6"/>
  <c r="O60" i="6" s="1"/>
  <c r="J60" i="6"/>
  <c r="I60" i="6"/>
  <c r="AB59" i="6"/>
  <c r="AC59" i="6" s="1"/>
  <c r="T59" i="6"/>
  <c r="U59" i="6" s="1"/>
  <c r="N59" i="6"/>
  <c r="O59" i="6" s="1"/>
  <c r="J59" i="6"/>
  <c r="I59" i="6"/>
  <c r="AB58" i="6"/>
  <c r="AC58" i="6" s="1"/>
  <c r="T58" i="6"/>
  <c r="U58" i="6" s="1"/>
  <c r="N58" i="6"/>
  <c r="O58" i="6" s="1"/>
  <c r="J58" i="6"/>
  <c r="I58" i="6"/>
  <c r="AB57" i="6"/>
  <c r="AC57" i="6" s="1"/>
  <c r="T57" i="6"/>
  <c r="U57" i="6" s="1"/>
  <c r="N57" i="6"/>
  <c r="O57" i="6" s="1"/>
  <c r="J57" i="6"/>
  <c r="I57" i="6"/>
  <c r="AB56" i="6"/>
  <c r="AC56" i="6" s="1"/>
  <c r="T56" i="6"/>
  <c r="U56" i="6" s="1"/>
  <c r="N56" i="6"/>
  <c r="O56" i="6" s="1"/>
  <c r="J56" i="6"/>
  <c r="I56" i="6"/>
  <c r="AB55" i="6"/>
  <c r="AC55" i="6" s="1"/>
  <c r="T55" i="6"/>
  <c r="U55" i="6" s="1"/>
  <c r="N55" i="6"/>
  <c r="O55" i="6" s="1"/>
  <c r="J55" i="6"/>
  <c r="I55" i="6"/>
  <c r="AB54" i="6"/>
  <c r="AC54" i="6" s="1"/>
  <c r="T54" i="6"/>
  <c r="U54" i="6" s="1"/>
  <c r="N54" i="6"/>
  <c r="O54" i="6" s="1"/>
  <c r="J54" i="6"/>
  <c r="I54" i="6"/>
  <c r="AB53" i="6"/>
  <c r="AC53" i="6" s="1"/>
  <c r="T53" i="6"/>
  <c r="U53" i="6" s="1"/>
  <c r="N53" i="6"/>
  <c r="O53" i="6" s="1"/>
  <c r="J53" i="6"/>
  <c r="I53" i="6"/>
  <c r="AB52" i="6"/>
  <c r="AC52" i="6" s="1"/>
  <c r="T52" i="6"/>
  <c r="U52" i="6" s="1"/>
  <c r="N52" i="6"/>
  <c r="O52" i="6" s="1"/>
  <c r="J52" i="6"/>
  <c r="I52" i="6"/>
  <c r="AB51" i="6"/>
  <c r="AC51" i="6" s="1"/>
  <c r="T51" i="6"/>
  <c r="U51" i="6" s="1"/>
  <c r="N51" i="6"/>
  <c r="O51" i="6" s="1"/>
  <c r="J51" i="6"/>
  <c r="I51" i="6"/>
  <c r="AB50" i="6"/>
  <c r="AC50" i="6" s="1"/>
  <c r="T50" i="6"/>
  <c r="U50" i="6" s="1"/>
  <c r="N50" i="6"/>
  <c r="O50" i="6" s="1"/>
  <c r="J50" i="6"/>
  <c r="I50" i="6"/>
  <c r="AB49" i="6"/>
  <c r="AC49" i="6" s="1"/>
  <c r="T49" i="6"/>
  <c r="U49" i="6" s="1"/>
  <c r="N49" i="6"/>
  <c r="O49" i="6" s="1"/>
  <c r="J49" i="6"/>
  <c r="I49" i="6"/>
  <c r="AB48" i="6"/>
  <c r="AC48" i="6" s="1"/>
  <c r="T48" i="6"/>
  <c r="U48" i="6" s="1"/>
  <c r="N48" i="6"/>
  <c r="O48" i="6" s="1"/>
  <c r="J48" i="6"/>
  <c r="I48" i="6"/>
  <c r="AB47" i="6"/>
  <c r="AC47" i="6" s="1"/>
  <c r="T47" i="6"/>
  <c r="U47" i="6" s="1"/>
  <c r="N47" i="6"/>
  <c r="O47" i="6" s="1"/>
  <c r="J47" i="6"/>
  <c r="I47" i="6"/>
  <c r="AB46" i="6"/>
  <c r="AC46" i="6" s="1"/>
  <c r="T46" i="6"/>
  <c r="U46" i="6" s="1"/>
  <c r="N46" i="6"/>
  <c r="O46" i="6" s="1"/>
  <c r="J46" i="6"/>
  <c r="I46" i="6"/>
  <c r="AB45" i="6"/>
  <c r="AC45" i="6" s="1"/>
  <c r="T45" i="6"/>
  <c r="U45" i="6" s="1"/>
  <c r="N45" i="6"/>
  <c r="O45" i="6" s="1"/>
  <c r="J45" i="6"/>
  <c r="I45" i="6"/>
  <c r="AB44" i="6"/>
  <c r="AC44" i="6" s="1"/>
  <c r="T44" i="6"/>
  <c r="U44" i="6" s="1"/>
  <c r="N44" i="6"/>
  <c r="O44" i="6" s="1"/>
  <c r="J44" i="6"/>
  <c r="I44" i="6"/>
  <c r="AB43" i="6"/>
  <c r="AC43" i="6" s="1"/>
  <c r="T43" i="6"/>
  <c r="U43" i="6" s="1"/>
  <c r="N43" i="6"/>
  <c r="O43" i="6" s="1"/>
  <c r="J43" i="6"/>
  <c r="I43" i="6"/>
  <c r="AB42" i="6"/>
  <c r="AC42" i="6" s="1"/>
  <c r="T42" i="6"/>
  <c r="U42" i="6" s="1"/>
  <c r="N42" i="6"/>
  <c r="O42" i="6" s="1"/>
  <c r="J42" i="6"/>
  <c r="I42" i="6"/>
  <c r="AB41" i="6"/>
  <c r="AC41" i="6" s="1"/>
  <c r="T41" i="6"/>
  <c r="U41" i="6" s="1"/>
  <c r="N41" i="6"/>
  <c r="O41" i="6" s="1"/>
  <c r="J41" i="6"/>
  <c r="I41" i="6"/>
  <c r="AB40" i="6"/>
  <c r="AC40" i="6" s="1"/>
  <c r="T40" i="6"/>
  <c r="U40" i="6" s="1"/>
  <c r="N40" i="6"/>
  <c r="O40" i="6" s="1"/>
  <c r="J40" i="6"/>
  <c r="I40" i="6"/>
  <c r="AB39" i="6"/>
  <c r="AC39" i="6" s="1"/>
  <c r="T39" i="6"/>
  <c r="U39" i="6" s="1"/>
  <c r="N39" i="6"/>
  <c r="O39" i="6" s="1"/>
  <c r="J39" i="6"/>
  <c r="I39" i="6"/>
  <c r="AB38" i="6"/>
  <c r="AC38" i="6" s="1"/>
  <c r="T38" i="6"/>
  <c r="U38" i="6" s="1"/>
  <c r="N38" i="6"/>
  <c r="O38" i="6" s="1"/>
  <c r="J38" i="6"/>
  <c r="I38" i="6"/>
  <c r="AB37" i="6"/>
  <c r="AC37" i="6" s="1"/>
  <c r="T37" i="6"/>
  <c r="U37" i="6" s="1"/>
  <c r="N37" i="6"/>
  <c r="O37" i="6" s="1"/>
  <c r="J37" i="6"/>
  <c r="I37" i="6"/>
  <c r="AB36" i="6"/>
  <c r="AC36" i="6" s="1"/>
  <c r="T36" i="6"/>
  <c r="U36" i="6" s="1"/>
  <c r="N36" i="6"/>
  <c r="O36" i="6" s="1"/>
  <c r="J36" i="6"/>
  <c r="I36" i="6"/>
  <c r="AB35" i="6"/>
  <c r="AC35" i="6" s="1"/>
  <c r="T35" i="6"/>
  <c r="U35" i="6" s="1"/>
  <c r="N35" i="6"/>
  <c r="O35" i="6" s="1"/>
  <c r="J35" i="6"/>
  <c r="I35" i="6"/>
  <c r="AB34" i="6"/>
  <c r="AC34" i="6" s="1"/>
  <c r="T34" i="6"/>
  <c r="U34" i="6" s="1"/>
  <c r="N34" i="6"/>
  <c r="O34" i="6" s="1"/>
  <c r="J34" i="6"/>
  <c r="I34" i="6"/>
  <c r="AB33" i="6"/>
  <c r="AC33" i="6" s="1"/>
  <c r="T33" i="6"/>
  <c r="U33" i="6" s="1"/>
  <c r="N33" i="6"/>
  <c r="O33" i="6" s="1"/>
  <c r="J33" i="6"/>
  <c r="I33" i="6"/>
  <c r="AB32" i="6"/>
  <c r="AC32" i="6" s="1"/>
  <c r="T32" i="6"/>
  <c r="U32" i="6" s="1"/>
  <c r="N32" i="6"/>
  <c r="O32" i="6" s="1"/>
  <c r="J32" i="6"/>
  <c r="I32" i="6"/>
  <c r="AB31" i="6"/>
  <c r="AC31" i="6" s="1"/>
  <c r="T31" i="6"/>
  <c r="U31" i="6" s="1"/>
  <c r="N31" i="6"/>
  <c r="O31" i="6" s="1"/>
  <c r="J31" i="6"/>
  <c r="I31" i="6"/>
  <c r="AB30" i="6"/>
  <c r="AC30" i="6" s="1"/>
  <c r="T30" i="6"/>
  <c r="U30" i="6" s="1"/>
  <c r="N30" i="6"/>
  <c r="O30" i="6" s="1"/>
  <c r="J30" i="6"/>
  <c r="I30" i="6"/>
  <c r="AB29" i="6"/>
  <c r="AC29" i="6" s="1"/>
  <c r="T29" i="6"/>
  <c r="U29" i="6" s="1"/>
  <c r="N29" i="6"/>
  <c r="O29" i="6" s="1"/>
  <c r="J29" i="6"/>
  <c r="I29" i="6"/>
  <c r="AB28" i="6"/>
  <c r="AC28" i="6" s="1"/>
  <c r="T28" i="6"/>
  <c r="U28" i="6" s="1"/>
  <c r="N28" i="6"/>
  <c r="O28" i="6" s="1"/>
  <c r="J28" i="6"/>
  <c r="I28" i="6"/>
  <c r="AB27" i="6"/>
  <c r="AC27" i="6" s="1"/>
  <c r="T27" i="6"/>
  <c r="U27" i="6" s="1"/>
  <c r="N27" i="6"/>
  <c r="O27" i="6" s="1"/>
  <c r="J27" i="6"/>
  <c r="I27" i="6"/>
  <c r="AB26" i="6"/>
  <c r="AC26" i="6" s="1"/>
  <c r="T26" i="6"/>
  <c r="U26" i="6" s="1"/>
  <c r="N26" i="6"/>
  <c r="O26" i="6" s="1"/>
  <c r="J26" i="6"/>
  <c r="I26" i="6"/>
  <c r="AB25" i="6"/>
  <c r="AC25" i="6" s="1"/>
  <c r="T25" i="6"/>
  <c r="U25" i="6" s="1"/>
  <c r="N25" i="6"/>
  <c r="O25" i="6" s="1"/>
  <c r="J25" i="6"/>
  <c r="I25" i="6"/>
  <c r="AB24" i="6"/>
  <c r="AC24" i="6" s="1"/>
  <c r="T24" i="6"/>
  <c r="U24" i="6" s="1"/>
  <c r="N24" i="6"/>
  <c r="O24" i="6" s="1"/>
  <c r="J24" i="6"/>
  <c r="I24" i="6"/>
  <c r="AB23" i="6"/>
  <c r="AC23" i="6" s="1"/>
  <c r="T23" i="6"/>
  <c r="U23" i="6" s="1"/>
  <c r="N23" i="6"/>
  <c r="O23" i="6" s="1"/>
  <c r="J23" i="6"/>
  <c r="I23" i="6"/>
  <c r="AB22" i="6"/>
  <c r="AC22" i="6" s="1"/>
  <c r="T22" i="6"/>
  <c r="U22" i="6" s="1"/>
  <c r="N22" i="6"/>
  <c r="O22" i="6" s="1"/>
  <c r="J22" i="6"/>
  <c r="I22" i="6"/>
  <c r="AB21" i="6"/>
  <c r="AC21" i="6" s="1"/>
  <c r="T21" i="6"/>
  <c r="U21" i="6" s="1"/>
  <c r="N21" i="6"/>
  <c r="O21" i="6" s="1"/>
  <c r="J21" i="6"/>
  <c r="I21" i="6"/>
  <c r="AB20" i="6"/>
  <c r="AC20" i="6" s="1"/>
  <c r="T20" i="6"/>
  <c r="U20" i="6" s="1"/>
  <c r="N20" i="6"/>
  <c r="O20" i="6" s="1"/>
  <c r="J20" i="6"/>
  <c r="I20" i="6"/>
  <c r="AB19" i="6"/>
  <c r="AC19" i="6" s="1"/>
  <c r="T19" i="6"/>
  <c r="U19" i="6" s="1"/>
  <c r="N19" i="6"/>
  <c r="O19" i="6" s="1"/>
  <c r="J19" i="6"/>
  <c r="I19" i="6"/>
  <c r="AB18" i="6"/>
  <c r="AC18" i="6" s="1"/>
  <c r="T18" i="6"/>
  <c r="U18" i="6" s="1"/>
  <c r="N18" i="6"/>
  <c r="O18" i="6" s="1"/>
  <c r="J18" i="6"/>
  <c r="I18" i="6"/>
  <c r="AB17" i="6"/>
  <c r="AC17" i="6" s="1"/>
  <c r="T17" i="6"/>
  <c r="U17" i="6" s="1"/>
  <c r="N17" i="6"/>
  <c r="O17" i="6" s="1"/>
  <c r="J17" i="6"/>
  <c r="I17" i="6"/>
  <c r="AB16" i="6"/>
  <c r="AC16" i="6" s="1"/>
  <c r="T16" i="6"/>
  <c r="U16" i="6" s="1"/>
  <c r="N16" i="6"/>
  <c r="O16" i="6" s="1"/>
  <c r="J16" i="6"/>
  <c r="I16" i="6"/>
  <c r="AB15" i="6"/>
  <c r="AC15" i="6" s="1"/>
  <c r="T15" i="6"/>
  <c r="U15" i="6" s="1"/>
  <c r="N15" i="6"/>
  <c r="O15" i="6" s="1"/>
  <c r="J15" i="6"/>
  <c r="I15" i="6"/>
  <c r="AB14" i="6"/>
  <c r="AC14" i="6" s="1"/>
  <c r="T14" i="6"/>
  <c r="U14" i="6" s="1"/>
  <c r="N14" i="6"/>
  <c r="O14" i="6" s="1"/>
  <c r="J14" i="6"/>
  <c r="I14" i="6"/>
  <c r="AB13" i="6"/>
  <c r="AC13" i="6" s="1"/>
  <c r="T13" i="6"/>
  <c r="U13" i="6" s="1"/>
  <c r="N13" i="6"/>
  <c r="O13" i="6" s="1"/>
  <c r="J13" i="6"/>
  <c r="I13" i="6"/>
  <c r="AB12" i="6"/>
  <c r="AC12" i="6" s="1"/>
  <c r="T12" i="6"/>
  <c r="U12" i="6" s="1"/>
  <c r="N12" i="6"/>
  <c r="O12" i="6" s="1"/>
  <c r="J12" i="6"/>
  <c r="I12" i="6"/>
  <c r="AB11" i="6"/>
  <c r="AC11" i="6" s="1"/>
  <c r="T11" i="6"/>
  <c r="U11" i="6" s="1"/>
  <c r="N11" i="6"/>
  <c r="O11" i="6" s="1"/>
  <c r="J11" i="6"/>
  <c r="I11" i="6"/>
  <c r="AB10" i="6"/>
  <c r="AC10" i="6" s="1"/>
  <c r="T10" i="6"/>
  <c r="U10" i="6" s="1"/>
  <c r="N10" i="6"/>
  <c r="O10" i="6" s="1"/>
  <c r="J10" i="6"/>
  <c r="I10" i="6"/>
  <c r="AB9" i="6"/>
  <c r="AC9" i="6" s="1"/>
  <c r="T9" i="6"/>
  <c r="U9" i="6" s="1"/>
  <c r="N9" i="6"/>
  <c r="O9" i="6" s="1"/>
  <c r="J9" i="6"/>
  <c r="I9" i="6"/>
  <c r="AB8" i="6"/>
  <c r="AC8" i="6" s="1"/>
  <c r="T8" i="6"/>
  <c r="U8" i="6" s="1"/>
  <c r="N8" i="6"/>
  <c r="O8" i="6" s="1"/>
  <c r="J8" i="6"/>
  <c r="I8" i="6"/>
  <c r="AB7" i="6"/>
  <c r="AC7" i="6" s="1"/>
  <c r="T7" i="6"/>
  <c r="U7" i="6" s="1"/>
  <c r="N7" i="6"/>
  <c r="O7" i="6" s="1"/>
  <c r="J7" i="6"/>
  <c r="I7" i="6"/>
  <c r="AB6" i="6"/>
  <c r="AC6" i="6" s="1"/>
  <c r="T6" i="6"/>
  <c r="U6" i="6" s="1"/>
  <c r="N6" i="6"/>
  <c r="O6" i="6" s="1"/>
  <c r="J6" i="6"/>
  <c r="I6" i="6"/>
  <c r="AB5" i="6"/>
  <c r="AC5" i="6" s="1"/>
  <c r="T5" i="6"/>
  <c r="U5" i="6" s="1"/>
  <c r="N5" i="6"/>
  <c r="O5" i="6" s="1"/>
  <c r="J5" i="6"/>
  <c r="I5" i="6"/>
  <c r="AB4" i="6"/>
  <c r="AC4" i="6" s="1"/>
  <c r="T4" i="6"/>
  <c r="U4" i="6" s="1"/>
  <c r="N4" i="6"/>
  <c r="O4" i="6" s="1"/>
  <c r="J4" i="6"/>
  <c r="I4" i="6"/>
  <c r="AB3" i="6"/>
  <c r="AC3" i="6" s="1"/>
  <c r="T3" i="6"/>
  <c r="U3" i="6" s="1"/>
  <c r="N3" i="6"/>
  <c r="O3" i="6" s="1"/>
  <c r="J3" i="6"/>
  <c r="I3" i="6"/>
  <c r="AB2" i="6"/>
  <c r="AC2" i="6" s="1"/>
  <c r="T2" i="6"/>
  <c r="U2" i="6" s="1"/>
  <c r="N2" i="6"/>
  <c r="O2" i="6" s="1"/>
  <c r="J2" i="6"/>
  <c r="I2" i="6"/>
  <c r="D246" i="6" l="1"/>
  <c r="E212" i="1" l="1"/>
  <c r="E164" i="1"/>
  <c r="E210" i="1" s="1"/>
  <c r="E211" i="1" l="1"/>
  <c r="E214" i="1" s="1"/>
</calcChain>
</file>

<file path=xl/sharedStrings.xml><?xml version="1.0" encoding="utf-8"?>
<sst xmlns="http://schemas.openxmlformats.org/spreadsheetml/2006/main" count="7013" uniqueCount="1792">
  <si>
    <t>Sr. No.</t>
  </si>
  <si>
    <t>Vendor Code</t>
  </si>
  <si>
    <t>Vendor Name</t>
  </si>
  <si>
    <t>Doc No.</t>
  </si>
  <si>
    <t>Amount</t>
  </si>
  <si>
    <t>Location</t>
  </si>
  <si>
    <t>Remarks</t>
  </si>
  <si>
    <t>Fiscal</t>
  </si>
  <si>
    <t>OKEY TRADERS</t>
  </si>
  <si>
    <t>ANKL</t>
  </si>
  <si>
    <t>SHREE KRISHNA ENTERPRISES</t>
  </si>
  <si>
    <t>ANJANI TRADERS</t>
  </si>
  <si>
    <t>S S TRADERS (ANK)</t>
  </si>
  <si>
    <t>VINAY KANSARA</t>
  </si>
  <si>
    <t>NARMADA CLEAN TECH</t>
  </si>
  <si>
    <t>RECYCLING SOLUTIONS PRIVATE LIMITED</t>
  </si>
  <si>
    <t>SHREE MAHAVIR TRANSPORT</t>
  </si>
  <si>
    <t>GUJARAT POPULAR CATERERS</t>
  </si>
  <si>
    <t>SETA ENGINEERS PRIVATE LIMITED</t>
  </si>
  <si>
    <t>SYNERGY MULTICHEM PVT. LTD.</t>
  </si>
  <si>
    <t>ALLIED TRADE CORPORATION</t>
  </si>
  <si>
    <t>CHIEF OFFICER, NA-ANK-DRAINAGE BILL</t>
  </si>
  <si>
    <t>CHIEF OFFICER,NA,ANK-WATER BILL</t>
  </si>
  <si>
    <t>TOORANT COMMUNICATIONS</t>
  </si>
  <si>
    <t>KRINTA ELECTRICALS</t>
  </si>
  <si>
    <t>000TR01075</t>
  </si>
  <si>
    <t>BLR Logistiks (I) Ltd</t>
  </si>
  <si>
    <t>000TR01679</t>
  </si>
  <si>
    <t>ATHRAVA TRANSPORT</t>
  </si>
  <si>
    <t>000TR01998</t>
  </si>
  <si>
    <t>DASHRATH ROADLINES</t>
  </si>
  <si>
    <t>KDCMPU LTD</t>
  </si>
  <si>
    <t>Advance</t>
  </si>
  <si>
    <t>HARDIK ENTERPRISE</t>
  </si>
  <si>
    <t>ANKL_CEP</t>
  </si>
  <si>
    <t>COOLLINE AGENCY PVT LTD</t>
  </si>
  <si>
    <t>SHREE BAJRANG FABRICATORS</t>
  </si>
  <si>
    <t>SHRI BINDHESHWARI ENGINEERING SERVI</t>
  </si>
  <si>
    <t>DILBAHAR IMPEX</t>
  </si>
  <si>
    <t>Partial</t>
  </si>
  <si>
    <t>Ambica Enterprise</t>
  </si>
  <si>
    <t>DAHEJ</t>
  </si>
  <si>
    <t>DSEZ:AE/23-24/232 SS 316  FLANGE GUARD: 40NB</t>
  </si>
  <si>
    <t>Ankleshwar Research &amp;</t>
  </si>
  <si>
    <t>DSEZ:23-24/T0479 Analysis HCL sample for- SEP 23</t>
  </si>
  <si>
    <t>Apple Enterpruse</t>
  </si>
  <si>
    <t>DSEZ:23242092 M SEAL ( GENERAL PURPOSE)</t>
  </si>
  <si>
    <t>Blr Logistiks (I) Ltd</t>
  </si>
  <si>
    <t>DSEZ DEK FREIGHT CHG B/E NO. 1003177</t>
  </si>
  <si>
    <t>Destiny Chemicals</t>
  </si>
  <si>
    <t>DSEZ:2324DCT978 Transportation Charges - Sep 23</t>
  </si>
  <si>
    <t>Detox India Pvt. Ltd.</t>
  </si>
  <si>
    <t>DSEZ:RV2423301645 Treatment charges - Sep 23</t>
  </si>
  <si>
    <t>000TR01958</t>
  </si>
  <si>
    <t>Dhanvarsha Roadways</t>
  </si>
  <si>
    <t>DSEZ 4-NOX FREIGHT CHG B/E NO.1003028</t>
  </si>
  <si>
    <t>Ferric Alum Industries</t>
  </si>
  <si>
    <t>DSEZ:10/2023-24 TREATMENT CHARGES - Sep 23</t>
  </si>
  <si>
    <t>Freesia Chemicals</t>
  </si>
  <si>
    <t>DSEZ:FRE/SEZ/2324/007 CYCLOPENTANONE</t>
  </si>
  <si>
    <t>G.K. Enterprises</t>
  </si>
  <si>
    <t>DSEZ BIRQUETTE UN-LODING CHG SEP-2023</t>
  </si>
  <si>
    <t>Giss Pumps Solution</t>
  </si>
  <si>
    <t>DSEZ:23240547 MECHANICAL PRESIDENT SHRUB DRY SEAL</t>
  </si>
  <si>
    <t>Gurudutt Enterprise</t>
  </si>
  <si>
    <t>DSEZ:GS/298 HM Plastic Cover - Aug 23</t>
  </si>
  <si>
    <t>DSEZ:GS/295 CP-3 Pallets / Pine Pallets - Aug 23</t>
  </si>
  <si>
    <t>DSEZ:GS/366 Stacker Operator Charges - Sep 23</t>
  </si>
  <si>
    <t>Ideal Electric Corporation</t>
  </si>
  <si>
    <t>DSEZ: GST/23-24/3916 ANCHOR FASTNER 100 X 12MM</t>
  </si>
  <si>
    <t>Jabsons Foods Private Limited</t>
  </si>
  <si>
    <t>DSEZ GIFT FOR HOKKO MITSUI PNT KSL 400GM=4 PKT</t>
  </si>
  <si>
    <t>DSEZ GIFT FOR NABL ACCE.VISIT CQAL REF.MATE. AUDIT</t>
  </si>
  <si>
    <t>Jay Bhavani Sweets</t>
  </si>
  <si>
    <t>DSEZ DIET COCK FOR HOKKO MITSUI VISIT 19 OCT'2023</t>
  </si>
  <si>
    <t>DSEZ BISLERI WATER FOR PICNIC 2nd &amp;3rd BATCH 2023</t>
  </si>
  <si>
    <t>DSEZ JUISE,WATER FOR SURAT PICNIC'2023 2nd TRIP</t>
  </si>
  <si>
    <t>Jdc Technology Pvt Ltd</t>
  </si>
  <si>
    <t>DSEZ:JDCPL/0741/23-24 Supply and Apply of Gear Box</t>
  </si>
  <si>
    <t>Krishna Enterprise</t>
  </si>
  <si>
    <t>DSEZ:1072/320 Courier Service Charges - June 23</t>
  </si>
  <si>
    <t>Mathur Manish &amp; Co.</t>
  </si>
  <si>
    <t>DSEZ GST Consult-Retainership fees Q1 23-24</t>
  </si>
  <si>
    <t>DSEZ GST Consult-Retainership fees Q2 23-24</t>
  </si>
  <si>
    <t>Narayan Travels</t>
  </si>
  <si>
    <t>DSEZ CAR HIRE CHARGES SUCHET MALI CSR ACTIVITY</t>
  </si>
  <si>
    <t>DSEZ CAR HIRE CHARGES RD.PATEL GPCB WORK GANDHINAG</t>
  </si>
  <si>
    <t>DSEZ CAR HIRE CHARGES ROHAN MEHTA (LICENCE WORK)</t>
  </si>
  <si>
    <t>DSEZ CAR HIRE CHARGES RD PATEL GPCB WORK VADODARA</t>
  </si>
  <si>
    <t>Nirtech Private Limited</t>
  </si>
  <si>
    <t>DSEZ:INV294/2023-24 MANPOWER CHARGES - Aug 23</t>
  </si>
  <si>
    <t>Okey Traders</t>
  </si>
  <si>
    <t>DSEZ:2023-24/0266 SULPHURIC ACID MIN 98%, AR, 2.5</t>
  </si>
  <si>
    <t>Pranav Oxygen</t>
  </si>
  <si>
    <t>DSEZ:20343 NITROGEN CYLINDER</t>
  </si>
  <si>
    <t>R. D. Water</t>
  </si>
  <si>
    <t>DSEZ:27 20 LTRS WATER BOTTLE</t>
  </si>
  <si>
    <t>Rushabh Enterprises</t>
  </si>
  <si>
    <t>DSEZ:R/23-24/0215 MEGA CHEM A-30 SHAFT PROTECTION</t>
  </si>
  <si>
    <t>Shiv Pest Control Service</t>
  </si>
  <si>
    <t>Dahej:059_PEST CONTROL SERVICE CHARGE AUG 23</t>
  </si>
  <si>
    <t>Dahej:S072_PEST CONTROL SERVICE CHARGE SEP23</t>
  </si>
  <si>
    <t>Dahej:045_PEST CONTROL SERVICE CHARGE JULY23</t>
  </si>
  <si>
    <t>Shree Marutinandan Travels</t>
  </si>
  <si>
    <t>DSEZ RAILWAY TICKET BOOKING MR.MOHIT PANDYA</t>
  </si>
  <si>
    <t>DSEZ RAILWAY TICKET BOOKING ANIL SHARMA,R.ANASANE</t>
  </si>
  <si>
    <t>DSEZ RAILWAY TICKET BOOKING VIRENDRA MISHRA</t>
  </si>
  <si>
    <t>DSEZ RAILWAY TICKET BOOKING S.SALUNKE,PATIDAR,BALA</t>
  </si>
  <si>
    <t>DSEZ RAILWAY TICKET BOOKING DILIP SINGH,R.D.PATEL</t>
  </si>
  <si>
    <t>DSEZ RAILWAY TICKET BOOKING DILIP SINGH BH-MITHAPU</t>
  </si>
  <si>
    <t>DSEZ RAILWAY TICKET BOOKING GIAMPOLO MUMBAI-BHARUC</t>
  </si>
  <si>
    <t>000TR01512</t>
  </si>
  <si>
    <t>Shree Nand Travels</t>
  </si>
  <si>
    <t>DSEZ CAR HIRE CHARGES DR.RAJSHEKHAR 15 SEP'2023</t>
  </si>
  <si>
    <t>DSEZ:SNT/777/23-24 Monthly Fix Charges - Sep 23</t>
  </si>
  <si>
    <t>DSEZ:SNT/778/23-24 Monthly Fix Charges - Sep 23</t>
  </si>
  <si>
    <t>Shrinathji Computers Printers Graph</t>
  </si>
  <si>
    <t>DSEZ:411/2023-24 PENDIMETHALIN IN PROCESS SAMPLE T</t>
  </si>
  <si>
    <t>Smruti Sales</t>
  </si>
  <si>
    <t>DSEZ CQAL AUDIT REF.MATERIAL FOR NABL ASSES. VISIT</t>
  </si>
  <si>
    <t>Srympex Staffing Private Limited</t>
  </si>
  <si>
    <t>Balance Payable Inv No.23-24/127</t>
  </si>
  <si>
    <t>Team Maintenance Specialities</t>
  </si>
  <si>
    <t>DSEZ:23-24/1127 SERVICE CHARGES - Sep 23</t>
  </si>
  <si>
    <t>DSEZ:23-24/0691 SERVICE CHARGES - July 23</t>
  </si>
  <si>
    <t>Vatica Florist</t>
  </si>
  <si>
    <t>DSEZ HAND BOUQUE NABL ASES.VIST CQAL AUDIT REF.MAT</t>
  </si>
  <si>
    <t>Vinamra Insulations</t>
  </si>
  <si>
    <t>DSEZ:VI-010SN-0278 Installation work - Aug 23</t>
  </si>
  <si>
    <t>DSEZ:VI-020SN-0422 Scaffolding Work - Sep 23</t>
  </si>
  <si>
    <t>DSEZ:VI-024SN-0426 Insulation Work -Sep 23</t>
  </si>
  <si>
    <t>Zatpat Stationery</t>
  </si>
  <si>
    <t>DSEZ: SEZ/23-24/00162 TARPAULIN-24FTX 30 FT, 180 G</t>
  </si>
  <si>
    <t>Ablaze Glass Work Pvt Ltd</t>
  </si>
  <si>
    <t>DAHEJ_CEP</t>
  </si>
  <si>
    <t>DSEZ:INV-000545 SIGHT GLASS-SS316-25MM</t>
  </si>
  <si>
    <t>Abt Systems Pvt. Ltd</t>
  </si>
  <si>
    <t>Dsez 95% against delivery Bn ABT/3075</t>
  </si>
  <si>
    <t>Asanplast Engineers Pvt Ltd</t>
  </si>
  <si>
    <t>Dsez Payable after LD clause deduction Bn 162</t>
  </si>
  <si>
    <t>B J Teflon Engineering</t>
  </si>
  <si>
    <t>DSEZ:233 Dt-19.09.23 B J Teflon-Sep 23</t>
  </si>
  <si>
    <t>Dharamshi Industrial Marketing Serv</t>
  </si>
  <si>
    <t>DSEZ:G212 CS BALL VALVE 2 PC FE - 80NB</t>
  </si>
  <si>
    <t>Hari Engineering</t>
  </si>
  <si>
    <t>DSEZ:75/23 mechanical fabrication work - Sep 23</t>
  </si>
  <si>
    <t>Labguard India Pvt. Ltd.</t>
  </si>
  <si>
    <t>DSEZ:SI-125/2023-24 installation charges - Sep 23</t>
  </si>
  <si>
    <t>DSEZ:SI-130/2023-24 installation charges - Sep 23</t>
  </si>
  <si>
    <t>S J Engineering</t>
  </si>
  <si>
    <t>Dsez 90% against RA bills Bn SJE/RIL/RA/36</t>
  </si>
  <si>
    <t>Sanjay Steel Associates</t>
  </si>
  <si>
    <t>DSEZ:0144 ISMC CHANNEL 100 X 50 X 6 MM THK.</t>
  </si>
  <si>
    <t>Shruti Engineering Works</t>
  </si>
  <si>
    <t>Dsez 90% against RA bills Bn SEW/23-24/199</t>
  </si>
  <si>
    <t>DSEZ:SEW/23-24/208Erection/fabrication work-Oct 23</t>
  </si>
  <si>
    <t>Siddhi Constructions</t>
  </si>
  <si>
    <t>Dsez Net Payable after deductions Bn RA 26</t>
  </si>
  <si>
    <t>Unimech Industries</t>
  </si>
  <si>
    <t>Dsez Payable after LD clause deduct Bn 23-24/SE/1</t>
  </si>
  <si>
    <t>Vihann Equipment And Machines Pvt L</t>
  </si>
  <si>
    <t>Dsez 90% agaisnt delivery Bn 292/2324</t>
  </si>
  <si>
    <t>Dipakkumar N Jadhav</t>
  </si>
  <si>
    <t>DAHEJ C-44</t>
  </si>
  <si>
    <t>Revenue Supplier</t>
  </si>
  <si>
    <t>Innovative Codes (I) Private Limited</t>
  </si>
  <si>
    <t>Weighcell System Pvt. Ltd.</t>
  </si>
  <si>
    <t>000TR00062</t>
  </si>
  <si>
    <t>A. B. Transport Company</t>
  </si>
  <si>
    <t>Manikaran Analytics Limited</t>
  </si>
  <si>
    <t>Thermax Onsite Energy Solutions Limited</t>
  </si>
  <si>
    <t>Bluetech Water Purifiers</t>
  </si>
  <si>
    <t>Tata Power Solar Systems Limited</t>
  </si>
  <si>
    <t>000TR02177</t>
  </si>
  <si>
    <t>J J Global Services</t>
  </si>
  <si>
    <t>Sunlight Electricals</t>
  </si>
  <si>
    <t>Pioneer Hospitality Services</t>
  </si>
  <si>
    <t>Brajesh Tripathy</t>
  </si>
  <si>
    <t>Techno Digital</t>
  </si>
  <si>
    <t>Rajesh Shyamsunder Rajandekar</t>
  </si>
  <si>
    <t>Fabtech Engineering</t>
  </si>
  <si>
    <t>Saini Engineering</t>
  </si>
  <si>
    <t>RAVINDRA &amp; COMPANY</t>
  </si>
  <si>
    <t>AKOLA</t>
  </si>
  <si>
    <t>RTGS Payment.</t>
  </si>
  <si>
    <t>AGILENT TECHNOLOGIES INDIA PVT. LTD</t>
  </si>
  <si>
    <t>UNIQUE HARDWARE &amp; TOOLS</t>
  </si>
  <si>
    <t>UNITED INDIA TRADERS</t>
  </si>
  <si>
    <t>INSTYLE FASHION FOR MEN</t>
  </si>
  <si>
    <t>HOTEL CITY PRIDE</t>
  </si>
  <si>
    <t>UNIQUE SAFETY</t>
  </si>
  <si>
    <t>SAIKRUPA BICHAYAT KENDRA</t>
  </si>
  <si>
    <t>MUKTAI SUPPLIERS</t>
  </si>
  <si>
    <t>P D LABELS</t>
  </si>
  <si>
    <t>I R TECHNOLOGY SERVICES PVT LTD</t>
  </si>
  <si>
    <t>PARIWAR NX</t>
  </si>
  <si>
    <t>SAIPRASTH PRINTERS</t>
  </si>
  <si>
    <t>ANMOL SAFETY PRODUCTS PVT LTD</t>
  </si>
  <si>
    <t>NOVASTRAP PACKAGING SOLUTION</t>
  </si>
  <si>
    <t>SHRI MUNJESHWAR AGENCY</t>
  </si>
  <si>
    <t>CHANDRAKANT STORES</t>
  </si>
  <si>
    <t>PROPIX TECHNOLOGIES PVT. LTD.</t>
  </si>
  <si>
    <t>NORDSON INDIA PRIVATE LIMITED</t>
  </si>
  <si>
    <t>Jay Mudran Company</t>
  </si>
  <si>
    <t>MANIRAM FILTER FABRICS</t>
  </si>
  <si>
    <t>AGRAWAL WEIGH BRIDGE</t>
  </si>
  <si>
    <t>000TR00300</t>
  </si>
  <si>
    <t>STERLING ROADWAYS</t>
  </si>
  <si>
    <t>DHANVARSHA ROADWAYS</t>
  </si>
  <si>
    <t>RTGS Part Payment.</t>
  </si>
  <si>
    <t>SPINCOTECH PVT LTD</t>
  </si>
  <si>
    <t>HIRA HARDWARE &amp; PAINT STORES</t>
  </si>
  <si>
    <t>LOTE</t>
  </si>
  <si>
    <t>KAILASH HARDWARE &amp; ELECTRICAL STORE</t>
  </si>
  <si>
    <t>A. P. CORPORATION</t>
  </si>
  <si>
    <t>AMOL ENTERPRISES</t>
  </si>
  <si>
    <t>Dr. M.G.GOKHALE</t>
  </si>
  <si>
    <t>TEJ ELECTRICALS</t>
  </si>
  <si>
    <t>MOTTA and ASSOCIATES</t>
  </si>
  <si>
    <t>PRATHAMESH ELECTRICALS &amp; CO</t>
  </si>
  <si>
    <t>MAHARASHTRA BIO-HYGIENIC MANAGEMANT</t>
  </si>
  <si>
    <t>SEVEN CLUSTER MACHINE SERVICES PVT.</t>
  </si>
  <si>
    <t>SHREE SANKALPA INDUSTRIES</t>
  </si>
  <si>
    <t>CRYOGAS AIR PRODUCTS INDIA PVT. LTD</t>
  </si>
  <si>
    <t>LAXMI BIO FUELS</t>
  </si>
  <si>
    <t>METAL VISION</t>
  </si>
  <si>
    <t>NAAZ AGENCY</t>
  </si>
  <si>
    <t>FABEX ENGINEERING PRIVATE LIMITED</t>
  </si>
  <si>
    <t>NINEDOTS ENTERPRISES LLP</t>
  </si>
  <si>
    <t>000TR01738</t>
  </si>
  <si>
    <t>CCI LOGISTICS LIMITED</t>
  </si>
  <si>
    <t>SKYLARK ELECTRICALS &amp; ENGINEERINGS</t>
  </si>
  <si>
    <t>LOTE_CEP</t>
  </si>
  <si>
    <t>JACINTH ENGINEERING PRIVATE LIMITED</t>
  </si>
  <si>
    <t>Sub Total fatory</t>
  </si>
  <si>
    <t>VENDOR PAY</t>
  </si>
  <si>
    <t>CEP PAY</t>
  </si>
  <si>
    <t>Cleared/open items symbol</t>
  </si>
  <si>
    <t>Account</t>
  </si>
  <si>
    <t>Assignment</t>
  </si>
  <si>
    <t>Reference</t>
  </si>
  <si>
    <t>Document Number</t>
  </si>
  <si>
    <t>Document Type</t>
  </si>
  <si>
    <t>Document Date</t>
  </si>
  <si>
    <t>Posting Date</t>
  </si>
  <si>
    <t>Net due date</t>
  </si>
  <si>
    <t>Net due date symbol</t>
  </si>
  <si>
    <t>Payment Block</t>
  </si>
  <si>
    <t>Payment Method</t>
  </si>
  <si>
    <t>Amount in doc. curr.</t>
  </si>
  <si>
    <t>Amount in local currency</t>
  </si>
  <si>
    <t>Document currency</t>
  </si>
  <si>
    <t>Local Currency</t>
  </si>
  <si>
    <t>Clearing Document</t>
  </si>
  <si>
    <t>Text</t>
  </si>
  <si>
    <t>Value date</t>
  </si>
  <si>
    <t>Terms of Payment</t>
  </si>
  <si>
    <t/>
  </si>
  <si>
    <t>Petty Cash Advance</t>
  </si>
  <si>
    <t>ADV FOR ROUTINE</t>
  </si>
  <si>
    <t>SA</t>
  </si>
  <si>
    <t>INR</t>
  </si>
  <si>
    <t>C-44, Advance given to Dipak Jadhav-HR for routine</t>
  </si>
  <si>
    <t>0001</t>
  </si>
  <si>
    <t>4800061893</t>
  </si>
  <si>
    <t>11</t>
  </si>
  <si>
    <t>KR</t>
  </si>
  <si>
    <t>C</t>
  </si>
  <si>
    <t>AKO:11 FEB 23 HOT WORK PERMIT</t>
  </si>
  <si>
    <t>CC30</t>
  </si>
  <si>
    <t>4800060298</t>
  </si>
  <si>
    <t>S22</t>
  </si>
  <si>
    <t>AKO:S22 MAR 23 TOXIC-6.1 STICKER SMALL SIZE</t>
  </si>
  <si>
    <t>S24</t>
  </si>
  <si>
    <t>AKO:S24 MAR 23 TOXIC-6.1 STICKER SMALL SIZE</t>
  </si>
  <si>
    <t>4800062185</t>
  </si>
  <si>
    <t>S1</t>
  </si>
  <si>
    <t>AKO:S1 INWARD/OUTWARD/LOCAL PURCHASE BOOK</t>
  </si>
  <si>
    <t>4800060913</t>
  </si>
  <si>
    <t>S7</t>
  </si>
  <si>
    <t>AKO:S7 MAY 23 BPR TRACEL</t>
  </si>
  <si>
    <t>4800062341</t>
  </si>
  <si>
    <t>S8</t>
  </si>
  <si>
    <t>AKO:S8 MATERIAL REQUISITION ADVISE</t>
  </si>
  <si>
    <t>S9</t>
  </si>
  <si>
    <t>AKO:S9 MAY 23 MATERIAL REQUISITION ADVISE SLIP</t>
  </si>
  <si>
    <t>S10</t>
  </si>
  <si>
    <t>Akola_S10_TOXIC-6.1 STICKER SMALL SIZE</t>
  </si>
  <si>
    <t>KH/1287/2324</t>
  </si>
  <si>
    <t>N</t>
  </si>
  <si>
    <t>LOTE : KH/1287/2324 SS BARREL NIPPLE 1/2*6''</t>
  </si>
  <si>
    <t>CC90</t>
  </si>
  <si>
    <t>4800062745</t>
  </si>
  <si>
    <t>S13</t>
  </si>
  <si>
    <t>Akola_S13_REGISTER</t>
  </si>
  <si>
    <t>S14</t>
  </si>
  <si>
    <t>Akola_S14_SNACKS COUPON BOOK</t>
  </si>
  <si>
    <t>ZATPAT STATIONERY</t>
  </si>
  <si>
    <t>4800062953</t>
  </si>
  <si>
    <t>SEZ/23-24/00162</t>
  </si>
  <si>
    <t>CC45</t>
  </si>
  <si>
    <t>KH/2673/2324</t>
  </si>
  <si>
    <t>LOTE : KH/2673/2324 PVC FUNNEL 12"</t>
  </si>
  <si>
    <t>4800062994</t>
  </si>
  <si>
    <t>HIRA/23-24/646</t>
  </si>
  <si>
    <t>Lote:/646_SOLDERING IRON</t>
  </si>
  <si>
    <t>4800063031</t>
  </si>
  <si>
    <t>HIRA/23-24/647</t>
  </si>
  <si>
    <t>Lote:/647_SS316 SCH40  ERW CON REDUCER  50X25 MM</t>
  </si>
  <si>
    <t>4800063027</t>
  </si>
  <si>
    <t>HIRA/23-24/648</t>
  </si>
  <si>
    <t>Lote:/648_MULTI PURPOSE GREASE LGMT3/5</t>
  </si>
  <si>
    <t>AKO-4700004532</t>
  </si>
  <si>
    <t>RIL/3162/23-24</t>
  </si>
  <si>
    <t>AKO-DHANVARSHA  B3162 25/7 FRT SOLU 24MT 47/4532</t>
  </si>
  <si>
    <t>LC04</t>
  </si>
  <si>
    <t>4800063351</t>
  </si>
  <si>
    <t>2021-22/181</t>
  </si>
  <si>
    <t>Akola:/181_FORMULATION EC BPR</t>
  </si>
  <si>
    <t>4800063356</t>
  </si>
  <si>
    <t>TCS/23-24/122</t>
  </si>
  <si>
    <t>ANK:TCS/23-24/122 16+2 PORT POE SWITCH</t>
  </si>
  <si>
    <t>4800063287</t>
  </si>
  <si>
    <t>1412</t>
  </si>
  <si>
    <t>ANK:1412 TAPARIA MAKE SCREW DRIVER 12”</t>
  </si>
  <si>
    <t>FREESIA CHEMICALS</t>
  </si>
  <si>
    <t>4800063346</t>
  </si>
  <si>
    <t>RR01311</t>
  </si>
  <si>
    <t>Akola:1311_PVC CABLE TIE 300MM</t>
  </si>
  <si>
    <t>AMBICA ENTERPRISE</t>
  </si>
  <si>
    <t>4800063310</t>
  </si>
  <si>
    <t>AE/23-24/232</t>
  </si>
  <si>
    <t>4700004743</t>
  </si>
  <si>
    <t>RIL/3171/23-24</t>
  </si>
  <si>
    <t>JDC TECHNOLOGY PVT LTD</t>
  </si>
  <si>
    <t>4300137100</t>
  </si>
  <si>
    <t>JDCPL/0741/23-24</t>
  </si>
  <si>
    <t>FP06</t>
  </si>
  <si>
    <t>4800062734</t>
  </si>
  <si>
    <t>INV-CRYO-13015</t>
  </si>
  <si>
    <t>Lote:3015_HYDROGEN CYLINDER</t>
  </si>
  <si>
    <t>4900019178</t>
  </si>
  <si>
    <t>23-24/0845</t>
  </si>
  <si>
    <t>Lote:0845_CABLE GLAND  19  SQMM ( 3/4 INCH )</t>
  </si>
  <si>
    <t>5400075785</t>
  </si>
  <si>
    <t>55</t>
  </si>
  <si>
    <t>Lote:55_BRIQUTTED AGRO FUEL - CV Min. 4000</t>
  </si>
  <si>
    <t>4800063366</t>
  </si>
  <si>
    <t>RR01323</t>
  </si>
  <si>
    <t>Akola:1323_MS HEX BOLT WITH NUT   16 x 50   MM</t>
  </si>
  <si>
    <t>4800063348</t>
  </si>
  <si>
    <t>2324/8351</t>
  </si>
  <si>
    <t>Akola:8351_THREAD CONES</t>
  </si>
  <si>
    <t>4800062592</t>
  </si>
  <si>
    <t>23/800</t>
  </si>
  <si>
    <t>ANK:23/800 FBD FINGER BEG 19 FINGERS 60 DIA</t>
  </si>
  <si>
    <t>4800063341</t>
  </si>
  <si>
    <t>109/23-24</t>
  </si>
  <si>
    <t>Lote:109/23-24 LINE VOLTAGE MANAGER240Un 3PHASE 4W</t>
  </si>
  <si>
    <t>4800063343</t>
  </si>
  <si>
    <t>23-24/0071</t>
  </si>
  <si>
    <t>Lote:0071_PID CONTROLLER NEX605</t>
  </si>
  <si>
    <t>RIL/3173/23-24</t>
  </si>
  <si>
    <t>AKO-DHANVRSHA B3173 8/9 FRT SOLU 24MT 47/4532</t>
  </si>
  <si>
    <t>ABLAZE GLASS WORK PVT LTD</t>
  </si>
  <si>
    <t>4900019169</t>
  </si>
  <si>
    <t>INV-000545</t>
  </si>
  <si>
    <t>GST/23-24/00862</t>
  </si>
  <si>
    <t>R</t>
  </si>
  <si>
    <t>C-44:GST/23-24/00862 CARBON PAPER DUPLICATING</t>
  </si>
  <si>
    <t>4800062752</t>
  </si>
  <si>
    <t>174</t>
  </si>
  <si>
    <t>Akola:174_NITRILE HAND GLOVES</t>
  </si>
  <si>
    <t>4800063368</t>
  </si>
  <si>
    <t>NPS797</t>
  </si>
  <si>
    <t>Akola:S797_BLOWER FAN</t>
  </si>
  <si>
    <t>5400077903</t>
  </si>
  <si>
    <t>PDL/23-24/190</t>
  </si>
  <si>
    <t>Akola:/190_THERMAL PRINTER ROLL</t>
  </si>
  <si>
    <t>4800063379</t>
  </si>
  <si>
    <t>506/23-24</t>
  </si>
  <si>
    <t>Lote:3-24_SS 304 ELBOW SCH5 ERW 40 MM</t>
  </si>
  <si>
    <t>GISS PUMPS SOLUTION</t>
  </si>
  <si>
    <t>4300136337</t>
  </si>
  <si>
    <t>23240547</t>
  </si>
  <si>
    <t>B</t>
  </si>
  <si>
    <t>4900019175</t>
  </si>
  <si>
    <t>507/23-24</t>
  </si>
  <si>
    <t>Lote:3-24_MS SCH40  SMLS 90 DEG  ELBOW 25MM</t>
  </si>
  <si>
    <t>4800063371</t>
  </si>
  <si>
    <t>505/23-24</t>
  </si>
  <si>
    <t>Lote:3-24_MS  S/O  RF FLANGE 150#   100  MM</t>
  </si>
  <si>
    <t>512/23-24</t>
  </si>
  <si>
    <t>Lote:3-24_SS 304 PIPE SCH5 ERW 80 MM</t>
  </si>
  <si>
    <t>4800063372</t>
  </si>
  <si>
    <t>UIT/0085/23-24</t>
  </si>
  <si>
    <t>Lote:3-24_MS SCH40  SMLS 90 DEG  ELBOW 100MM</t>
  </si>
  <si>
    <t>4800063381</t>
  </si>
  <si>
    <t>UIT/0086/23-24</t>
  </si>
  <si>
    <t>Lote:3-24_SS 304 STUB END L SCH5 ERW 40 MM</t>
  </si>
  <si>
    <t>4800063079</t>
  </si>
  <si>
    <t>AE-517/23-24</t>
  </si>
  <si>
    <t>Lote:3-24_JK PAPER A/4</t>
  </si>
  <si>
    <t>513/23-24</t>
  </si>
  <si>
    <t>Lote:3-24_MS SCH40  SMLS PIPE  25  MM</t>
  </si>
  <si>
    <t>4800063325</t>
  </si>
  <si>
    <t>UIT/0078/23-24</t>
  </si>
  <si>
    <t>Lote:3-24_WATER METER 2 INCH</t>
  </si>
  <si>
    <t>514/23-24</t>
  </si>
  <si>
    <t>Lote:3-24_MS SCH40  SMLS PIPE 100  MM</t>
  </si>
  <si>
    <t>PRANAV OXYGEN</t>
  </si>
  <si>
    <t>4800062594</t>
  </si>
  <si>
    <t>20343</t>
  </si>
  <si>
    <t>DHARAMSHI INDUSTRIAL MARKETING SERV</t>
  </si>
  <si>
    <t>G212</t>
  </si>
  <si>
    <t>RUSHABH ENTERPRISES</t>
  </si>
  <si>
    <t>4800063319</t>
  </si>
  <si>
    <t>R/23-24/0215</t>
  </si>
  <si>
    <t>4700004757</t>
  </si>
  <si>
    <t>BLR-09665-23</t>
  </si>
  <si>
    <t>AE-518/23-24</t>
  </si>
  <si>
    <t>LOTE : AE-518/23-24 Sticker Paper A4 Yellow</t>
  </si>
  <si>
    <t>SANJAY STEEL ASSOCIATES</t>
  </si>
  <si>
    <t>4900019193</t>
  </si>
  <si>
    <t>0144</t>
  </si>
  <si>
    <t>RIL/3172/23-24</t>
  </si>
  <si>
    <t>AKO-DHANVRSHA B3172 8/9 FRT SOLU 24MT 47/4532</t>
  </si>
  <si>
    <t>4800063380</t>
  </si>
  <si>
    <t>MV/387/23-24</t>
  </si>
  <si>
    <t>Lote:3-24_SS 304 ELBOW SCH5 ERW 100 MM</t>
  </si>
  <si>
    <t>4800063274</t>
  </si>
  <si>
    <t>UIT/0087/23-24</t>
  </si>
  <si>
    <t>Akola:3-24_PPGI ROOF SHEET 12FEET LONG</t>
  </si>
  <si>
    <t>IDEAL ELECTRIC CORPORATION</t>
  </si>
  <si>
    <t>4800063362</t>
  </si>
  <si>
    <t>GST/23-24/3916</t>
  </si>
  <si>
    <t>ANKLESHWAR RESEARCH &amp;</t>
  </si>
  <si>
    <t>23-24/T0479</t>
  </si>
  <si>
    <t>4800063339</t>
  </si>
  <si>
    <t>PTPL/23-24/391</t>
  </si>
  <si>
    <t>Akola:/391_32MM TT PRINTHEAD (BTO)</t>
  </si>
  <si>
    <t>4800063285</t>
  </si>
  <si>
    <t>FY1920/18</t>
  </si>
  <si>
    <t>Akola:0/18_GENERAL ITEMS (ADMINISTATION)</t>
  </si>
  <si>
    <t>4800063396</t>
  </si>
  <si>
    <t>ASP/0498/23-24</t>
  </si>
  <si>
    <t>AKO:ASP/0498/23-24 SAFETY SHOE 6 INCH</t>
  </si>
  <si>
    <t>RR01310</t>
  </si>
  <si>
    <t>Akola:1310_PVC CABLE TIE 300MM</t>
  </si>
  <si>
    <t>4800063465</t>
  </si>
  <si>
    <t>SEPL/23-24/1544</t>
  </si>
  <si>
    <t>Ankleshwar:1544_ACC SEAT BACKREST and FRAME</t>
  </si>
  <si>
    <t>4800062455</t>
  </si>
  <si>
    <t>1497</t>
  </si>
  <si>
    <t>Ankleshwar:1497_RUBBER BAND</t>
  </si>
  <si>
    <t>4800062827</t>
  </si>
  <si>
    <t>ATC-2076/23-24</t>
  </si>
  <si>
    <t>Ankleshwar:3-24_METHANOL HPLC GRADE</t>
  </si>
  <si>
    <t>4900019101</t>
  </si>
  <si>
    <t>ST/2324/0320</t>
  </si>
  <si>
    <t>Lote:0320_HDG CABLE TRAY 100X50X3MM,LADDER TYPE</t>
  </si>
  <si>
    <t>INNOVATIVE CODES (I) PRIVATE LIMITE</t>
  </si>
  <si>
    <t>4800062977</t>
  </si>
  <si>
    <t>IC/SP/23-24/2315</t>
  </si>
  <si>
    <t>Dahej C-44:2315_SOLVENT BASE 1" TIJ CARTRIDGE</t>
  </si>
  <si>
    <t>4800062564</t>
  </si>
  <si>
    <t>2023-24/0266</t>
  </si>
  <si>
    <t>APPLE ENTERPRUSE</t>
  </si>
  <si>
    <t>4800061860</t>
  </si>
  <si>
    <t>23242092</t>
  </si>
  <si>
    <t>4800062769</t>
  </si>
  <si>
    <t>WSPL/23-24/0263</t>
  </si>
  <si>
    <t>Dahej C-44:0263_LOADCELL - 30KG CAPACITY</t>
  </si>
  <si>
    <t>4800063463</t>
  </si>
  <si>
    <t>001000018810</t>
  </si>
  <si>
    <t>AKO:001000018810 G8003-70000 EASY-FIT TORCH 4200 M</t>
  </si>
  <si>
    <t>4800062190</t>
  </si>
  <si>
    <t>GST/S/358</t>
  </si>
  <si>
    <t>AKO:GST/S/358 MOPING BRUSH</t>
  </si>
  <si>
    <t>SHRINATHJI COMPUTERS PRINTERS GRAPH</t>
  </si>
  <si>
    <t>4800059872</t>
  </si>
  <si>
    <t>411/2023-24</t>
  </si>
  <si>
    <t>SHREE NAND TRAVELS</t>
  </si>
  <si>
    <t>DSEZ</t>
  </si>
  <si>
    <t>CAS/4578/23-24</t>
  </si>
  <si>
    <t>4700004762</t>
  </si>
  <si>
    <t>BLR-10614-23</t>
  </si>
  <si>
    <t>ANK-BLR-10614-23 META DICHLORO BENZENE Freight</t>
  </si>
  <si>
    <t>4800063337</t>
  </si>
  <si>
    <t>RR01312</t>
  </si>
  <si>
    <t>Akola:1312_EMERY PAPER CLOTH MEDIUM</t>
  </si>
  <si>
    <t>A.B. TRANSPORT COMPANY</t>
  </si>
  <si>
    <t>MANIKARAN ANALYTICS LIMITED</t>
  </si>
  <si>
    <t>MAL/OCT23/0073</t>
  </si>
  <si>
    <t>C-44:MAL/OCT23/0073 Charges for forcasting- Sep 23</t>
  </si>
  <si>
    <t>CC15</t>
  </si>
  <si>
    <t>4800063431</t>
  </si>
  <si>
    <t>95/23-24</t>
  </si>
  <si>
    <t>Lote:3-24_45 W LED STREET LIGHT</t>
  </si>
  <si>
    <t>4300138523</t>
  </si>
  <si>
    <t>5</t>
  </si>
  <si>
    <t>Ankleshwar:5_TRPT FOR NABR &amp; CRUDE RALLIMIX</t>
  </si>
  <si>
    <t>AKO-4700004763</t>
  </si>
  <si>
    <t>0607/23-24</t>
  </si>
  <si>
    <t>AKO-STERLING RDW B607 FRT C9 29.85MT 47/4763</t>
  </si>
  <si>
    <t>AKO-5400077391</t>
  </si>
  <si>
    <t>0626/23-24</t>
  </si>
  <si>
    <t>AKO-STERLING RDW B626 FRT C9 29.88MT 54/77391</t>
  </si>
  <si>
    <t>0625/23-24</t>
  </si>
  <si>
    <t>AKO-STERLING RDW B625 FRT C9 30.37MT 54/77391</t>
  </si>
  <si>
    <t>4700004620</t>
  </si>
  <si>
    <t>BLBOM22301687</t>
  </si>
  <si>
    <t>LOTE : BLBOM22301687 B/E 5880872 TALOJA TO LOTE</t>
  </si>
  <si>
    <t>TP04</t>
  </si>
  <si>
    <t>4700004660</t>
  </si>
  <si>
    <t>BLBOM22301682</t>
  </si>
  <si>
    <t>LOTE : BLBOM22301682 B/E 5814415 N/SHEVA TO LOTE</t>
  </si>
  <si>
    <t>TT04</t>
  </si>
  <si>
    <t>BLBOM22301685</t>
  </si>
  <si>
    <t>LOTE : BLBOM22301685 B/E 5881264 N/SHEVA TO LOTE</t>
  </si>
  <si>
    <t>BLBOM22301686</t>
  </si>
  <si>
    <t>LOTE : BLBOM22301686 B/E 5881264 N/SHEVA TO LOTE</t>
  </si>
  <si>
    <t>BLBOM22301688</t>
  </si>
  <si>
    <t>LOTE : BLBOM22301688 B/E 5880872 TALOJA TO LOTE</t>
  </si>
  <si>
    <t>BLBOM22301689</t>
  </si>
  <si>
    <t>LOTE : BLBOM22301689 B/E 5880872 TALOJA TO LOTE</t>
  </si>
  <si>
    <t>BLBOM22301690</t>
  </si>
  <si>
    <t>LOTE : BLBOM22301690 B/E 5881264 N/SHEVA TO LOTE</t>
  </si>
  <si>
    <t>BLBOM22301748</t>
  </si>
  <si>
    <t>LOTE : BLBOM22301748 B/E 5881264 N/SHEVA TO LOTE</t>
  </si>
  <si>
    <t>BLBOM22301751</t>
  </si>
  <si>
    <t>LOTE : BLBOM22301751 B/E 5880872 TALOJA TO LOTE</t>
  </si>
  <si>
    <t>BLBOM22301754</t>
  </si>
  <si>
    <t>LOTE : BLBOM22301754 B/E 5881264 N/SHEVA TO LOTE</t>
  </si>
  <si>
    <t>B J TEFLON ENGINEERING</t>
  </si>
  <si>
    <t>4900019217</t>
  </si>
  <si>
    <t>233</t>
  </si>
  <si>
    <t>4800062362</t>
  </si>
  <si>
    <t>24</t>
  </si>
  <si>
    <t>ANK: 24 LOW TDS WATER</t>
  </si>
  <si>
    <t>4300134043</t>
  </si>
  <si>
    <t>FEPL/47/23-24</t>
  </si>
  <si>
    <t>Lote:3-24_ Acephate LLE and ATFE trials -Fabex Eng</t>
  </si>
  <si>
    <t>AD12</t>
  </si>
  <si>
    <t>4900019324</t>
  </si>
  <si>
    <t>BNV-519</t>
  </si>
  <si>
    <t>Ankleshwar:-519_SPLIT AIR CONDITIONER - 1.8 TON</t>
  </si>
  <si>
    <t>4300129595</t>
  </si>
  <si>
    <t>7919118959</t>
  </si>
  <si>
    <t>ANK:7919118959 Disp of Residue to coprocessing-RSP</t>
  </si>
  <si>
    <t>4800062828</t>
  </si>
  <si>
    <t>2023-24/0262</t>
  </si>
  <si>
    <t>ANK:2023-24/0262 ACETONITRILE HPLC GRADE</t>
  </si>
  <si>
    <t>4900019049</t>
  </si>
  <si>
    <t>HE/23-24/0056</t>
  </si>
  <si>
    <t>Ankleshwar:0056_Prov&amp;fixing-Aluminium partition tr</t>
  </si>
  <si>
    <t>ANK-3</t>
  </si>
  <si>
    <t>ZM/0224</t>
  </si>
  <si>
    <t>ANK-ZM/0224 O&amp;M CHARGES FOR MONTH OF SEP23</t>
  </si>
  <si>
    <t>4300133571</t>
  </si>
  <si>
    <t>RIL-A/178/23-24</t>
  </si>
  <si>
    <t>ANK:RIL-A/178/23-24 CANTEEN BILL AUGUST 23</t>
  </si>
  <si>
    <t>NARAYAN TRAVELS</t>
  </si>
  <si>
    <t>4300121780</t>
  </si>
  <si>
    <t>NT-23-24-0147</t>
  </si>
  <si>
    <t>C-44:NT-23-24-0147 Over Time charges per hour</t>
  </si>
  <si>
    <t>THERMAX ONSITE ENERGY SOLUTIONS LIM</t>
  </si>
  <si>
    <t>4300123478</t>
  </si>
  <si>
    <t>2410300000389</t>
  </si>
  <si>
    <t>Dahej C-44:2410300000389 MONTHLY STEAM CHARGES</t>
  </si>
  <si>
    <t>MS07</t>
  </si>
  <si>
    <t>2410300000388</t>
  </si>
  <si>
    <t>Dahej C-44:2410300000388 MONTHLY STEAM CHARGES</t>
  </si>
  <si>
    <t>4300139209</t>
  </si>
  <si>
    <t>05/2023-24</t>
  </si>
  <si>
    <t>ANK:05/2023-24 HEXA AND KM PLANT CABLE TRAY AND DR</t>
  </si>
  <si>
    <t>4300132871</t>
  </si>
  <si>
    <t>SNT/777/23-24</t>
  </si>
  <si>
    <t>LABGUARD INDIA PVT. LTD.</t>
  </si>
  <si>
    <t>4900018431</t>
  </si>
  <si>
    <t>SI-125/2023-24</t>
  </si>
  <si>
    <t>AD03</t>
  </si>
  <si>
    <t>4700004769</t>
  </si>
  <si>
    <t>BLBOM22301753</t>
  </si>
  <si>
    <t>LOTE : BLBOM22301753  B/E 5880872 TALOJA TO LOTE</t>
  </si>
  <si>
    <t>LC08</t>
  </si>
  <si>
    <t>G.K. ENTERPRISES</t>
  </si>
  <si>
    <t>95/GK/2023-24</t>
  </si>
  <si>
    <t>4900019183</t>
  </si>
  <si>
    <t>430/23-24</t>
  </si>
  <si>
    <t>ANK:430/23-24 Piping fab&amp;erect-Final outlet line</t>
  </si>
  <si>
    <t>422/23-24</t>
  </si>
  <si>
    <t>ANK:422/23-24 Piping fab&amp;erect-Final outlet line</t>
  </si>
  <si>
    <t>GURUDUTT ENTERPRISE</t>
  </si>
  <si>
    <t>GS/298</t>
  </si>
  <si>
    <t>GS/295</t>
  </si>
  <si>
    <t>GS/366</t>
  </si>
  <si>
    <t>4800062360</t>
  </si>
  <si>
    <t>DR/080(2023-24)</t>
  </si>
  <si>
    <t>ANK:DR/080(2023-24) LOW TDS WATER SEP 23</t>
  </si>
  <si>
    <t>4300135635</t>
  </si>
  <si>
    <t>296</t>
  </si>
  <si>
    <t>ANK:296 Fees for GST consultancy 23-24</t>
  </si>
  <si>
    <t>SNT/778/23-24</t>
  </si>
  <si>
    <t>4900019067</t>
  </si>
  <si>
    <t>SI-130/2023-24</t>
  </si>
  <si>
    <t>VINAMRA INSULATIONS</t>
  </si>
  <si>
    <t>4300134934</t>
  </si>
  <si>
    <t>VI-010SN-0278</t>
  </si>
  <si>
    <t>HARI ENGINEERING</t>
  </si>
  <si>
    <t>4900018799</t>
  </si>
  <si>
    <t>75/23</t>
  </si>
  <si>
    <t>FERRIC ALUM INDUSTRIES</t>
  </si>
  <si>
    <t>10/2023-24</t>
  </si>
  <si>
    <t>DETOX INDIA PVT. LTD.</t>
  </si>
  <si>
    <t>RV2423301645</t>
  </si>
  <si>
    <t>DESTINY CHEMICALS</t>
  </si>
  <si>
    <t>2324DCT978</t>
  </si>
  <si>
    <t>4300138219</t>
  </si>
  <si>
    <t>2023B001689</t>
  </si>
  <si>
    <t>Akola:1689_Hotel stay charges 2023-24</t>
  </si>
  <si>
    <t>4300139159</t>
  </si>
  <si>
    <t>175</t>
  </si>
  <si>
    <t>Akola:175_Arrangement of Pendol for Mahaprasad 23</t>
  </si>
  <si>
    <t>FP02</t>
  </si>
  <si>
    <t>4900019318</t>
  </si>
  <si>
    <t>023/2023-24</t>
  </si>
  <si>
    <t>ANK:023/2023-24 RVD installation work-TPM in lambd</t>
  </si>
  <si>
    <t>4300138657</t>
  </si>
  <si>
    <t>76</t>
  </si>
  <si>
    <t>Akola:76_ Green Mat, Carpet Installa-Security g</t>
  </si>
  <si>
    <t>TEAM MAINTENANCE SPECIALITIES</t>
  </si>
  <si>
    <t>4300118297</t>
  </si>
  <si>
    <t>23-24/1127</t>
  </si>
  <si>
    <t>4300121955</t>
  </si>
  <si>
    <t>437</t>
  </si>
  <si>
    <t>AKO:437 UNIFORM STITCHING CHARGES SHIRT WIT LOGO</t>
  </si>
  <si>
    <t>70</t>
  </si>
  <si>
    <t>Dahej C-44:70 300 gpd ro membrane</t>
  </si>
  <si>
    <t>4300129183</t>
  </si>
  <si>
    <t>036</t>
  </si>
  <si>
    <t>AKO-AGRAWAL WEIGH BRIDGE  BN 036  03.10.23</t>
  </si>
  <si>
    <t>ANK3</t>
  </si>
  <si>
    <t>721</t>
  </si>
  <si>
    <t>ANK-721-WATER BILL-UNIT3-SEP23 CONN NO4048QT123</t>
  </si>
  <si>
    <t>538</t>
  </si>
  <si>
    <t>ANK-538-DRAINAGE CESS BILL-UNIT3-SEP23QTY123</t>
  </si>
  <si>
    <t>ANK1</t>
  </si>
  <si>
    <t>1011</t>
  </si>
  <si>
    <t>ANK-1011WATER BILL-UNIT1-SEP23 CONN NO4048 Qty7024</t>
  </si>
  <si>
    <t>796</t>
  </si>
  <si>
    <t>ANK-796-DRAINAGE CESS BILL-UNIT1-SEP23 QTY7024</t>
  </si>
  <si>
    <t>KRISHNA ENTERPRISE</t>
  </si>
  <si>
    <t>4300138457</t>
  </si>
  <si>
    <t>1072/320</t>
  </si>
  <si>
    <t>VI-020SN-0422</t>
  </si>
  <si>
    <t>TATA POWER SOLAR SYSTEMS LIMITED</t>
  </si>
  <si>
    <t>9131218745</t>
  </si>
  <si>
    <t>Dahej C-44:8745_O&amp;M Charges of solar plant year 23</t>
  </si>
  <si>
    <t>23-24/0691</t>
  </si>
  <si>
    <t>2023-24/0922</t>
  </si>
  <si>
    <t>ANK1-O &amp; M Chgs Inv.No.922-NCTL-SEP-23</t>
  </si>
  <si>
    <t>4300138730</t>
  </si>
  <si>
    <t>716/23-24</t>
  </si>
  <si>
    <t>ANK:716/23-24 TRANSPORTATION WASTE ALUMINIUM CHLOR</t>
  </si>
  <si>
    <t>MATHUR MANISH &amp; CO.</t>
  </si>
  <si>
    <t>MMC/SEZ/048/2324</t>
  </si>
  <si>
    <t>MMC/SEZ/086/2324</t>
  </si>
  <si>
    <t>Week No 09 (23-24)</t>
  </si>
  <si>
    <t>RB/GJ23/W09/0588</t>
  </si>
  <si>
    <t>C-44 RB/GJ23/W09/0588 REMB 29/05/23 TO 04/06/23</t>
  </si>
  <si>
    <t>4800063640</t>
  </si>
  <si>
    <t>4177</t>
  </si>
  <si>
    <t>AKO:4177 HIGH SPEED DIESEL OIL (HSD)</t>
  </si>
  <si>
    <t>SUNLIGHT ELECTRICALS</t>
  </si>
  <si>
    <t>4300125510</t>
  </si>
  <si>
    <t>SLE/2023-24/027</t>
  </si>
  <si>
    <t>Dahej C-44:SLE/027 Electrification Charges Sept 23</t>
  </si>
  <si>
    <t>VI-024SN-0426</t>
  </si>
  <si>
    <t>SHRUTI ENGINEERING WORKS</t>
  </si>
  <si>
    <t>4900016499</t>
  </si>
  <si>
    <t>SEW/23-24/208</t>
  </si>
  <si>
    <t>4300139575</t>
  </si>
  <si>
    <t>156</t>
  </si>
  <si>
    <t>Lote:156_Dr. M.G.Gokhale Monthly consu.Sep- 2023</t>
  </si>
  <si>
    <t>4300139576</t>
  </si>
  <si>
    <t>MBHM/23-24/0862</t>
  </si>
  <si>
    <t>Lote:0862_Collection of BMW Sep -2023</t>
  </si>
  <si>
    <t>JAY BHAVANI SWEETS</t>
  </si>
  <si>
    <t>2492</t>
  </si>
  <si>
    <t>JABSONS FOODS PRIVATE LIMITED</t>
  </si>
  <si>
    <t>HOKKO CUST VISIT</t>
  </si>
  <si>
    <t>2457</t>
  </si>
  <si>
    <t>2429</t>
  </si>
  <si>
    <t>SHIV PEST CONTROL SERVICE</t>
  </si>
  <si>
    <t>059</t>
  </si>
  <si>
    <t>SHREE MARUTINANDAN TRAVELS</t>
  </si>
  <si>
    <t>1219</t>
  </si>
  <si>
    <t>1215</t>
  </si>
  <si>
    <t>PIONEER HOSPITALITY SERVICES</t>
  </si>
  <si>
    <t>376</t>
  </si>
  <si>
    <t>Dahej C-44:376_Providing Canteen services</t>
  </si>
  <si>
    <t>1218</t>
  </si>
  <si>
    <t>Exp Reim</t>
  </si>
  <si>
    <t>EXP REIM</t>
  </si>
  <si>
    <t>C-44 Exp Reim For Evening Snacks</t>
  </si>
  <si>
    <t>TECHNO DIGITAL</t>
  </si>
  <si>
    <t>All0123824</t>
  </si>
  <si>
    <t>GST241/2023-24</t>
  </si>
  <si>
    <t>Dahej C-44:3-24_Dell 5490 laptop battery</t>
  </si>
  <si>
    <t>FP01</t>
  </si>
  <si>
    <t>1217</t>
  </si>
  <si>
    <t>1213</t>
  </si>
  <si>
    <t>1216</t>
  </si>
  <si>
    <t>072</t>
  </si>
  <si>
    <t>Dahej:072_PEST CONTROL SERVICE CHARGE SEP23</t>
  </si>
  <si>
    <t>045</t>
  </si>
  <si>
    <t>NT-23-24-0176</t>
  </si>
  <si>
    <t>NT-23-24-0174</t>
  </si>
  <si>
    <t>NT-23-24-0171</t>
  </si>
  <si>
    <t>NT-23-24-0175</t>
  </si>
  <si>
    <t>1214</t>
  </si>
  <si>
    <t>NABL ACCESSOR</t>
  </si>
  <si>
    <t>VATICA FLORIST</t>
  </si>
  <si>
    <t>7085</t>
  </si>
  <si>
    <t>SRG/13173</t>
  </si>
  <si>
    <t>4300139638</t>
  </si>
  <si>
    <t>2129/23-24</t>
  </si>
  <si>
    <t>Lote:2129/23-24 ESIC challan preparation fee-Sep.2</t>
  </si>
  <si>
    <t>4300139639</t>
  </si>
  <si>
    <t>Lote:538 SECURITY SERVICE BILL - JULY, AUG 23</t>
  </si>
  <si>
    <t>4300134046</t>
  </si>
  <si>
    <t>SCMS/23-24/0147</t>
  </si>
  <si>
    <t>Lote:0147_750  KVA D.G set AMC FY 2023.24</t>
  </si>
  <si>
    <t>4300139199</t>
  </si>
  <si>
    <t>339</t>
  </si>
  <si>
    <t>Lote:339_Admin building light repairing,general w</t>
  </si>
  <si>
    <t>Exp reim</t>
  </si>
  <si>
    <t>C-44 Exp Reim For Various expense as per attachmen</t>
  </si>
  <si>
    <t>R. D. WATER</t>
  </si>
  <si>
    <t>27</t>
  </si>
  <si>
    <t>FABTECH ENGINEERING</t>
  </si>
  <si>
    <t>022</t>
  </si>
  <si>
    <t>Dahej C-44:022 manpower supply for month of Aug 23</t>
  </si>
  <si>
    <t>SAINI ENGINEERING</t>
  </si>
  <si>
    <t>4300135756</t>
  </si>
  <si>
    <t>2023-24/101</t>
  </si>
  <si>
    <t>Dahej C-44:2023-24/101 LABOUR FOR PLANT SEP 23</t>
  </si>
  <si>
    <t>AKO-NORDSON ADV</t>
  </si>
  <si>
    <t>KA</t>
  </si>
  <si>
    <t>AKO-NORDSON 100% ADV AGA PI2382 27/9 48/63488</t>
  </si>
  <si>
    <t>AKO-DHNVARSHA DN40</t>
  </si>
  <si>
    <t>AKO-DHANVARSHA</t>
  </si>
  <si>
    <t>KG</t>
  </si>
  <si>
    <t>AKO-DHNVRSHA B3189 13K LOSS BIPENTHRIN RECOVERY</t>
  </si>
  <si>
    <t>4800063660</t>
  </si>
  <si>
    <t>ANK-100% ADVANCE PAYMENT AGAINST PROFORMA INVOICE</t>
  </si>
  <si>
    <t>AKO-SPINCOTECH ADV</t>
  </si>
  <si>
    <t>AKO-SPINCOTECH</t>
  </si>
  <si>
    <t>AKO-SPINCOTECH 50% AMC ADV AGA PI440 PO 43/133859</t>
  </si>
  <si>
    <t>4900019253</t>
  </si>
  <si>
    <t>AB</t>
  </si>
  <si>
    <t>Ankleshwar:N/22_PORTABLE CABIN 20 FEETX10 FEET</t>
  </si>
  <si>
    <t>0004</t>
  </si>
  <si>
    <t>SIDDHI CONSTRUCTIONS</t>
  </si>
  <si>
    <t>4900015382</t>
  </si>
  <si>
    <t>SID/RILSEZ/26</t>
  </si>
  <si>
    <t>SRYMPEX STAFFING PRIVATE LIMITED</t>
  </si>
  <si>
    <t>AKO-I R  BN410997</t>
  </si>
  <si>
    <t>M23G24TI/410997</t>
  </si>
  <si>
    <t>AKO-IR TECH 100% ADV ADJ BN410997 48/63263</t>
  </si>
  <si>
    <t>ASANPLAST ENGINEERS PVT LTD</t>
  </si>
  <si>
    <t>4900019172</t>
  </si>
  <si>
    <t>162</t>
  </si>
  <si>
    <t>3023486362</t>
  </si>
  <si>
    <t>Dsez LD clause 0.5% 1 week delay Bn. 162</t>
  </si>
  <si>
    <t>S J ENGINEERING</t>
  </si>
  <si>
    <t>4900018058</t>
  </si>
  <si>
    <t>SJE/RIL/RA/36</t>
  </si>
  <si>
    <t>3023486366</t>
  </si>
  <si>
    <t>Dsez 10% after work completion Bn SJE/RIL/RA/36</t>
  </si>
  <si>
    <t>4900018538</t>
  </si>
  <si>
    <t>SEW/23-24/199</t>
  </si>
  <si>
    <t>3023486368</t>
  </si>
  <si>
    <t>Dsez 10% after work completion Bn SEW/23-24/199</t>
  </si>
  <si>
    <t>UNIMECH INDUSTRIES</t>
  </si>
  <si>
    <t>4900019197</t>
  </si>
  <si>
    <t>23-24/SE/1</t>
  </si>
  <si>
    <t>3023486373</t>
  </si>
  <si>
    <t>Dsez LD clause 0.5% 2 week delay Bn 23-24/SE/1</t>
  </si>
  <si>
    <t>VIHANN EQUIPMENT AND MACHINES PVT L</t>
  </si>
  <si>
    <t>4900018983</t>
  </si>
  <si>
    <t>292/2324</t>
  </si>
  <si>
    <t>3023486382</t>
  </si>
  <si>
    <t>Dsez 10% after commiss Bn 292/2324</t>
  </si>
  <si>
    <t>ABT SYSTEMS PVT. LTD</t>
  </si>
  <si>
    <t>4900017162</t>
  </si>
  <si>
    <t>ABT/3075</t>
  </si>
  <si>
    <t>3023486410</t>
  </si>
  <si>
    <t>NIRTECH PRIVATE LIMITED</t>
  </si>
  <si>
    <t>4300115548</t>
  </si>
  <si>
    <t>INV294/2023-24</t>
  </si>
  <si>
    <t>3023486411</t>
  </si>
  <si>
    <t>Row Labels</t>
  </si>
  <si>
    <t>Sum of Amount in local currency</t>
  </si>
  <si>
    <t>Grand Total</t>
  </si>
  <si>
    <t>Code</t>
  </si>
  <si>
    <t>Address</t>
  </si>
  <si>
    <t>District</t>
  </si>
  <si>
    <t>City</t>
  </si>
  <si>
    <t>Pincode</t>
  </si>
  <si>
    <t>Group</t>
  </si>
  <si>
    <t>Name of bank</t>
  </si>
  <si>
    <t>IFSC</t>
  </si>
  <si>
    <t>Bank Account</t>
  </si>
  <si>
    <t>Acct holder</t>
  </si>
  <si>
    <t>Bank Branch</t>
  </si>
  <si>
    <t>MICR</t>
  </si>
  <si>
    <t>AT &amp; DABHIL, POST. LAVEL</t>
  </si>
  <si>
    <t>LAVEL</t>
  </si>
  <si>
    <t>415722</t>
  </si>
  <si>
    <t>STATE BANK OF INDIA</t>
  </si>
  <si>
    <t>SBIN0008236</t>
  </si>
  <si>
    <t>30341776561</t>
  </si>
  <si>
    <t>Amol Enterprises</t>
  </si>
  <si>
    <t>DABHIL NAKA  LAVEL</t>
  </si>
  <si>
    <t>DABHIL POST LAVEL TALUKA KHED DIST</t>
  </si>
  <si>
    <t>PLOT NO - 732-B/2,</t>
  </si>
  <si>
    <t>ANKLESHWAR</t>
  </si>
  <si>
    <t>393002</t>
  </si>
  <si>
    <t>HDFC BANK LTD</t>
  </si>
  <si>
    <t>HDFC0000255</t>
  </si>
  <si>
    <t>02552000007330</t>
  </si>
  <si>
    <t>393240051</t>
  </si>
  <si>
    <t>PLOT &amp; SHED NO B XV 168 1GT ROAD MI</t>
  </si>
  <si>
    <t>78, ELECTRONIC CITY , PHASE - I</t>
  </si>
  <si>
    <t>BANGALORE</t>
  </si>
  <si>
    <t>560100</t>
  </si>
  <si>
    <t>HO.PROC</t>
  </si>
  <si>
    <t>SBIN0009077</t>
  </si>
  <si>
    <t>10503342950</t>
  </si>
  <si>
    <t>IFB BANGALORE</t>
  </si>
  <si>
    <t>73 KANWALI ROAD DEHRADUN 73 KANWALI</t>
  </si>
  <si>
    <t>3/A,'AASTHA</t>
  </si>
  <si>
    <t>KOLKATA</t>
  </si>
  <si>
    <t>700107</t>
  </si>
  <si>
    <t>KOLKATTA</t>
  </si>
  <si>
    <t>SBIN0011777</t>
  </si>
  <si>
    <t>32410912083</t>
  </si>
  <si>
    <t>SBI CAPITAL MARKET BRANCH  MUMBAI</t>
  </si>
  <si>
    <t>DIST BRIHAN MUMBAI STATE MAHARASHTR</t>
  </si>
  <si>
    <t>MUMBAI</t>
  </si>
  <si>
    <t>C/O,BRAJESH PACKAGING PVT.LTD.</t>
  </si>
  <si>
    <t>AMRAVATI</t>
  </si>
  <si>
    <t>444607</t>
  </si>
  <si>
    <t>AKL1</t>
  </si>
  <si>
    <t>SVC CO OP BANK LIMITED</t>
  </si>
  <si>
    <t>SVCB0000119</t>
  </si>
  <si>
    <t>111904180000201</t>
  </si>
  <si>
    <t>AMARAVATI</t>
  </si>
  <si>
    <t>B/G-1 SUNDAR RESIDENCY APARTMENT</t>
  </si>
  <si>
    <t>393010</t>
  </si>
  <si>
    <t>AXIS BANK</t>
  </si>
  <si>
    <t>UTIB0000458</t>
  </si>
  <si>
    <t>918020003583586</t>
  </si>
  <si>
    <t>ANKLESHWAR  GUJARAT</t>
  </si>
  <si>
    <t>393211001</t>
  </si>
  <si>
    <t>NO 1 COMMERCIAL WING VIKAS PARADISE</t>
  </si>
  <si>
    <t>F-11 R 16 SQUARE COMPLEX</t>
  </si>
  <si>
    <t>CROPCARE</t>
  </si>
  <si>
    <t>KOTAK MAHINDRA BANK</t>
  </si>
  <si>
    <t>KKBK0000819</t>
  </si>
  <si>
    <t>5313273714</t>
  </si>
  <si>
    <t>GUJARAT ANKLESHWAR</t>
  </si>
  <si>
    <t>GUJARAT VAPI</t>
  </si>
  <si>
    <t>124, City Center,</t>
  </si>
  <si>
    <t>Bharuch</t>
  </si>
  <si>
    <t>392001</t>
  </si>
  <si>
    <t>HDFC0001450</t>
  </si>
  <si>
    <t>50200001529412</t>
  </si>
  <si>
    <t>BHARUCH - ADITYA COMPLEX</t>
  </si>
  <si>
    <t>SHOP NO 201  ADITYA COMPLEXNEAR KAS</t>
  </si>
  <si>
    <t>BHARUCH</t>
  </si>
  <si>
    <t>409 TO 411, MAHAKANT BUILDING,</t>
  </si>
  <si>
    <t>Ahmedabad</t>
  </si>
  <si>
    <t>380006</t>
  </si>
  <si>
    <t>PROJ</t>
  </si>
  <si>
    <t>HSBC</t>
  </si>
  <si>
    <t>HSBC0411002</t>
  </si>
  <si>
    <t>106195878001</t>
  </si>
  <si>
    <t>THERMAX ONSITE ENERGY SOLUTIONS LIMITED</t>
  </si>
  <si>
    <t>PUNE</t>
  </si>
  <si>
    <t>411039002</t>
  </si>
  <si>
    <t>NO 7 MAHATMA GANDHI ROAD BANGALORE</t>
  </si>
  <si>
    <t>ROOM NO. 36, COMMERCIAL CHEMBER</t>
  </si>
  <si>
    <t>MASJID BANDER</t>
  </si>
  <si>
    <t>400003</t>
  </si>
  <si>
    <t>LOT</t>
  </si>
  <si>
    <t>HDFC0000015</t>
  </si>
  <si>
    <t>00152320001598</t>
  </si>
  <si>
    <t>A P Corporation</t>
  </si>
  <si>
    <t>MUMBAI MULUND  WEST</t>
  </si>
  <si>
    <t>400240007</t>
  </si>
  <si>
    <t>LANDMARK BUILDINGPALI NAKA PALI HIL</t>
  </si>
  <si>
    <t>Akola</t>
  </si>
  <si>
    <t>500077</t>
  </si>
  <si>
    <t>SBIN0002171</t>
  </si>
  <si>
    <t>10428447450</t>
  </si>
  <si>
    <t>DR PDKV AKOLA</t>
  </si>
  <si>
    <t>241 TTK ROAD ALWARPET CHENNAI 60001</t>
  </si>
  <si>
    <t>AT-POST PATWARDHAN LOTE</t>
  </si>
  <si>
    <t>KHED</t>
  </si>
  <si>
    <t>BANK OF INDIA</t>
  </si>
  <si>
    <t>BKID0001439</t>
  </si>
  <si>
    <t>143920100000457</t>
  </si>
  <si>
    <t>415013722</t>
  </si>
  <si>
    <t>MARUTI MANDIR RATNAGIRI KOLHAPUR HI</t>
  </si>
  <si>
    <t>"Majiwada,"</t>
  </si>
  <si>
    <t>THANE</t>
  </si>
  <si>
    <t>400601</t>
  </si>
  <si>
    <t>ANK</t>
  </si>
  <si>
    <t>HDFC0000146</t>
  </si>
  <si>
    <t>01462320000153</t>
  </si>
  <si>
    <t>MUMBAI THANE  WEST</t>
  </si>
  <si>
    <t>400240029</t>
  </si>
  <si>
    <t>SHOP NO 429 VARDHAN COMPLEX1ST ROAD</t>
  </si>
  <si>
    <t>PLOT NO-1/2,</t>
  </si>
  <si>
    <t>444104</t>
  </si>
  <si>
    <t>State Bank of India</t>
  </si>
  <si>
    <t>SBIN0016093</t>
  </si>
  <si>
    <t>33920745524</t>
  </si>
  <si>
    <t>Shivar, Akola</t>
  </si>
  <si>
    <t>444002329</t>
  </si>
  <si>
    <t>131/37, SHREE GAJANAND SOCIETY</t>
  </si>
  <si>
    <t>IDBI BANK LTD</t>
  </si>
  <si>
    <t>IBKL0000261</t>
  </si>
  <si>
    <t>0261102000029315</t>
  </si>
  <si>
    <t>393259051</t>
  </si>
  <si>
    <t>1ST FLOOR GARG PLAZA 46 A GAUTAM NA</t>
  </si>
  <si>
    <t>1, PATIL MARKET</t>
  </si>
  <si>
    <t>444001</t>
  </si>
  <si>
    <t>SBIN0014511</t>
  </si>
  <si>
    <t>34110405079</t>
  </si>
  <si>
    <t>MALKAPUR  AKOLA</t>
  </si>
  <si>
    <t>MALKAPUR ROAD  MAYUR COLONY  AKOLA-</t>
  </si>
  <si>
    <t>SHOP NO 6. MARUTI NANDAN COMPLEX,</t>
  </si>
  <si>
    <t>393001</t>
  </si>
  <si>
    <t>THE COSMOS CO OPERATIVE BANK LTD</t>
  </si>
  <si>
    <t>COSB0000071</t>
  </si>
  <si>
    <t>071100102196</t>
  </si>
  <si>
    <t>ANKLESHWAR BRANCH</t>
  </si>
  <si>
    <t>VASANT PLAZA C S NO 1079 KH Z E WAR</t>
  </si>
  <si>
    <t>RAMESH SHAMRAO INGOLE NIKITA APP</t>
  </si>
  <si>
    <t>BANK OF MAHARASHTRA</t>
  </si>
  <si>
    <t>MAHB0000570</t>
  </si>
  <si>
    <t>60022989353</t>
  </si>
  <si>
    <t>JATHARPETH AKOLA</t>
  </si>
  <si>
    <t>NO MICR</t>
  </si>
  <si>
    <t>MIDC SATARA</t>
  </si>
  <si>
    <t>PLOT NO. G-8</t>
  </si>
  <si>
    <t>THE SARASWAT CO OPERATIVE BANK LTD</t>
  </si>
  <si>
    <t>SRCB0000129</t>
  </si>
  <si>
    <t>129500100000239</t>
  </si>
  <si>
    <t>CRYOGAS AIR PRODUCTS INDIA PVT. LTD.</t>
  </si>
  <si>
    <t>CHIPLUN</t>
  </si>
  <si>
    <t>GREAT GALARIA PLOT NO 20 SECTOR 4 N</t>
  </si>
  <si>
    <t>A-124, PATEL SUPER MARKET</t>
  </si>
  <si>
    <t>ICICI BANK LTD</t>
  </si>
  <si>
    <t>ICIC0000258</t>
  </si>
  <si>
    <t>025805500577</t>
  </si>
  <si>
    <t>SHRINATHJI COMPUTERS PRINTERS GRAPHICS AND STATIONERS</t>
  </si>
  <si>
    <t>ANKLESHWAR </t>
  </si>
  <si>
    <t>NON MICR</t>
  </si>
  <si>
    <t>S1 VEDANT COMMERCIAL COMMERCIAL COM</t>
  </si>
  <si>
    <t>FLAT NO. 1, NIKITA APPT.,</t>
  </si>
  <si>
    <t>444005</t>
  </si>
  <si>
    <t>SBIN0020582</t>
  </si>
  <si>
    <t>62371909487</t>
  </si>
  <si>
    <t>JATHAR PETH, AKOLA</t>
  </si>
  <si>
    <t>50200020263410</t>
  </si>
  <si>
    <t>11, RUSHIRUP COMPLEX</t>
  </si>
  <si>
    <t>393023</t>
  </si>
  <si>
    <t>ICIC0001374</t>
  </si>
  <si>
    <t>137405500208</t>
  </si>
  <si>
    <t>ICICI BANK LTD  MARUTI COMPLEX- NR</t>
  </si>
  <si>
    <t>841,MUKTINAGAR,OPP.SHAKTINATH</t>
  </si>
  <si>
    <t>ICIC0000178</t>
  </si>
  <si>
    <t>017805500249</t>
  </si>
  <si>
    <t>BHARUCH </t>
  </si>
  <si>
    <t>392229002</t>
  </si>
  <si>
    <t>36 CHOWRINGHEE ROAD KOLKATA  700071</t>
  </si>
  <si>
    <t>38, GANSHYAM NAGAR SOCIETY</t>
  </si>
  <si>
    <t>UTIB0000863</t>
  </si>
  <si>
    <t>911020036184342</t>
  </si>
  <si>
    <t>DAHEJ  GUJARAT</t>
  </si>
  <si>
    <t>392211071</t>
  </si>
  <si>
    <t>GROUND FLOOR   MARUTI COMPLEX   SUR</t>
  </si>
  <si>
    <t>B-1, SHASHWAT</t>
  </si>
  <si>
    <t>UTIB0000450</t>
  </si>
  <si>
    <t>450010200002707</t>
  </si>
  <si>
    <t>BHARUCH  GUJARAT</t>
  </si>
  <si>
    <t>392211001</t>
  </si>
  <si>
    <t>PLOT NO 618 619 NEAR ANKLESHWAR IND</t>
  </si>
  <si>
    <t>F-27 , SILVER PLAZA</t>
  </si>
  <si>
    <t>0012387519</t>
  </si>
  <si>
    <t>217/1735, MOTILALNAGAR NO1</t>
  </si>
  <si>
    <t>400104</t>
  </si>
  <si>
    <t>BKID0000022</t>
  </si>
  <si>
    <t>002220110001045</t>
  </si>
  <si>
    <t>GOREGAON WEST</t>
  </si>
  <si>
    <t>GOREGAON WEST PATKAR COLLEGE BLDGS</t>
  </si>
  <si>
    <t>48, ADITYA</t>
  </si>
  <si>
    <t>SBIN0009164</t>
  </si>
  <si>
    <t>37673928008</t>
  </si>
  <si>
    <t>PRITAMNAGAR</t>
  </si>
  <si>
    <t>1 MAKTAMPUR ROAD BHARUCH GUJARAT PI</t>
  </si>
  <si>
    <t>#09 GROUND FLOOR</t>
  </si>
  <si>
    <t>NERUL</t>
  </si>
  <si>
    <t>NAVI MUMBAI</t>
  </si>
  <si>
    <t>400706</t>
  </si>
  <si>
    <t>SBIN0010725</t>
  </si>
  <si>
    <t>31943254001</t>
  </si>
  <si>
    <t>SEAWOOD BR</t>
  </si>
  <si>
    <t>LAXMI CHS PLOT NO 7 SECTOR 42  SEAW</t>
  </si>
  <si>
    <t>SEAWOOD</t>
  </si>
  <si>
    <t>202 B, WING, CORPORATE CENTER</t>
  </si>
  <si>
    <t>ANDHERI - EAST</t>
  </si>
  <si>
    <t>400059</t>
  </si>
  <si>
    <t>UTIB0000328</t>
  </si>
  <si>
    <t>912020023725467</t>
  </si>
  <si>
    <t>ANDHERI EAST  MAHARASHTRA</t>
  </si>
  <si>
    <t>400211029</t>
  </si>
  <si>
    <t>CORPORATE CENTRE  GR FLOOR  CTS NO</t>
  </si>
  <si>
    <t>AT. PO. DAHEJ 392130</t>
  </si>
  <si>
    <t>392130</t>
  </si>
  <si>
    <t>BKID0003005</t>
  </si>
  <si>
    <t>300520110000126</t>
  </si>
  <si>
    <t>S-31, JAMES PLAZA</t>
  </si>
  <si>
    <t>50200010151168</t>
  </si>
  <si>
    <t>SHIVAR</t>
  </si>
  <si>
    <t>AKOLA.</t>
  </si>
  <si>
    <t>444101</t>
  </si>
  <si>
    <t>35802018054</t>
  </si>
  <si>
    <t>SHOP NO 136, 1ST FLOOR,</t>
  </si>
  <si>
    <t>BANK OF BARODA</t>
  </si>
  <si>
    <t>BARB0AMODXX</t>
  </si>
  <si>
    <t>16710200000166</t>
  </si>
  <si>
    <t>AMOD  DIST  BHARUCH</t>
  </si>
  <si>
    <t>392012501</t>
  </si>
  <si>
    <t>STATION ROAD  AMOD  DIST  BHARUCH</t>
  </si>
  <si>
    <t>AMOD</t>
  </si>
  <si>
    <t>806-808 , ABHINANDAN ROYALE COMPLEX</t>
  </si>
  <si>
    <t>SURAT</t>
  </si>
  <si>
    <t>395007</t>
  </si>
  <si>
    <t>ICIC0000052</t>
  </si>
  <si>
    <t>005205007271</t>
  </si>
  <si>
    <t>SURAT - ATHWA LINES</t>
  </si>
  <si>
    <t>ANJAN SHALAKA  LAL BUNGALOW  ATHWA</t>
  </si>
  <si>
    <t>ANIRAJ, PLOT NO 62</t>
  </si>
  <si>
    <t>GARDEN CITY ROAD</t>
  </si>
  <si>
    <t>BARB0VJANKL</t>
  </si>
  <si>
    <t>67740500000452</t>
  </si>
  <si>
    <t>S S Traders (Ank)</t>
  </si>
  <si>
    <t>GIDC, ANKLESHWAR</t>
  </si>
  <si>
    <t>B-1, MAHAVIR MARKET</t>
  </si>
  <si>
    <t>OPP:YESH HOSPITAL, GIDC,ANKLESHWAR</t>
  </si>
  <si>
    <t>PUNJAB NATIONAL BANK</t>
  </si>
  <si>
    <t>PUNB0073610</t>
  </si>
  <si>
    <t>07361131001711</t>
  </si>
  <si>
    <t>Anjani Traders</t>
  </si>
  <si>
    <t>ANKLESHWAR-BHARUCH-GUJARAT</t>
  </si>
  <si>
    <t>SHOP NO 2 MARUTI COMPLEX</t>
  </si>
  <si>
    <t>UNION BANK OF INDIA</t>
  </si>
  <si>
    <t>UBIN0563935</t>
  </si>
  <si>
    <t>639301010050090</t>
  </si>
  <si>
    <t>DAHEJ  DAHEJ  SURAT  GUJ</t>
  </si>
  <si>
    <t>91, SHREE GAJANAND SOCIETY</t>
  </si>
  <si>
    <t>07361010009150</t>
  </si>
  <si>
    <t>PLOT NO. 5202/1, GIDC,</t>
  </si>
  <si>
    <t>50200038560455</t>
  </si>
  <si>
    <t>PLOT NO . 24/37 Gopal Nagar Soc,</t>
  </si>
  <si>
    <t>UBIN0912514</t>
  </si>
  <si>
    <t>510101006501309</t>
  </si>
  <si>
    <t>KUBER PLAZA BRANCH</t>
  </si>
  <si>
    <t>ANKLESHWAR KUBER PLAZA BRANCH</t>
  </si>
  <si>
    <t>PLOT NO-223</t>
  </si>
  <si>
    <t>ANKLESVAR</t>
  </si>
  <si>
    <t>394115</t>
  </si>
  <si>
    <t>SBIN0004266</t>
  </si>
  <si>
    <t>RSPL23024100002223</t>
  </si>
  <si>
    <t>CMP CENTRE</t>
  </si>
  <si>
    <t>31 MAHAL IND  EST  OFF MAHAKALI CAV</t>
  </si>
  <si>
    <t>C/O MAHAVIR FABRICATORS</t>
  </si>
  <si>
    <t>HDFC BANK</t>
  </si>
  <si>
    <t>HDFC0002677</t>
  </si>
  <si>
    <t>50200036214813</t>
  </si>
  <si>
    <t>393240052</t>
  </si>
  <si>
    <t>PLOT NO 5701/A</t>
  </si>
  <si>
    <t>GIDC</t>
  </si>
  <si>
    <t>123,Hindustan Kohinoor Complex</t>
  </si>
  <si>
    <t>Mumbai</t>
  </si>
  <si>
    <t>400083</t>
  </si>
  <si>
    <t>SBIN0011672</t>
  </si>
  <si>
    <t>31733026902</t>
  </si>
  <si>
    <t>LINK ROAD BR   MULUND WEST</t>
  </si>
  <si>
    <t>SHOP NO2 3 4 MAXIMA BLDG LBS MARG M</t>
  </si>
  <si>
    <t>1603, PRATHMESH TOWER, LINK ROAD</t>
  </si>
  <si>
    <t>400091</t>
  </si>
  <si>
    <t>HDFC0000068</t>
  </si>
  <si>
    <t>50200032502492</t>
  </si>
  <si>
    <t>392240001</t>
  </si>
  <si>
    <t>SHILP IINEXT TO VIKRAM CHAMBERSASHR</t>
  </si>
  <si>
    <t>G-5, VRAJ VIHAR CHS LTD,</t>
  </si>
  <si>
    <t>400708</t>
  </si>
  <si>
    <t>KKBK0001360</t>
  </si>
  <si>
    <t>0846188573</t>
  </si>
  <si>
    <t>SHIVSHANKAR PLAZA I SECTOR 8 AIROLI</t>
  </si>
  <si>
    <t>SHIVSHANKAR PLAZA-I,CO-OPERATIVE</t>
  </si>
  <si>
    <t>HOUSING SOCIETY LTD NAVI MUMBAI</t>
  </si>
  <si>
    <t>J J GLOBAL SERVICES</t>
  </si>
  <si>
    <t>LOTUS AURA. LF-1D.</t>
  </si>
  <si>
    <t>Vadodara</t>
  </si>
  <si>
    <t>390008</t>
  </si>
  <si>
    <t>SBIN0013553</t>
  </si>
  <si>
    <t>40222523077</t>
  </si>
  <si>
    <t>SAMA SAVLI</t>
  </si>
  <si>
    <t>SAMA SAVLI ROAD  GF   NAIMISHARANYA</t>
  </si>
  <si>
    <t>VADODARA</t>
  </si>
  <si>
    <t>PLOT NO  5206/4</t>
  </si>
  <si>
    <t>BARB0CENPOI</t>
  </si>
  <si>
    <t>33860200000014</t>
  </si>
  <si>
    <t>A B Transport Company</t>
  </si>
  <si>
    <t>CENTRE POINT BR ANKLESHWAR</t>
  </si>
  <si>
    <t>393012053</t>
  </si>
  <si>
    <t>"CHANOD BRANCH 1ST FLOOR ""CHANDRAL</t>
  </si>
  <si>
    <t>SURVEY NO. 124, PAIKI 1,</t>
  </si>
  <si>
    <t>BHAVNAGAR</t>
  </si>
  <si>
    <t>364120</t>
  </si>
  <si>
    <t>ICICI BANK</t>
  </si>
  <si>
    <t>ICIC0003757</t>
  </si>
  <si>
    <t>375705003776</t>
  </si>
  <si>
    <t>TALAJA</t>
  </si>
  <si>
    <t>PUNJAN COMPLEX GOPNATH ROAD</t>
  </si>
  <si>
    <t>TALALJA BHAVNAGAR 364140</t>
  </si>
  <si>
    <t>19, SANIDHAYA RAW HOUSE,</t>
  </si>
  <si>
    <t>ICICI</t>
  </si>
  <si>
    <t>ICIC0007766</t>
  </si>
  <si>
    <t>447405000054</t>
  </si>
  <si>
    <t>GIDC ESTATE,OPP.POLICY STATION,</t>
  </si>
  <si>
    <t>14TH E ROAD,ANKLESHWAR-393002</t>
  </si>
  <si>
    <t>PLOT NO .06, YOGI ESTATE</t>
  </si>
  <si>
    <t>025805500700</t>
  </si>
  <si>
    <t>PLOT NO.83 &amp; 84</t>
  </si>
  <si>
    <t>CHENNAI</t>
  </si>
  <si>
    <t>600096</t>
  </si>
  <si>
    <t>HDFC0002094</t>
  </si>
  <si>
    <t>20948630000074</t>
  </si>
  <si>
    <t>T NAGAR 3</t>
  </si>
  <si>
    <t>OLD NO 319B 13  NEW NO 46 B13  SOUT</t>
  </si>
  <si>
    <t>UNIT NO A- 4/4 &amp; 3,</t>
  </si>
  <si>
    <t>DIST - THANE</t>
  </si>
  <si>
    <t>ASANGAON</t>
  </si>
  <si>
    <t>421601</t>
  </si>
  <si>
    <t>MAHB0000110</t>
  </si>
  <si>
    <t>0020058909032</t>
  </si>
  <si>
    <t>NAUPADA BRANCH THANE</t>
  </si>
  <si>
    <t>400014074</t>
  </si>
  <si>
    <t>SANGHAVI NAGAR D P RD PUNE 411007</t>
  </si>
  <si>
    <t>A 10 RAMESHWARI SOCIETY</t>
  </si>
  <si>
    <t>BARODA</t>
  </si>
  <si>
    <t>390019</t>
  </si>
  <si>
    <t>HDFC0001711</t>
  </si>
  <si>
    <t>50200068929417</t>
  </si>
  <si>
    <t>WAGHODIA ROAD</t>
  </si>
  <si>
    <t>60  UDAY NAGAR SOCIETY OPP INDRAPUR</t>
  </si>
  <si>
    <t>Lote Mal</t>
  </si>
  <si>
    <t>143920110000058</t>
  </si>
  <si>
    <t>Hira Hardware &amp; Paint Stores</t>
  </si>
  <si>
    <t>2601/1 Shop No.2</t>
  </si>
  <si>
    <t>08192120005061</t>
  </si>
  <si>
    <t>Opp.S.R.Gadre Motors, Murtz Road</t>
  </si>
  <si>
    <t>Shivar, AKOLA</t>
  </si>
  <si>
    <t>The Akola Janata Commercial Co-operative Bank Ltd., Akola</t>
  </si>
  <si>
    <t>AKJB0000008</t>
  </si>
  <si>
    <t>008103301001650</t>
  </si>
  <si>
    <t>UNIQUE HARDWARE AND TOOLS</t>
  </si>
  <si>
    <t>Tajnapeth Branch, Akola</t>
  </si>
  <si>
    <t>444364002</t>
  </si>
  <si>
    <t>312  ASHIRWAD  CO. OPP.</t>
  </si>
  <si>
    <t>08192120011170</t>
  </si>
  <si>
    <t>D/F-31 &amp; 32</t>
  </si>
  <si>
    <t>450010100134095</t>
  </si>
  <si>
    <t>NEAR RAILWAY STATION</t>
  </si>
  <si>
    <t>IBKL0000511</t>
  </si>
  <si>
    <t>511102000002356</t>
  </si>
  <si>
    <t>PLOT NO L MUKUNDNAGAR ANDHERI KURUL</t>
  </si>
  <si>
    <t>276, KAVILTALI</t>
  </si>
  <si>
    <t>415605</t>
  </si>
  <si>
    <t>SBIN0000350</t>
  </si>
  <si>
    <t>11285515377</t>
  </si>
  <si>
    <t>SHARIFA SWAMI DYANJIVAN DAS PETH NE</t>
  </si>
  <si>
    <t>OPP. M.S.E.B. OFFICE,</t>
  </si>
  <si>
    <t>THE AKOLA JANTA COM.CO.OP.BANK LTD.</t>
  </si>
  <si>
    <t>AKJB0000010</t>
  </si>
  <si>
    <t>010203307000852</t>
  </si>
  <si>
    <t>GORAKSHAN ROAD,AKOLA</t>
  </si>
  <si>
    <t>444364004</t>
  </si>
  <si>
    <t>163 NARAYAN DHARU STREET</t>
  </si>
  <si>
    <t>TURB</t>
  </si>
  <si>
    <t>ICIC0001216</t>
  </si>
  <si>
    <t>121605001129</t>
  </si>
  <si>
    <t>MUMBAI - NANA CHOWK  MAHARASHTRA</t>
  </si>
  <si>
    <t>ICICI BANK LTD  GROUND FLOOR  MATRU</t>
  </si>
  <si>
    <t>11, PANCHVATI SOCIETY</t>
  </si>
  <si>
    <t>913020034880642</t>
  </si>
  <si>
    <t>F-1 SAIDHAM COMPLEX</t>
  </si>
  <si>
    <t>HDFC0001707</t>
  </si>
  <si>
    <t>50200017110161</t>
  </si>
  <si>
    <t>ATHWAGATE</t>
  </si>
  <si>
    <t>HDFC BANK LTD VANITA VISHRAM  1ST F</t>
  </si>
  <si>
    <t>B-103 KAVERI APP,</t>
  </si>
  <si>
    <t>INDUSIND BANK</t>
  </si>
  <si>
    <t>INDB0000415</t>
  </si>
  <si>
    <t>200998897372</t>
  </si>
  <si>
    <t>393234051</t>
  </si>
  <si>
    <t>D-11,  GARDEN COLONY,</t>
  </si>
  <si>
    <t>400016</t>
  </si>
  <si>
    <t>ICIC0000544</t>
  </si>
  <si>
    <t>054405012513</t>
  </si>
  <si>
    <t>MIDC  ANDHERI</t>
  </si>
  <si>
    <t>ICICI BANK LTD   TRANS TRADE CENTRE</t>
  </si>
  <si>
    <t>I 3RD &amp; 4TH FLOOR, #C# BLOCK,</t>
  </si>
  <si>
    <t>MAHADEVAPURA POST,</t>
  </si>
  <si>
    <t>560001</t>
  </si>
  <si>
    <t>B'LORE</t>
  </si>
  <si>
    <t>CITI BANK</t>
  </si>
  <si>
    <t>CITI0000002</t>
  </si>
  <si>
    <t>7345011</t>
  </si>
  <si>
    <t>Agilent Technologies India Pvt ltd</t>
  </si>
  <si>
    <t>BANGALORE - LAVELLE ROAD</t>
  </si>
  <si>
    <t>KKBKINBB</t>
  </si>
  <si>
    <t>080  66123259</t>
  </si>
  <si>
    <t>6 NOORI PLAZA</t>
  </si>
  <si>
    <t>BKID0001411</t>
  </si>
  <si>
    <t>141120110000082</t>
  </si>
  <si>
    <t>415415605</t>
  </si>
  <si>
    <t>COMMON FACILITY CENTRE BUILDING MID</t>
  </si>
  <si>
    <t>M6/7 &amp; O-1, 2ND FLOOR</t>
  </si>
  <si>
    <t>OFF. PALM BEACH ROAD,</t>
  </si>
  <si>
    <t>DEHAJ</t>
  </si>
  <si>
    <t>UTIB0000386</t>
  </si>
  <si>
    <t>917030058636127</t>
  </si>
  <si>
    <t>NERUL  NAVI MUMBAI</t>
  </si>
  <si>
    <t>400211034</t>
  </si>
  <si>
    <t>NAGESHWARDHAM SECTOR 44  NERUL  WES</t>
  </si>
  <si>
    <t>NEW MUMBAI</t>
  </si>
  <si>
    <t>95, GIDC INDUSTRIAL ESTATE</t>
  </si>
  <si>
    <t>390010</t>
  </si>
  <si>
    <t>SBIN0001456</t>
  </si>
  <si>
    <t>10140677501</t>
  </si>
  <si>
    <t>MAKARPURA INDL ESTATE BARODA</t>
  </si>
  <si>
    <t>VIP ROAD P O ASHWININAGAR DISTT NOR</t>
  </si>
  <si>
    <t>8 Riddhi Siddhi Avenue No.2</t>
  </si>
  <si>
    <t>33860400000047</t>
  </si>
  <si>
    <t>Lote</t>
  </si>
  <si>
    <t>500925</t>
  </si>
  <si>
    <t>MAHB0000296</t>
  </si>
  <si>
    <t>60016079352</t>
  </si>
  <si>
    <t>LAV KUSH SHOPPING CENTRE DATTAPADA</t>
  </si>
  <si>
    <t>SURTI BHAGOR</t>
  </si>
  <si>
    <t>BARB0INDANK</t>
  </si>
  <si>
    <t>08950200000930</t>
  </si>
  <si>
    <t>IND ANKLESHW BRANCH</t>
  </si>
  <si>
    <t>393012052</t>
  </si>
  <si>
    <t>I E MARUDHAR BRANCH MIA BASNI PHASE</t>
  </si>
  <si>
    <t>HAZARIBAUG CHS LTD</t>
  </si>
  <si>
    <t>VIKHROLI - EAST</t>
  </si>
  <si>
    <t>HO.ADMIN</t>
  </si>
  <si>
    <t>CANARA BANK</t>
  </si>
  <si>
    <t>CNRB0000117</t>
  </si>
  <si>
    <t>0117201005739</t>
  </si>
  <si>
    <t>MUMBAI VIKHROLI</t>
  </si>
  <si>
    <t>SHOP 101 AND 111  HAZARI BAUG   LBS</t>
  </si>
  <si>
    <t>Midc Lote Mal</t>
  </si>
  <si>
    <t>UTIB0000807</t>
  </si>
  <si>
    <t>912020037917984</t>
  </si>
  <si>
    <t>Kailash Hardware &amp; Electrical Store</t>
  </si>
  <si>
    <t>415211997</t>
  </si>
  <si>
    <t>29 M G ROAD 9TH FLOOR BANGALORE 1</t>
  </si>
  <si>
    <t>B 53 RAVI COMPLEX</t>
  </si>
  <si>
    <t>025805500116</t>
  </si>
  <si>
    <t>AT &amp; VILL- LAKHIGAM</t>
  </si>
  <si>
    <t>SBIN0018626</t>
  </si>
  <si>
    <t>36961123412</t>
  </si>
  <si>
    <t>LAKHIGAM TALUK-VAGRA -DAHEJ</t>
  </si>
  <si>
    <t>EL91 TTC INDUSTRIAL AREA,</t>
  </si>
  <si>
    <t>400710</t>
  </si>
  <si>
    <t>IBKL0000650</t>
  </si>
  <si>
    <t>65012010000501</t>
  </si>
  <si>
    <t>VASHI</t>
  </si>
  <si>
    <t>SHABI COMPLEX   SECTOR NO 12   VASH</t>
  </si>
  <si>
    <t>AKL</t>
  </si>
  <si>
    <t>HDFC0000221</t>
  </si>
  <si>
    <t>02212020001913</t>
  </si>
  <si>
    <t>Ravindra &amp; Company</t>
  </si>
  <si>
    <t>444240001</t>
  </si>
  <si>
    <t>MANEK SMRUTI TPS II NEHRU ROAD VILE</t>
  </si>
  <si>
    <t>2-ANNAPURNA COMPLES,</t>
  </si>
  <si>
    <t>DIST-BHARUCH</t>
  </si>
  <si>
    <t>390001</t>
  </si>
  <si>
    <t>MAHB0001538</t>
  </si>
  <si>
    <t>60263123913</t>
  </si>
  <si>
    <t>SHETH HOUSE MAKTAMPUR ROAD KASAK  B</t>
  </si>
  <si>
    <t>BELOW PAKWAN DINING HALL</t>
  </si>
  <si>
    <t>AHMEDABAD</t>
  </si>
  <si>
    <t>380015</t>
  </si>
  <si>
    <t>HDFC0000306</t>
  </si>
  <si>
    <t>03062320000038</t>
  </si>
  <si>
    <t>AHMEDABAD - SG ROAD - BODAKDEV</t>
  </si>
  <si>
    <t>SHAPATH-III NR  GNHC TOWERS SARKHEJ</t>
  </si>
  <si>
    <t>5, OFFICE-501, H.NO-2/819 TO 823</t>
  </si>
  <si>
    <t>395002</t>
  </si>
  <si>
    <t>HO.LEGAL</t>
  </si>
  <si>
    <t>ICIC0000391</t>
  </si>
  <si>
    <t>039105001346</t>
  </si>
  <si>
    <t>SURAT - HAZIRA</t>
  </si>
  <si>
    <t>FIRST FLOOR  RIDDHI COMPLEX  NEAR K</t>
  </si>
  <si>
    <t>RAMBAG INDUSTRIAL AREA</t>
  </si>
  <si>
    <t>DIST:BAGALKOT</t>
  </si>
  <si>
    <t>JAMKHANDI</t>
  </si>
  <si>
    <t>587301</t>
  </si>
  <si>
    <t>ICIC0006515</t>
  </si>
  <si>
    <t>651505057554</t>
  </si>
  <si>
    <t>JAMAKHANDI</t>
  </si>
  <si>
    <t>CTS  1889 D  KACHERI ROAD  JAMAKHAN</t>
  </si>
  <si>
    <t>522, LALBHAI CONTRACTOR COMPLEX</t>
  </si>
  <si>
    <t>395001</t>
  </si>
  <si>
    <t>KKBK0000871</t>
  </si>
  <si>
    <t>1711500643</t>
  </si>
  <si>
    <t>SURAT - GHOD DOR ROAD</t>
  </si>
  <si>
    <t>0261  5581881</t>
  </si>
  <si>
    <t>21/VIHAR SOC.</t>
  </si>
  <si>
    <t>392015</t>
  </si>
  <si>
    <t>IBKL0000320</t>
  </si>
  <si>
    <t>0320102000005739</t>
  </si>
  <si>
    <t>SHRI MANGALAM COMPLEX B H ADITYA CO</t>
  </si>
  <si>
    <t>JANKI APPARTMENT,</t>
  </si>
  <si>
    <t>ICICI Bank</t>
  </si>
  <si>
    <t>ICIC0000520</t>
  </si>
  <si>
    <t>052005002968</t>
  </si>
  <si>
    <t>PLOT NO.2807/1,</t>
  </si>
  <si>
    <t>33860200000139</t>
  </si>
  <si>
    <t>AMUL DAIRY</t>
  </si>
  <si>
    <t>ANAND</t>
  </si>
  <si>
    <t>388001</t>
  </si>
  <si>
    <t>UTIB0000446</t>
  </si>
  <si>
    <t>911020012019833</t>
  </si>
  <si>
    <t>NADIAD  GUJARAT</t>
  </si>
  <si>
    <t>387211002</t>
  </si>
  <si>
    <t>SHETH MAHAGUJARAT HOSPITAL  NADIAD</t>
  </si>
  <si>
    <t>NADIAD</t>
  </si>
  <si>
    <t>SHOP NO. 15 ANAMICA COMPLEX</t>
  </si>
  <si>
    <t>HDFC0000030</t>
  </si>
  <si>
    <t>50200006263188</t>
  </si>
  <si>
    <t>392240071</t>
  </si>
  <si>
    <t>ARUN COMPLEX36 ALKAPURI SOCIETYRC D</t>
  </si>
  <si>
    <t>3206, A/2, GIDC</t>
  </si>
  <si>
    <t>YES BANK LTD</t>
  </si>
  <si>
    <t>YESB0000011</t>
  </si>
  <si>
    <t>001184600008312</t>
  </si>
  <si>
    <t>GROUND FLOOR  MANGAL DEEP  RING ROA</t>
  </si>
  <si>
    <t>FLAT NO. P-101</t>
  </si>
  <si>
    <t>DIST. RATNAGIRI</t>
  </si>
  <si>
    <t>THE CHIPLUN URBAN CO-OP BANK LTD</t>
  </si>
  <si>
    <t>SVCB0006002</t>
  </si>
  <si>
    <t>100111000014542</t>
  </si>
  <si>
    <t>415810201</t>
  </si>
  <si>
    <t>302 DARSHAK, 14/A SWASTIK SOCIETY,</t>
  </si>
  <si>
    <t>380014</t>
  </si>
  <si>
    <t>SBIN0003792</t>
  </si>
  <si>
    <t>61270065442</t>
  </si>
  <si>
    <t>MEETHAKALI  AHMEDABAD</t>
  </si>
  <si>
    <t>1 MAHARASHTRA SOCIETYMEOL SURGE HOS</t>
  </si>
  <si>
    <t>B-4, VD TOWNSHIP</t>
  </si>
  <si>
    <t>137405500173</t>
  </si>
  <si>
    <t>FACTORY ADDRESS : PLOT NO: 31/27</t>
  </si>
  <si>
    <t>600044</t>
  </si>
  <si>
    <t>CNRB0000975</t>
  </si>
  <si>
    <t>9921201001570</t>
  </si>
  <si>
    <t>INNOVATIVE CODES (I) PRIVATE LIMITED</t>
  </si>
  <si>
    <t>CHENNAI ASHOKNAGAR</t>
  </si>
  <si>
    <t>9 I AVENUE  ASHOK NAGAR   CHENNAI 6</t>
  </si>
  <si>
    <t>SHARAVAN CHOWKDI</t>
  </si>
  <si>
    <t>0320102000005463</t>
  </si>
  <si>
    <t>303,POOJA UPVAN-II, 84,</t>
  </si>
  <si>
    <t>AKOTA,</t>
  </si>
  <si>
    <t>390020</t>
  </si>
  <si>
    <t>IBKL0000021</t>
  </si>
  <si>
    <t>0021102000034584</t>
  </si>
  <si>
    <t>390259002</t>
  </si>
  <si>
    <t>SHOP NO 2 GR FLOOR VALLABH VIHARM G</t>
  </si>
  <si>
    <t>PLOT NO.135</t>
  </si>
  <si>
    <t>391340</t>
  </si>
  <si>
    <t>BARB0INDNAN</t>
  </si>
  <si>
    <t>02170500000083</t>
  </si>
  <si>
    <t>NANDESARI BRANCH</t>
  </si>
  <si>
    <t>390012035</t>
  </si>
  <si>
    <t>JACOB CIRCLE BRANCH NATIONAL HOUSE</t>
  </si>
  <si>
    <t>NANDESARI</t>
  </si>
  <si>
    <t>PLOT NO. -322/B, GIDC</t>
  </si>
  <si>
    <t>5712539688</t>
  </si>
  <si>
    <t>2023, E WARD, 8TH LANE</t>
  </si>
  <si>
    <t>KOLHAPUR</t>
  </si>
  <si>
    <t>416008</t>
  </si>
  <si>
    <t>IBKL0000615</t>
  </si>
  <si>
    <t>0615102000010335</t>
  </si>
  <si>
    <t>SEVEN CLUSTER MACHINE SERVICES PVT. LTD.</t>
  </si>
  <si>
    <t>KOLHAPUR RAJARAMPURI</t>
  </si>
  <si>
    <t>1763  'E'  RAJARAMPURI   4TH LANE</t>
  </si>
  <si>
    <t>PLOT NO. 1501, GIDC ESTATE,</t>
  </si>
  <si>
    <t>08950400000145</t>
  </si>
  <si>
    <t>ANKLESHWAR RESEARCH &amp; ANALYTICAL INFRASTRUCTURE LTD</t>
  </si>
  <si>
    <t>C2/30 GARDEN CITY</t>
  </si>
  <si>
    <t>025805500678</t>
  </si>
  <si>
    <t>PLOT NO 618-619</t>
  </si>
  <si>
    <t>458010200012704</t>
  </si>
  <si>
    <t>CHIEF OFFICER,NA,ANK</t>
  </si>
  <si>
    <t>458010200012713</t>
  </si>
  <si>
    <t>CHIEF OFFICER,NA-ANK</t>
  </si>
  <si>
    <t>132</t>
  </si>
  <si>
    <t>400004</t>
  </si>
  <si>
    <t>HDFC0000626</t>
  </si>
  <si>
    <t>50200039339114</t>
  </si>
  <si>
    <t>MUMBAI NULL BAZAR</t>
  </si>
  <si>
    <t>400240093</t>
  </si>
  <si>
    <t>60 AKBAR CHAMBERS GROUND FLOOR MOHA</t>
  </si>
  <si>
    <t>SR. NO.14, 1720 &amp; 1721,</t>
  </si>
  <si>
    <t>TALUKA HAVELI,</t>
  </si>
  <si>
    <t>411041</t>
  </si>
  <si>
    <t>HO.DIGITAL</t>
  </si>
  <si>
    <t>HDFC0000359</t>
  </si>
  <si>
    <t>03592560000868</t>
  </si>
  <si>
    <t>PUNE SAHAKAR NAGAR</t>
  </si>
  <si>
    <t>411240011</t>
  </si>
  <si>
    <t>F 38 KIRTI NAGAR NEW DELHINEW DELHI</t>
  </si>
  <si>
    <t>206 ABHINAV COMPLEX</t>
  </si>
  <si>
    <t>390002</t>
  </si>
  <si>
    <t>ICIC0000854</t>
  </si>
  <si>
    <t>085405002555</t>
  </si>
  <si>
    <t>DHARAMSHI INDUSTRIAL MARKETING SERVICE</t>
  </si>
  <si>
    <t>VADODARA   NIZAMPURA</t>
  </si>
  <si>
    <t>GROUND FLOOR  DEV DEEP COMPLEX  NIZ</t>
  </si>
  <si>
    <t>PLOT NO 5206, G.I.D.C.,</t>
  </si>
  <si>
    <t>ANKLESHVAR</t>
  </si>
  <si>
    <t>KKBK0003015</t>
  </si>
  <si>
    <t>6645248814</t>
  </si>
  <si>
    <t>VIHANN EQUIPMENT AND MACHINES PVT LTD</t>
  </si>
  <si>
    <t>392485002</t>
  </si>
  <si>
    <t>PLOT NO 3801/1,</t>
  </si>
  <si>
    <t>50200057682663</t>
  </si>
  <si>
    <t>C/O,A.B.ENGINEERING,</t>
  </si>
  <si>
    <t>50200057536688</t>
  </si>
  <si>
    <t>PLOT NO. 4907,</t>
  </si>
  <si>
    <t>458010200000985</t>
  </si>
  <si>
    <t>SHRI BINDHESHWARI ENGINEERING SERVICES</t>
  </si>
  <si>
    <t>F-29,PLATANIUM PLAZA</t>
  </si>
  <si>
    <t>50200054132504</t>
  </si>
  <si>
    <t>#143A, BOMMASANDRA INDUSTRIAL AREA</t>
  </si>
  <si>
    <t>560099</t>
  </si>
  <si>
    <t>HDFC  BANK</t>
  </si>
  <si>
    <t>HDFC0000009</t>
  </si>
  <si>
    <t>05492320000426</t>
  </si>
  <si>
    <t>A2/2, Jay Ambe Industrial Estate</t>
  </si>
  <si>
    <t>Bhiwandi</t>
  </si>
  <si>
    <t>421311</t>
  </si>
  <si>
    <t>ICIC0001195</t>
  </si>
  <si>
    <t>119505000223</t>
  </si>
  <si>
    <t>MUMBAI - MULUND LBS MARG  MAHARASHTRA</t>
  </si>
  <si>
    <t>ICICI BANK LTD  HALLMARK BLOCK  VAS</t>
  </si>
  <si>
    <t>1 ST Floor, Dabir Park,</t>
  </si>
  <si>
    <t>Roha</t>
  </si>
  <si>
    <t>402109</t>
  </si>
  <si>
    <t>IDBI BANK</t>
  </si>
  <si>
    <t>IBKL0001597</t>
  </si>
  <si>
    <t>1597102000000806</t>
  </si>
  <si>
    <t>ROHA</t>
  </si>
  <si>
    <t>SHOP NO 1 TO 5,BRAND COMPLEX</t>
  </si>
  <si>
    <t>BHUVANESHWAR ,MIDC ROAD,ROHA 402109</t>
  </si>
  <si>
    <t>PLOT NO. A-2, BHOLAV UDHYOG NAGA</t>
  </si>
  <si>
    <t>50200034562147</t>
  </si>
  <si>
    <t>A-1, C R Chamber,</t>
  </si>
  <si>
    <t>KKBK0000873</t>
  </si>
  <si>
    <t>8113098525</t>
  </si>
  <si>
    <t>GUJARAT - NANDALEV</t>
  </si>
  <si>
    <t>9228004071</t>
  </si>
  <si>
    <t>F/ 48 UMA COMPLEX,</t>
  </si>
  <si>
    <t>AU SMALL FINANCE BANK</t>
  </si>
  <si>
    <t>AUBL0002129</t>
  </si>
  <si>
    <t>1921212922880117</t>
  </si>
  <si>
    <t>ANKLEHSWAR</t>
  </si>
  <si>
    <t>SHOP NO 12,13,OMKAR-2 COMPLEX,STATI</t>
  </si>
  <si>
    <t>ON ROAD,GIDC,ANKLESHWAR-393002</t>
  </si>
  <si>
    <t>MAHALAXMI RESIDENCY,FLAT NO 403</t>
  </si>
  <si>
    <t>WARDHA</t>
  </si>
  <si>
    <t>442001</t>
  </si>
  <si>
    <t>CENTRAL BANK OF INDIA</t>
  </si>
  <si>
    <t>CBIN0280696</t>
  </si>
  <si>
    <t>5194541349</t>
  </si>
  <si>
    <t>WAKARE BUILDING  MAIN ROAD  WARDHA</t>
  </si>
  <si>
    <t>SHOP NO. 8 SATYA VANDAN SOCIETY</t>
  </si>
  <si>
    <t>400608</t>
  </si>
  <si>
    <t>PARSIK JANATA SAHAKARI BANK LTD</t>
  </si>
  <si>
    <t>PJSB0000006</t>
  </si>
  <si>
    <t>004011300006374</t>
  </si>
  <si>
    <t>MAJIWADE BRANCH</t>
  </si>
  <si>
    <t>MAJIWADE BRANCH  LAXMI APT  1ST FLR</t>
  </si>
  <si>
    <t>Digamber Towers, Near Bara Jyotirli</t>
  </si>
  <si>
    <t>MAHB0000622</t>
  </si>
  <si>
    <t>20085400841</t>
  </si>
  <si>
    <t>UMRI  AKOLA</t>
  </si>
  <si>
    <t>OPP  MANKAR HOSPITAL SUDHIR COLONY</t>
  </si>
  <si>
    <t>UMRI</t>
  </si>
  <si>
    <t>23rd Floor,</t>
  </si>
  <si>
    <t>400037</t>
  </si>
  <si>
    <t>BARB0BHENSA</t>
  </si>
  <si>
    <t>34630100009546</t>
  </si>
  <si>
    <t>BHENSALI  BHARUCH  GUJARAT</t>
  </si>
  <si>
    <t>GRAM PANCHAYAT BLDG AT   PO BHENSAL</t>
  </si>
  <si>
    <t>B- 115/117</t>
  </si>
  <si>
    <t>400063</t>
  </si>
  <si>
    <t>GEN</t>
  </si>
  <si>
    <t>YESB0000278</t>
  </si>
  <si>
    <t>027881300000033</t>
  </si>
  <si>
    <t>JHANDEWALAN</t>
  </si>
  <si>
    <t>GOUND FLOOR NO 2E/1</t>
  </si>
  <si>
    <t>JHANDEWALAN EXTENSION NEW DELHI</t>
  </si>
  <si>
    <t>PLOT NO - 3,</t>
  </si>
  <si>
    <t>OMPRAKASH DEORA PEOPLES CO-OP BANK LTD, HINGOLI</t>
  </si>
  <si>
    <t>SVCB0009012</t>
  </si>
  <si>
    <t>201204180000956</t>
  </si>
  <si>
    <t>PEOPLES BK HINGOLI-AKOLA</t>
  </si>
  <si>
    <t>JUNA KAPDA BAZAR,AKOLA-444001</t>
  </si>
  <si>
    <t>PLOT NO W 45 B</t>
  </si>
  <si>
    <t>NASHIK</t>
  </si>
  <si>
    <t>422010</t>
  </si>
  <si>
    <t>HDFC0000064</t>
  </si>
  <si>
    <t>50200055437250</t>
  </si>
  <si>
    <t>NASHIK MAHARASHTRA</t>
  </si>
  <si>
    <t>422240002</t>
  </si>
  <si>
    <t>CHAITANYA JYOTI PLOT NO 32OPP RAYMO</t>
  </si>
  <si>
    <t>16, UDYOG KSHETRA</t>
  </si>
  <si>
    <t>400080</t>
  </si>
  <si>
    <t>BARB0MULEAS</t>
  </si>
  <si>
    <t>36170500000017</t>
  </si>
  <si>
    <t>MULUND EAST  MUMBAI</t>
  </si>
  <si>
    <t>VINAYAK BLESSING  SHOP NO 1   2  CT</t>
  </si>
  <si>
    <t>PLOT NO. C-14 &amp; 15,</t>
  </si>
  <si>
    <t>CHACHARWADI</t>
  </si>
  <si>
    <t>382213</t>
  </si>
  <si>
    <t>KKBK0000158</t>
  </si>
  <si>
    <t>6647953624</t>
  </si>
  <si>
    <t>AHMEDABAD-CHANGODAR</t>
  </si>
  <si>
    <t>02717  658985</t>
  </si>
  <si>
    <t>C-306, Camelia Apts.,</t>
  </si>
  <si>
    <t>Pune</t>
  </si>
  <si>
    <t>411045</t>
  </si>
  <si>
    <t>HDFC0000223</t>
  </si>
  <si>
    <t>50200021887318</t>
  </si>
  <si>
    <t>PUNE - PASHAN</t>
  </si>
  <si>
    <t>CASP - BHAVAN132 2 PLOT NO  3PASHAN</t>
  </si>
  <si>
    <t>F-16, HEXZONE ARCADE,</t>
  </si>
  <si>
    <t>50200060832141</t>
  </si>
  <si>
    <t>Zvendor NEFT</t>
  </si>
  <si>
    <t>Particulars</t>
  </si>
  <si>
    <t>bank acc</t>
  </si>
  <si>
    <t>Sum of Amount</t>
  </si>
  <si>
    <t>TDS deducted</t>
  </si>
  <si>
    <t>Excess Payment blocked</t>
  </si>
  <si>
    <t>Payment already made</t>
  </si>
  <si>
    <t>Reallocated</t>
  </si>
  <si>
    <t>B-Block for Payment</t>
  </si>
  <si>
    <t>F110</t>
  </si>
  <si>
    <t>Transaction Date</t>
  </si>
  <si>
    <t>Transaction NO.</t>
  </si>
  <si>
    <t>Transaction ID</t>
  </si>
  <si>
    <t>OP030</t>
  </si>
  <si>
    <t>CRC File name</t>
  </si>
  <si>
    <t xml:space="preserve"> 124723.CRC</t>
  </si>
  <si>
    <t>FBL1N</t>
  </si>
  <si>
    <t>Total</t>
  </si>
  <si>
    <t>Document no.</t>
  </si>
  <si>
    <t>Transaction No.</t>
  </si>
  <si>
    <t xml:space="preserve"> 132435.CRC</t>
  </si>
  <si>
    <t>R-Block-Removed</t>
  </si>
  <si>
    <t>CRC file name</t>
  </si>
  <si>
    <t xml:space="preserve"> 152231.CRC</t>
  </si>
  <si>
    <t>Net due date 30/10/2023</t>
  </si>
  <si>
    <t>B-Block</t>
  </si>
  <si>
    <t>R-Block</t>
  </si>
  <si>
    <t xml:space="preserve">B-Block  Vendor block for payment </t>
  </si>
  <si>
    <t>Type</t>
  </si>
  <si>
    <t>Payment document no.</t>
  </si>
  <si>
    <t>Payment method</t>
  </si>
  <si>
    <t>Vendor</t>
  </si>
  <si>
    <t>Name 1</t>
  </si>
  <si>
    <t>Amount paid in local currency</t>
  </si>
  <si>
    <t>Number of items paid</t>
  </si>
  <si>
    <t>Due Date</t>
  </si>
  <si>
    <t>House Bank</t>
  </si>
  <si>
    <t>Account ID</t>
  </si>
  <si>
    <t>Sum of Amount paid in local currency</t>
  </si>
  <si>
    <t>F110000001</t>
  </si>
  <si>
    <t>CIT01</t>
  </si>
  <si>
    <t>CTMUO</t>
  </si>
  <si>
    <t>F110000002</t>
  </si>
  <si>
    <t>F110000003</t>
  </si>
  <si>
    <t>F110000004</t>
  </si>
  <si>
    <t>F110000005</t>
  </si>
  <si>
    <t>F110000006</t>
  </si>
  <si>
    <t>F110000007</t>
  </si>
  <si>
    <t>F110000008</t>
  </si>
  <si>
    <t>F110000009</t>
  </si>
  <si>
    <t>F110000010</t>
  </si>
  <si>
    <t>F110000011</t>
  </si>
  <si>
    <t>F110000012</t>
  </si>
  <si>
    <t>F110000013</t>
  </si>
  <si>
    <t>F110000014</t>
  </si>
  <si>
    <t>F110000015</t>
  </si>
  <si>
    <t>F110000016</t>
  </si>
  <si>
    <t>F110000017</t>
  </si>
  <si>
    <t>F110000018</t>
  </si>
  <si>
    <t>F110000019</t>
  </si>
  <si>
    <t>F110000020</t>
  </si>
  <si>
    <t>F110000021</t>
  </si>
  <si>
    <t>F110000022</t>
  </si>
  <si>
    <t>F110000023</t>
  </si>
  <si>
    <t>F110000024</t>
  </si>
  <si>
    <t>F110000025</t>
  </si>
  <si>
    <t>F110000026</t>
  </si>
  <si>
    <t>F110000027</t>
  </si>
  <si>
    <t>F110000028</t>
  </si>
  <si>
    <t>F110000029</t>
  </si>
  <si>
    <t>F110000030</t>
  </si>
  <si>
    <t>F110000031</t>
  </si>
  <si>
    <t>F110000032</t>
  </si>
  <si>
    <t>F110000033</t>
  </si>
  <si>
    <t>F110000034</t>
  </si>
  <si>
    <t>F110000035</t>
  </si>
  <si>
    <t>F110000036</t>
  </si>
  <si>
    <t>F110000037</t>
  </si>
  <si>
    <t>F110000038</t>
  </si>
  <si>
    <t>F110000039</t>
  </si>
  <si>
    <t>F110000040</t>
  </si>
  <si>
    <t>F110000041</t>
  </si>
  <si>
    <t>F110000042</t>
  </si>
  <si>
    <t>F110000043</t>
  </si>
  <si>
    <t>F110000044</t>
  </si>
  <si>
    <t>F110000045</t>
  </si>
  <si>
    <t>F110000046</t>
  </si>
  <si>
    <t>F110000047</t>
  </si>
  <si>
    <t>F110000048</t>
  </si>
  <si>
    <t>F110000049</t>
  </si>
  <si>
    <t>F110000050</t>
  </si>
  <si>
    <t>F110000051</t>
  </si>
  <si>
    <t>F110000052</t>
  </si>
  <si>
    <t>F110000053</t>
  </si>
  <si>
    <t>F110000054</t>
  </si>
  <si>
    <t>F110000055</t>
  </si>
  <si>
    <t>F110000056</t>
  </si>
  <si>
    <t>F110000057</t>
  </si>
  <si>
    <t>F110000058</t>
  </si>
  <si>
    <t>F110000059</t>
  </si>
  <si>
    <t>F110000060</t>
  </si>
  <si>
    <t>F110000061</t>
  </si>
  <si>
    <t>F110000062</t>
  </si>
  <si>
    <t>F110000063</t>
  </si>
  <si>
    <t>F110000064</t>
  </si>
  <si>
    <t>F110000065</t>
  </si>
  <si>
    <t>F110000066</t>
  </si>
  <si>
    <t>F110000067</t>
  </si>
  <si>
    <t>F110000068</t>
  </si>
  <si>
    <t>F110000069</t>
  </si>
  <si>
    <t>F110000070</t>
  </si>
  <si>
    <t>F110000071</t>
  </si>
  <si>
    <t>F110000072</t>
  </si>
  <si>
    <t>F110000073</t>
  </si>
  <si>
    <t>F110000074</t>
  </si>
  <si>
    <t>F110000075</t>
  </si>
  <si>
    <t>F110000076</t>
  </si>
  <si>
    <t>F110000077</t>
  </si>
  <si>
    <t>F110000078</t>
  </si>
  <si>
    <t>F110000079</t>
  </si>
  <si>
    <t>F110000080</t>
  </si>
  <si>
    <t>F110000081</t>
  </si>
  <si>
    <t>F110000082</t>
  </si>
  <si>
    <t>F110000083</t>
  </si>
  <si>
    <t>F110000084</t>
  </si>
  <si>
    <t>F110000085</t>
  </si>
  <si>
    <t>F110000086</t>
  </si>
  <si>
    <t>F110000087</t>
  </si>
  <si>
    <t>F110000088</t>
  </si>
  <si>
    <t>F110000089</t>
  </si>
  <si>
    <t>F110000090</t>
  </si>
  <si>
    <t>F110000091</t>
  </si>
  <si>
    <t>F110000092</t>
  </si>
  <si>
    <t>F110000093</t>
  </si>
  <si>
    <t>F110000094</t>
  </si>
  <si>
    <t>F110000095</t>
  </si>
  <si>
    <t>F110000096</t>
  </si>
  <si>
    <t>F110000097</t>
  </si>
  <si>
    <t>F110000098</t>
  </si>
  <si>
    <t>F110000099</t>
  </si>
  <si>
    <t>F110000100</t>
  </si>
  <si>
    <t>F110000101</t>
  </si>
  <si>
    <t>F110000102</t>
  </si>
  <si>
    <t>F110000103</t>
  </si>
  <si>
    <t>F110000104</t>
  </si>
  <si>
    <t>F110000105</t>
  </si>
  <si>
    <t>F110000106</t>
  </si>
  <si>
    <t>F110000107</t>
  </si>
  <si>
    <t>F110000108</t>
  </si>
  <si>
    <t>F110000109</t>
  </si>
  <si>
    <t>F110000110</t>
  </si>
  <si>
    <t>F110000111</t>
  </si>
  <si>
    <t>F110000112</t>
  </si>
  <si>
    <t>F110000113</t>
  </si>
  <si>
    <t>F110000114</t>
  </si>
  <si>
    <t>F110000115</t>
  </si>
  <si>
    <t>F110000116</t>
  </si>
  <si>
    <t>F110000117</t>
  </si>
  <si>
    <t>F110000118</t>
  </si>
  <si>
    <t>F110000119</t>
  </si>
  <si>
    <t>F110000120</t>
  </si>
  <si>
    <t>F110000121</t>
  </si>
  <si>
    <t>F110000122</t>
  </si>
  <si>
    <t>F110000123</t>
  </si>
  <si>
    <t>F110000124</t>
  </si>
  <si>
    <t>F110000125</t>
  </si>
  <si>
    <t>F110000126</t>
  </si>
  <si>
    <t>F110000127</t>
  </si>
  <si>
    <t>F110000128</t>
  </si>
  <si>
    <t>F110000129</t>
  </si>
  <si>
    <t>F110000130</t>
  </si>
  <si>
    <t>F110000131</t>
  </si>
  <si>
    <t>F110000132</t>
  </si>
  <si>
    <t>F110000133</t>
  </si>
  <si>
    <t>F110000134</t>
  </si>
  <si>
    <t>F110000135</t>
  </si>
  <si>
    <t>F110000136</t>
  </si>
  <si>
    <t>F110000137</t>
  </si>
  <si>
    <t>F110000138</t>
  </si>
  <si>
    <t>F110000139</t>
  </si>
  <si>
    <t>F110000140</t>
  </si>
  <si>
    <t>F110000141</t>
  </si>
  <si>
    <t>F110000142</t>
  </si>
  <si>
    <t>F110000143</t>
  </si>
  <si>
    <t>F110000144</t>
  </si>
  <si>
    <t>F110000145</t>
  </si>
  <si>
    <t>F110000146</t>
  </si>
  <si>
    <t>F110000147</t>
  </si>
  <si>
    <t>F110000148</t>
  </si>
  <si>
    <t>F110000149</t>
  </si>
  <si>
    <t>F110000150</t>
  </si>
  <si>
    <t>F110000151</t>
  </si>
  <si>
    <t>F110000152</t>
  </si>
  <si>
    <t>F110000153</t>
  </si>
  <si>
    <t>F110000154</t>
  </si>
  <si>
    <t>F110000155</t>
  </si>
  <si>
    <t>F110000156</t>
  </si>
  <si>
    <t>F110000157</t>
  </si>
  <si>
    <t>Excess line item selected for payment for which need to do Select A -down payment block- This will identfy in SAP</t>
  </si>
  <si>
    <t>Advance payment TDS deducted at the time of payment, which is not mentioned in excel sheet need to update the excel accordingly.-This will identfy in SAP</t>
  </si>
  <si>
    <t>Vendor have tresary blocked, hence payment not made.-This will identfy in SAP</t>
  </si>
  <si>
    <t xml:space="preserve"> if one negative amount is there, need to be reallocate with the positive amount.-This will identfy in SAP</t>
  </si>
  <si>
    <t>Also house bank should be Citi bank for all vendors, if any other bank as house bank, then payment should not be made.-Please refer J &amp; K Column of F110 sheet</t>
  </si>
  <si>
    <t>F110/Final payment</t>
  </si>
  <si>
    <t>Cross check the amounts with FBL1N from the payment list received from the Rallis.</t>
  </si>
  <si>
    <t>Update payment method in SAP "N" through FBL1N T code.</t>
  </si>
  <si>
    <t>Sr No</t>
  </si>
  <si>
    <t>Fetch FBL1N report from SAP for the vendor codes &amp; document numbers provided in the input list</t>
  </si>
  <si>
    <t>Cross Check that all document numbers from the input payment list are available in FBL1N report, If any missing doument in FBL1N report, update the status "Document missing in FBL1N report" in the remarks column of the Input sheet.</t>
  </si>
  <si>
    <t>FBL1N and payment list received from Rallis locations</t>
  </si>
  <si>
    <t xml:space="preserve">Refer Column L of FBL1N report. If any block update the status in the remarks column of the payment list received from Rallis "Payment under …. Block in FBL1N report" </t>
  </si>
  <si>
    <t>Identify the payment to be process manually. (Transport vendors, duplicate document no in FBL1N report). Vendor code for Transport vendor start with 000TR.</t>
  </si>
  <si>
    <t>Status</t>
  </si>
  <si>
    <t>Unique Vendor Code</t>
  </si>
  <si>
    <t>Unique Vendor Name</t>
  </si>
  <si>
    <t>From the input from Rallis location, update vendor list for ZvendorNEFT sheet for unique vendor code and name</t>
  </si>
  <si>
    <t>ZVENDORNEFT</t>
  </si>
  <si>
    <t>Need a button</t>
  </si>
  <si>
    <t>Check for "Dummy", "0", "-" in column "I" and 11 idigit IFSC no. in column "J" of "ZVENDOR NEFT"report. Update the status "Dummy bank detail" in the sheet Input from Rallis locations in column "I".</t>
  </si>
  <si>
    <t>Why this document is appearing twice in FBL1N report? 3023486410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</si>
</sst>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_ ;_ * \-#,##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Calibri"/>
      <family val="2"/>
      <scheme val="minor"/>
    </font>
    <font>
      <b/>
      <sz val="11"/>
      <name val="Arial"/>
      <family val="2"/>
    </font>
    <font>
      <b/>
      <sz val="11"/>
      <name val="Calibri"/>
      <family val="2"/>
      <scheme val="minor"/>
    </font>
    <font>
      <b/>
      <sz val="13.5"/>
      <color rgb="FF000080"/>
      <name val="Arial"/>
      <family val="2"/>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indexed="22"/>
        <bgColor indexed="64"/>
      </patternFill>
    </fill>
    <fill>
      <patternFill patternType="solid">
        <fgColor theme="4" tint="0.59999389629810485"/>
        <bgColor indexed="64"/>
      </patternFill>
    </fill>
    <fill>
      <patternFill patternType="solid">
        <fgColor indexed="13"/>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3" fillId="0" borderId="0"/>
  </cellStyleXfs>
  <cellXfs count="85">
    <xf numFmtId="0" fontId="0" fillId="0" borderId="0" xfId="0"/>
    <xf numFmtId="0" fontId="0" fillId="2" borderId="1" xfId="0" applyFill="1" applyBorder="1" applyAlignment="1">
      <alignment horizontal="left"/>
    </xf>
    <xf numFmtId="0" fontId="4" fillId="0" borderId="1" xfId="2" applyFont="1" applyBorder="1" applyAlignment="1">
      <alignment horizontal="left"/>
    </xf>
    <xf numFmtId="0" fontId="4" fillId="0" borderId="1" xfId="2" applyFont="1" applyBorder="1"/>
    <xf numFmtId="164" fontId="4" fillId="0" borderId="1" xfId="1" applyNumberFormat="1" applyFont="1" applyBorder="1" applyAlignment="1">
      <alignment horizontal="right"/>
    </xf>
    <xf numFmtId="0" fontId="0" fillId="0" borderId="2" xfId="0" applyBorder="1" applyAlignment="1">
      <alignment horizontal="center" vertical="center"/>
    </xf>
    <xf numFmtId="0" fontId="0" fillId="0" borderId="2" xfId="0" applyBorder="1"/>
    <xf numFmtId="0" fontId="0" fillId="0" borderId="0" xfId="0" applyProtection="1">
      <protection hidden="1"/>
    </xf>
    <xf numFmtId="0" fontId="0" fillId="0" borderId="0" xfId="0" applyAlignment="1">
      <alignment horizontal="left"/>
    </xf>
    <xf numFmtId="0" fontId="0" fillId="3" borderId="2" xfId="0" applyFill="1" applyBorder="1" applyAlignment="1">
      <alignment horizontal="center" vertical="center"/>
    </xf>
    <xf numFmtId="0" fontId="0" fillId="3" borderId="1" xfId="0" applyFill="1" applyBorder="1" applyAlignment="1">
      <alignment horizontal="left"/>
    </xf>
    <xf numFmtId="0" fontId="4" fillId="3" borderId="1" xfId="2" applyFont="1" applyFill="1" applyBorder="1" applyAlignment="1">
      <alignment horizontal="left"/>
    </xf>
    <xf numFmtId="0" fontId="4" fillId="3" borderId="1" xfId="2" applyFont="1" applyFill="1" applyBorder="1"/>
    <xf numFmtId="164" fontId="4" fillId="3" borderId="1" xfId="1" applyNumberFormat="1" applyFont="1" applyFill="1" applyBorder="1" applyAlignment="1">
      <alignment horizontal="right"/>
    </xf>
    <xf numFmtId="0" fontId="0" fillId="3" borderId="2" xfId="0" applyFill="1" applyBorder="1"/>
    <xf numFmtId="0" fontId="0" fillId="3" borderId="0" xfId="0" applyFill="1" applyProtection="1">
      <protection hidden="1"/>
    </xf>
    <xf numFmtId="0" fontId="0" fillId="3" borderId="0" xfId="0" applyFill="1"/>
    <xf numFmtId="0" fontId="0" fillId="3" borderId="0" xfId="0" applyFill="1" applyAlignment="1">
      <alignment horizontal="left"/>
    </xf>
    <xf numFmtId="0" fontId="0" fillId="0" borderId="1" xfId="0" applyBorder="1" applyAlignment="1">
      <alignment horizontal="left"/>
    </xf>
    <xf numFmtId="0" fontId="3" fillId="0" borderId="1" xfId="2" applyBorder="1" applyAlignment="1">
      <alignment horizontal="left"/>
    </xf>
    <xf numFmtId="0" fontId="5" fillId="0" borderId="1" xfId="2" applyFont="1" applyBorder="1" applyAlignment="1">
      <alignment vertical="top"/>
    </xf>
    <xf numFmtId="0" fontId="5" fillId="0" borderId="1" xfId="2" applyFont="1" applyBorder="1" applyAlignment="1">
      <alignment horizontal="center" vertical="top"/>
    </xf>
    <xf numFmtId="164" fontId="5" fillId="0" borderId="1" xfId="1" applyNumberFormat="1" applyFont="1" applyBorder="1" applyAlignment="1">
      <alignment horizontal="right" vertical="top"/>
    </xf>
    <xf numFmtId="0" fontId="5" fillId="0" borderId="1" xfId="2" applyFont="1" applyBorder="1" applyAlignment="1">
      <alignment horizontal="center" vertical="center"/>
    </xf>
    <xf numFmtId="164" fontId="0" fillId="0" borderId="2" xfId="0" applyNumberFormat="1" applyBorder="1" applyAlignment="1">
      <alignment horizontal="left"/>
    </xf>
    <xf numFmtId="0" fontId="0" fillId="0" borderId="0" xfId="0" applyAlignment="1">
      <alignment horizontal="left" vertical="top"/>
    </xf>
    <xf numFmtId="0" fontId="0" fillId="0" borderId="1" xfId="0" applyBorder="1" applyAlignment="1">
      <alignment horizontal="right"/>
    </xf>
    <xf numFmtId="0" fontId="0" fillId="0" borderId="0" xfId="0" applyAlignment="1">
      <alignment horizontal="center" vertical="center"/>
    </xf>
    <xf numFmtId="0" fontId="0" fillId="4" borderId="1" xfId="0" applyFill="1" applyBorder="1" applyAlignment="1">
      <alignment horizontal="left"/>
    </xf>
    <xf numFmtId="0" fontId="0" fillId="4" borderId="1" xfId="0" applyFill="1" applyBorder="1" applyAlignment="1">
      <alignment horizontal="right"/>
    </xf>
    <xf numFmtId="164" fontId="0" fillId="4" borderId="1" xfId="0" applyNumberFormat="1" applyFill="1" applyBorder="1" applyAlignment="1">
      <alignment horizontal="right"/>
    </xf>
    <xf numFmtId="0" fontId="0" fillId="0" borderId="0" xfId="0" applyAlignment="1">
      <alignment horizontal="center"/>
    </xf>
    <xf numFmtId="164" fontId="0" fillId="0" borderId="0" xfId="0" applyNumberFormat="1" applyAlignment="1">
      <alignment horizontal="right"/>
    </xf>
    <xf numFmtId="0" fontId="0" fillId="0" borderId="0" xfId="0" applyAlignment="1">
      <alignment horizontal="right"/>
    </xf>
    <xf numFmtId="0" fontId="0" fillId="5" borderId="1" xfId="0" applyFill="1" applyBorder="1" applyAlignment="1">
      <alignment vertical="top" wrapText="1"/>
    </xf>
    <xf numFmtId="0" fontId="0" fillId="5" borderId="1" xfId="0" applyFill="1" applyBorder="1" applyAlignment="1">
      <alignment vertical="top"/>
    </xf>
    <xf numFmtId="0" fontId="0" fillId="0" borderId="0" xfId="0" applyAlignment="1">
      <alignment vertical="top"/>
    </xf>
    <xf numFmtId="0" fontId="0" fillId="0" borderId="0" xfId="0" applyAlignment="1">
      <alignment vertical="top" indent="2"/>
    </xf>
    <xf numFmtId="14" fontId="0" fillId="0" borderId="0" xfId="0" applyNumberFormat="1" applyAlignment="1">
      <alignment horizontal="right" vertical="top"/>
    </xf>
    <xf numFmtId="4" fontId="0" fillId="0" borderId="0" xfId="0" applyNumberFormat="1" applyAlignment="1">
      <alignment horizontal="right" vertical="top"/>
    </xf>
    <xf numFmtId="0" fontId="0" fillId="6" borderId="0" xfId="0" applyFill="1" applyAlignment="1">
      <alignment vertical="top" indent="2"/>
    </xf>
    <xf numFmtId="0" fontId="0" fillId="6" borderId="0" xfId="0" applyFill="1" applyAlignment="1">
      <alignment vertical="top"/>
    </xf>
    <xf numFmtId="14" fontId="0" fillId="6" borderId="0" xfId="0" applyNumberFormat="1" applyFill="1" applyAlignment="1">
      <alignment horizontal="right" vertical="top"/>
    </xf>
    <xf numFmtId="4" fontId="0" fillId="6" borderId="0" xfId="0" applyNumberFormat="1" applyFill="1" applyAlignment="1">
      <alignment horizontal="right" vertical="top"/>
    </xf>
    <xf numFmtId="0" fontId="0" fillId="7" borderId="1" xfId="0" applyFill="1" applyBorder="1" applyAlignment="1">
      <alignment vertical="top"/>
    </xf>
    <xf numFmtId="14" fontId="0" fillId="7" borderId="1" xfId="0" applyNumberFormat="1" applyFill="1" applyBorder="1" applyAlignment="1">
      <alignment horizontal="right" vertical="top"/>
    </xf>
    <xf numFmtId="4" fontId="0" fillId="7" borderId="1" xfId="0" applyNumberFormat="1" applyFill="1" applyBorder="1" applyAlignment="1">
      <alignment horizontal="right" vertical="top"/>
    </xf>
    <xf numFmtId="0" fontId="0" fillId="8" borderId="0" xfId="0" applyFill="1" applyAlignment="1">
      <alignment vertical="top" indent="2"/>
    </xf>
    <xf numFmtId="0" fontId="0" fillId="8" borderId="0" xfId="0" applyFill="1" applyAlignment="1">
      <alignment vertical="top"/>
    </xf>
    <xf numFmtId="14" fontId="0" fillId="8" borderId="0" xfId="0" applyNumberFormat="1" applyFill="1" applyAlignment="1">
      <alignment horizontal="right" vertical="top"/>
    </xf>
    <xf numFmtId="4" fontId="0" fillId="8" borderId="0" xfId="0" applyNumberFormat="1" applyFill="1" applyAlignment="1">
      <alignment horizontal="right" vertical="top"/>
    </xf>
    <xf numFmtId="0" fontId="0" fillId="0" borderId="0" xfId="0" pivotButton="1" applyAlignment="1">
      <alignment vertical="top"/>
    </xf>
    <xf numFmtId="0" fontId="6" fillId="9" borderId="1" xfId="2" applyFont="1" applyFill="1" applyBorder="1" applyAlignment="1">
      <alignment horizontal="left"/>
    </xf>
    <xf numFmtId="0" fontId="6" fillId="9" borderId="1" xfId="2" applyFont="1" applyFill="1" applyBorder="1"/>
    <xf numFmtId="164" fontId="6" fillId="9" borderId="1" xfId="1" applyNumberFormat="1" applyFont="1" applyFill="1" applyBorder="1" applyAlignment="1">
      <alignment horizontal="right"/>
    </xf>
    <xf numFmtId="0" fontId="2" fillId="9" borderId="1" xfId="0" applyFont="1" applyFill="1" applyBorder="1" applyAlignment="1">
      <alignment horizontal="center" vertical="center"/>
    </xf>
    <xf numFmtId="0" fontId="2" fillId="9" borderId="1" xfId="0" applyFont="1" applyFill="1" applyBorder="1"/>
    <xf numFmtId="0" fontId="0" fillId="0" borderId="1" xfId="0" applyBorder="1" applyAlignment="1">
      <alignment horizontal="center" vertical="center"/>
    </xf>
    <xf numFmtId="0" fontId="0" fillId="0" borderId="1" xfId="0" applyBorder="1"/>
    <xf numFmtId="0" fontId="0" fillId="3" borderId="1" xfId="0" applyFill="1" applyBorder="1" applyAlignment="1">
      <alignment horizontal="center" vertical="center"/>
    </xf>
    <xf numFmtId="43" fontId="0" fillId="0" borderId="0" xfId="1" applyFont="1"/>
    <xf numFmtId="4" fontId="0" fillId="0" borderId="0" xfId="0" applyNumberFormat="1"/>
    <xf numFmtId="43" fontId="0" fillId="0" borderId="0" xfId="0" applyNumberFormat="1"/>
    <xf numFmtId="14" fontId="0" fillId="0" borderId="0" xfId="0" applyNumberFormat="1"/>
    <xf numFmtId="164" fontId="0" fillId="0" borderId="0" xfId="0" applyNumberFormat="1"/>
    <xf numFmtId="0" fontId="7" fillId="0" borderId="0" xfId="0" applyFont="1"/>
    <xf numFmtId="0" fontId="0" fillId="3" borderId="0" xfId="0" applyFill="1" applyAlignment="1">
      <alignment horizontal="right"/>
    </xf>
    <xf numFmtId="164" fontId="4" fillId="0" borderId="1" xfId="1" applyNumberFormat="1" applyFont="1" applyFill="1" applyBorder="1" applyAlignment="1">
      <alignment horizontal="right"/>
    </xf>
    <xf numFmtId="0" fontId="4" fillId="8" borderId="1" xfId="2" applyFont="1" applyFill="1" applyBorder="1"/>
    <xf numFmtId="0" fontId="0" fillId="0" borderId="0" xfId="0" pivotButton="1"/>
    <xf numFmtId="0" fontId="0" fillId="0" borderId="0" xfId="0" applyAlignment="1">
      <alignment wrapText="1"/>
    </xf>
    <xf numFmtId="3" fontId="0" fillId="0" borderId="0" xfId="0" applyNumberFormat="1" applyAlignment="1">
      <alignment horizontal="right" vertical="top"/>
    </xf>
    <xf numFmtId="0" fontId="2" fillId="0" borderId="0" xfId="0" applyFont="1"/>
    <xf numFmtId="0" fontId="2" fillId="2" borderId="1" xfId="0" applyFont="1" applyFill="1" applyBorder="1" applyAlignment="1">
      <alignment horizontal="left"/>
    </xf>
    <xf numFmtId="0" fontId="6" fillId="0" borderId="1" xfId="2" applyFont="1" applyBorder="1" applyAlignment="1">
      <alignment horizontal="left"/>
    </xf>
    <xf numFmtId="0" fontId="6" fillId="0" borderId="1" xfId="2" applyFont="1" applyBorder="1"/>
    <xf numFmtId="164" fontId="6" fillId="0" borderId="1" xfId="1" applyNumberFormat="1" applyFont="1" applyBorder="1" applyAlignment="1">
      <alignment horizontal="right"/>
    </xf>
    <xf numFmtId="0" fontId="2" fillId="0" borderId="2" xfId="0" applyFont="1" applyBorder="1" applyAlignment="1">
      <alignment horizontal="center" vertical="center"/>
    </xf>
    <xf numFmtId="0" fontId="2" fillId="0" borderId="2" xfId="0" applyFont="1" applyBorder="1"/>
    <xf numFmtId="0" fontId="6" fillId="3" borderId="1" xfId="2" applyFont="1" applyFill="1" applyBorder="1"/>
    <xf numFmtId="0" fontId="2" fillId="0" borderId="0" xfId="0" applyFont="1" applyAlignment="1">
      <alignment horizontal="center"/>
    </xf>
    <xf numFmtId="0" fontId="0" fillId="0" borderId="0" xfId="0" applyFont="1"/>
    <xf numFmtId="0" fontId="0" fillId="10" borderId="0" xfId="0" applyFont="1" applyFill="1"/>
    <xf numFmtId="0" fontId="0" fillId="10" borderId="0" xfId="0" applyFill="1" applyAlignment="1">
      <alignment vertical="center" wrapText="1"/>
    </xf>
    <xf numFmtId="0" fontId="0" fillId="10" borderId="0" xfId="0" applyFill="1" applyAlignment="1">
      <alignment wrapText="1"/>
    </xf>
  </cellXfs>
  <cellStyles count="3">
    <cellStyle name="Comma" xfId="1" builtinId="3"/>
    <cellStyle name="Normal" xfId="0" builtinId="0"/>
    <cellStyle name="Normal 2 2" xfId="2" xr:uid="{00000000-0005-0000-0000-000002000000}"/>
  </cellStyles>
  <dxfs count="70">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strike/>
        <u val="none"/>
        <color theme="0"/>
      </font>
      <fill>
        <patternFill>
          <bgColor rgb="FFFF5050"/>
        </patternFill>
      </fill>
      <border>
        <left style="dashDot">
          <color theme="1" tint="0.499984740745262"/>
        </left>
        <right style="dashDot">
          <color theme="1" tint="0.499984740745262"/>
        </right>
        <top style="dashDot">
          <color theme="1" tint="0.499984740745262"/>
        </top>
        <bottom style="dashDot">
          <color theme="1" tint="0.499984740745262"/>
        </bottom>
      </border>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strike/>
        <u val="none"/>
        <color theme="0"/>
      </font>
      <fill>
        <patternFill>
          <bgColor rgb="FFFF5050"/>
        </patternFill>
      </fill>
      <border>
        <left style="dashDot">
          <color theme="1" tint="0.499984740745262"/>
        </left>
        <right style="dashDot">
          <color theme="1" tint="0.499984740745262"/>
        </right>
        <top style="dashDot">
          <color theme="1" tint="0.499984740745262"/>
        </top>
        <bottom style="dashDot">
          <color theme="1" tint="0.499984740745262"/>
        </bottom>
      </border>
    </dxf>
    <dxf>
      <font>
        <condense val="0"/>
        <extend val="0"/>
        <color rgb="FF9C0006"/>
      </font>
      <fill>
        <patternFill>
          <bgColor rgb="FFFFC7CE"/>
        </patternFill>
      </fill>
    </dxf>
    <dxf>
      <border>
        <left style="thin">
          <color indexed="64"/>
        </left>
        <right style="thin">
          <color indexed="64"/>
        </right>
        <top style="thin">
          <color indexed="64"/>
        </top>
        <bottom style="thin">
          <color indexed="64"/>
        </bottom>
      </border>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strike/>
        <u val="none"/>
        <color theme="0"/>
      </font>
      <fill>
        <patternFill>
          <bgColor rgb="FFFF5050"/>
        </patternFill>
      </fill>
      <border>
        <left style="dashDot">
          <color theme="1" tint="0.499984740745262"/>
        </left>
        <right style="dashDot">
          <color theme="1" tint="0.499984740745262"/>
        </right>
        <top style="dashDot">
          <color theme="1" tint="0.499984740745262"/>
        </top>
        <bottom style="dashDot">
          <color theme="1" tint="0.499984740745262"/>
        </bottom>
      </border>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strike/>
        <u val="none"/>
        <color theme="0"/>
      </font>
      <fill>
        <patternFill>
          <bgColor rgb="FFFF5050"/>
        </patternFill>
      </fill>
      <border>
        <left style="dashDot">
          <color theme="1" tint="0.499984740745262"/>
        </left>
        <right style="dashDot">
          <color theme="1" tint="0.499984740745262"/>
        </right>
        <top style="dashDot">
          <color theme="1" tint="0.499984740745262"/>
        </top>
        <bottom style="dashDot">
          <color theme="1" tint="0.499984740745262"/>
        </bottom>
      </border>
    </dxf>
    <dxf>
      <font>
        <condense val="0"/>
        <extend val="0"/>
        <color rgb="FF9C0006"/>
      </font>
      <fill>
        <patternFill>
          <bgColor rgb="FFFFC7CE"/>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pivotCacheDefinition" Target="pivotCache/pivotCacheDefinition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gif"/><Relationship Id="rId2" Type="http://schemas.openxmlformats.org/officeDocument/2006/relationships/image" Target="../media/image8.gif"/><Relationship Id="rId1" Type="http://schemas.openxmlformats.org/officeDocument/2006/relationships/image" Target="../media/image7.gif"/><Relationship Id="rId4" Type="http://schemas.openxmlformats.org/officeDocument/2006/relationships/image" Target="../media/image10.gif"/></Relationships>
</file>

<file path=xl/drawings/_rels/drawing3.xml.rels><?xml version="1.0" encoding="UTF-8" standalone="yes"?>
<Relationships xmlns="http://schemas.openxmlformats.org/package/2006/relationships"><Relationship Id="rId1" Type="http://schemas.openxmlformats.org/officeDocument/2006/relationships/image" Target="../media/image11.gif"/></Relationships>
</file>

<file path=xl/drawings/drawing1.xml><?xml version="1.0" encoding="utf-8"?>
<xdr:wsDr xmlns:xdr="http://schemas.openxmlformats.org/drawingml/2006/spreadsheetDrawing" xmlns:a="http://schemas.openxmlformats.org/drawingml/2006/main">
  <xdr:twoCellAnchor editAs="oneCell">
    <xdr:from>
      <xdr:col>30</xdr:col>
      <xdr:colOff>0</xdr:colOff>
      <xdr:row>113</xdr:row>
      <xdr:rowOff>0</xdr:rowOff>
    </xdr:from>
    <xdr:to>
      <xdr:col>43</xdr:col>
      <xdr:colOff>229371</xdr:colOff>
      <xdr:row>128</xdr:row>
      <xdr:rowOff>122168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141160" y="20665440"/>
          <a:ext cx="8900931" cy="2865368"/>
        </a:xfrm>
        <a:prstGeom prst="rect">
          <a:avLst/>
        </a:prstGeom>
      </xdr:spPr>
    </xdr:pic>
    <xdr:clientData/>
  </xdr:twoCellAnchor>
  <xdr:twoCellAnchor editAs="oneCell">
    <xdr:from>
      <xdr:col>30</xdr:col>
      <xdr:colOff>0</xdr:colOff>
      <xdr:row>130</xdr:row>
      <xdr:rowOff>0</xdr:rowOff>
    </xdr:from>
    <xdr:to>
      <xdr:col>43</xdr:col>
      <xdr:colOff>267475</xdr:colOff>
      <xdr:row>167</xdr:row>
      <xdr:rowOff>76810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2141160" y="23774400"/>
          <a:ext cx="8939035" cy="7033870"/>
        </a:xfrm>
        <a:prstGeom prst="rect">
          <a:avLst/>
        </a:prstGeom>
      </xdr:spPr>
    </xdr:pic>
    <xdr:clientData/>
  </xdr:twoCellAnchor>
  <xdr:twoCellAnchor editAs="oneCell">
    <xdr:from>
      <xdr:col>16</xdr:col>
      <xdr:colOff>134371</xdr:colOff>
      <xdr:row>177</xdr:row>
      <xdr:rowOff>30480</xdr:rowOff>
    </xdr:from>
    <xdr:to>
      <xdr:col>23</xdr:col>
      <xdr:colOff>587471</xdr:colOff>
      <xdr:row>200</xdr:row>
      <xdr:rowOff>46218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20616931" y="33009840"/>
          <a:ext cx="6198580" cy="4221978"/>
        </a:xfrm>
        <a:prstGeom prst="rect">
          <a:avLst/>
        </a:prstGeom>
      </xdr:spPr>
    </xdr:pic>
    <xdr:clientData/>
  </xdr:twoCellAnchor>
  <xdr:twoCellAnchor editAs="oneCell">
    <xdr:from>
      <xdr:col>23</xdr:col>
      <xdr:colOff>850388</xdr:colOff>
      <xdr:row>178</xdr:row>
      <xdr:rowOff>160021</xdr:rowOff>
    </xdr:from>
    <xdr:to>
      <xdr:col>29</xdr:col>
      <xdr:colOff>1166633</xdr:colOff>
      <xdr:row>199</xdr:row>
      <xdr:rowOff>68580</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27078428" y="33322261"/>
          <a:ext cx="4796805" cy="3749039"/>
        </a:xfrm>
        <a:prstGeom prst="rect">
          <a:avLst/>
        </a:prstGeom>
      </xdr:spPr>
    </xdr:pic>
    <xdr:clientData/>
  </xdr:twoCellAnchor>
  <xdr:twoCellAnchor editAs="oneCell">
    <xdr:from>
      <xdr:col>14</xdr:col>
      <xdr:colOff>0</xdr:colOff>
      <xdr:row>220</xdr:row>
      <xdr:rowOff>0</xdr:rowOff>
    </xdr:from>
    <xdr:to>
      <xdr:col>23</xdr:col>
      <xdr:colOff>214083</xdr:colOff>
      <xdr:row>246</xdr:row>
      <xdr:rowOff>145205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8097500" y="41186100"/>
          <a:ext cx="8344623" cy="4900085"/>
        </a:xfrm>
        <a:prstGeom prst="rect">
          <a:avLst/>
        </a:prstGeom>
      </xdr:spPr>
    </xdr:pic>
    <xdr:clientData/>
  </xdr:twoCellAnchor>
  <xdr:twoCellAnchor editAs="oneCell">
    <xdr:from>
      <xdr:col>14</xdr:col>
      <xdr:colOff>0</xdr:colOff>
      <xdr:row>248</xdr:row>
      <xdr:rowOff>0</xdr:rowOff>
    </xdr:from>
    <xdr:to>
      <xdr:col>23</xdr:col>
      <xdr:colOff>953287</xdr:colOff>
      <xdr:row>286</xdr:row>
      <xdr:rowOff>76809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8097500" y="46306740"/>
          <a:ext cx="9083827" cy="7026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418" name="Picture@5C\Qopen@" descr="@5C\Qopen@">
          <a:extLst>
            <a:ext uri="{FF2B5EF4-FFF2-40B4-BE49-F238E27FC236}">
              <a16:creationId xmlns:a16="http://schemas.microsoft.com/office/drawing/2014/main" id="{00000000-0008-0000-0400-0000A2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05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xdr:row>
      <xdr:rowOff>0</xdr:rowOff>
    </xdr:from>
    <xdr:to>
      <xdr:col>10</xdr:col>
      <xdr:colOff>152400</xdr:colOff>
      <xdr:row>1</xdr:row>
      <xdr:rowOff>133350</xdr:rowOff>
    </xdr:to>
    <xdr:pic>
      <xdr:nvPicPr>
        <xdr:cNvPr id="419" name="Picture@AG\QOverdue@" descr="@AG\QOverdue@">
          <a:extLst>
            <a:ext uri="{FF2B5EF4-FFF2-40B4-BE49-F238E27FC236}">
              <a16:creationId xmlns:a16="http://schemas.microsoft.com/office/drawing/2014/main" id="{00000000-0008-0000-0400-0000A3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6705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420" name="Picture@5C\Qopen@" descr="@5C\Qopen@">
          <a:extLst>
            <a:ext uri="{FF2B5EF4-FFF2-40B4-BE49-F238E27FC236}">
              <a16:creationId xmlns:a16="http://schemas.microsoft.com/office/drawing/2014/main" id="{00000000-0008-0000-0400-0000A4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58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xdr:row>
      <xdr:rowOff>0</xdr:rowOff>
    </xdr:from>
    <xdr:to>
      <xdr:col>10</xdr:col>
      <xdr:colOff>152400</xdr:colOff>
      <xdr:row>2</xdr:row>
      <xdr:rowOff>133350</xdr:rowOff>
    </xdr:to>
    <xdr:pic>
      <xdr:nvPicPr>
        <xdr:cNvPr id="421" name="Picture@AG\QOverdue@" descr="@AG\QOverdue@">
          <a:extLst>
            <a:ext uri="{FF2B5EF4-FFF2-40B4-BE49-F238E27FC236}">
              <a16:creationId xmlns:a16="http://schemas.microsoft.com/office/drawing/2014/main" id="{00000000-0008-0000-0400-0000A5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8458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422" name="Picture@5C\Qopen@" descr="@5C\Qopen@">
          <a:extLst>
            <a:ext uri="{FF2B5EF4-FFF2-40B4-BE49-F238E27FC236}">
              <a16:creationId xmlns:a16="http://schemas.microsoft.com/office/drawing/2014/main" id="{00000000-0008-0000-0400-0000A6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10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xdr:row>
      <xdr:rowOff>0</xdr:rowOff>
    </xdr:from>
    <xdr:to>
      <xdr:col>10</xdr:col>
      <xdr:colOff>152400</xdr:colOff>
      <xdr:row>3</xdr:row>
      <xdr:rowOff>133350</xdr:rowOff>
    </xdr:to>
    <xdr:pic>
      <xdr:nvPicPr>
        <xdr:cNvPr id="423" name="Picture@AG\QOverdue@" descr="@AG\QOverdue@">
          <a:extLst>
            <a:ext uri="{FF2B5EF4-FFF2-40B4-BE49-F238E27FC236}">
              <a16:creationId xmlns:a16="http://schemas.microsoft.com/office/drawing/2014/main" id="{00000000-0008-0000-0400-0000A7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0210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424" name="Picture@5C\Qopen@" descr="@5C\Qopen@">
          <a:extLst>
            <a:ext uri="{FF2B5EF4-FFF2-40B4-BE49-F238E27FC236}">
              <a16:creationId xmlns:a16="http://schemas.microsoft.com/office/drawing/2014/main" id="{00000000-0008-0000-0400-0000A8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63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xdr:row>
      <xdr:rowOff>0</xdr:rowOff>
    </xdr:from>
    <xdr:to>
      <xdr:col>10</xdr:col>
      <xdr:colOff>152400</xdr:colOff>
      <xdr:row>4</xdr:row>
      <xdr:rowOff>133350</xdr:rowOff>
    </xdr:to>
    <xdr:pic>
      <xdr:nvPicPr>
        <xdr:cNvPr id="425" name="Picture@AG\QOverdue@" descr="@AG\QOverdue@">
          <a:extLst>
            <a:ext uri="{FF2B5EF4-FFF2-40B4-BE49-F238E27FC236}">
              <a16:creationId xmlns:a16="http://schemas.microsoft.com/office/drawing/2014/main" id="{00000000-0008-0000-0400-0000A9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1963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426" name="Picture@5C\Qopen@" descr="@5C\Qopen@">
          <a:extLst>
            <a:ext uri="{FF2B5EF4-FFF2-40B4-BE49-F238E27FC236}">
              <a16:creationId xmlns:a16="http://schemas.microsoft.com/office/drawing/2014/main" id="{00000000-0008-0000-0400-0000AA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16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xdr:row>
      <xdr:rowOff>0</xdr:rowOff>
    </xdr:from>
    <xdr:to>
      <xdr:col>10</xdr:col>
      <xdr:colOff>152400</xdr:colOff>
      <xdr:row>5</xdr:row>
      <xdr:rowOff>133350</xdr:rowOff>
    </xdr:to>
    <xdr:pic>
      <xdr:nvPicPr>
        <xdr:cNvPr id="427" name="Picture@AG\QOverdue@" descr="@AG\QOverdue@">
          <a:extLst>
            <a:ext uri="{FF2B5EF4-FFF2-40B4-BE49-F238E27FC236}">
              <a16:creationId xmlns:a16="http://schemas.microsoft.com/office/drawing/2014/main" id="{00000000-0008-0000-0400-0000AB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37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428" name="Picture@5C\Qopen@" descr="@5C\Qopen@">
          <a:extLst>
            <a:ext uri="{FF2B5EF4-FFF2-40B4-BE49-F238E27FC236}">
              <a16:creationId xmlns:a16="http://schemas.microsoft.com/office/drawing/2014/main" id="{00000000-0008-0000-0400-0000AC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68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xdr:row>
      <xdr:rowOff>0</xdr:rowOff>
    </xdr:from>
    <xdr:to>
      <xdr:col>10</xdr:col>
      <xdr:colOff>152400</xdr:colOff>
      <xdr:row>6</xdr:row>
      <xdr:rowOff>133350</xdr:rowOff>
    </xdr:to>
    <xdr:pic>
      <xdr:nvPicPr>
        <xdr:cNvPr id="429" name="Picture@AG\QOverdue@" descr="@AG\QOverdue@">
          <a:extLst>
            <a:ext uri="{FF2B5EF4-FFF2-40B4-BE49-F238E27FC236}">
              <a16:creationId xmlns:a16="http://schemas.microsoft.com/office/drawing/2014/main" id="{00000000-0008-0000-0400-0000AD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5468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430" name="Picture@5C\Qopen@" descr="@5C\Qopen@">
          <a:extLst>
            <a:ext uri="{FF2B5EF4-FFF2-40B4-BE49-F238E27FC236}">
              <a16:creationId xmlns:a16="http://schemas.microsoft.com/office/drawing/2014/main" id="{00000000-0008-0000-0400-0000AE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21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xdr:row>
      <xdr:rowOff>0</xdr:rowOff>
    </xdr:from>
    <xdr:to>
      <xdr:col>10</xdr:col>
      <xdr:colOff>152400</xdr:colOff>
      <xdr:row>7</xdr:row>
      <xdr:rowOff>133350</xdr:rowOff>
    </xdr:to>
    <xdr:pic>
      <xdr:nvPicPr>
        <xdr:cNvPr id="431" name="Picture@AG\QOverdue@" descr="@AG\QOverdue@">
          <a:extLst>
            <a:ext uri="{FF2B5EF4-FFF2-40B4-BE49-F238E27FC236}">
              <a16:creationId xmlns:a16="http://schemas.microsoft.com/office/drawing/2014/main" id="{00000000-0008-0000-0400-0000AF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7221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432" name="Picture@5C\Qopen@" descr="@5C\Qopen@">
          <a:extLst>
            <a:ext uri="{FF2B5EF4-FFF2-40B4-BE49-F238E27FC236}">
              <a16:creationId xmlns:a16="http://schemas.microsoft.com/office/drawing/2014/main" id="{00000000-0008-0000-0400-0000B0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73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xdr:row>
      <xdr:rowOff>0</xdr:rowOff>
    </xdr:from>
    <xdr:to>
      <xdr:col>10</xdr:col>
      <xdr:colOff>152400</xdr:colOff>
      <xdr:row>8</xdr:row>
      <xdr:rowOff>133350</xdr:rowOff>
    </xdr:to>
    <xdr:pic>
      <xdr:nvPicPr>
        <xdr:cNvPr id="433" name="Picture@AG\QOverdue@" descr="@AG\QOverdue@">
          <a:extLst>
            <a:ext uri="{FF2B5EF4-FFF2-40B4-BE49-F238E27FC236}">
              <a16:creationId xmlns:a16="http://schemas.microsoft.com/office/drawing/2014/main" id="{00000000-0008-0000-0400-0000B1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8973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434" name="Picture@5C\Qopen@" descr="@5C\Qopen@">
          <a:extLst>
            <a:ext uri="{FF2B5EF4-FFF2-40B4-BE49-F238E27FC236}">
              <a16:creationId xmlns:a16="http://schemas.microsoft.com/office/drawing/2014/main" id="{00000000-0008-0000-0400-0000B2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xdr:row>
      <xdr:rowOff>0</xdr:rowOff>
    </xdr:from>
    <xdr:to>
      <xdr:col>10</xdr:col>
      <xdr:colOff>152400</xdr:colOff>
      <xdr:row>9</xdr:row>
      <xdr:rowOff>133350</xdr:rowOff>
    </xdr:to>
    <xdr:pic>
      <xdr:nvPicPr>
        <xdr:cNvPr id="435" name="Picture@AG\QOverdue@" descr="@AG\QOverdue@">
          <a:extLst>
            <a:ext uri="{FF2B5EF4-FFF2-40B4-BE49-F238E27FC236}">
              <a16:creationId xmlns:a16="http://schemas.microsoft.com/office/drawing/2014/main" id="{00000000-0008-0000-0400-0000B3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0726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436" name="Picture@5C\Qopen@" descr="@5C\Qopen@">
          <a:extLst>
            <a:ext uri="{FF2B5EF4-FFF2-40B4-BE49-F238E27FC236}">
              <a16:creationId xmlns:a16="http://schemas.microsoft.com/office/drawing/2014/main" id="{00000000-0008-0000-0400-0000B4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79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xdr:row>
      <xdr:rowOff>0</xdr:rowOff>
    </xdr:from>
    <xdr:to>
      <xdr:col>10</xdr:col>
      <xdr:colOff>152400</xdr:colOff>
      <xdr:row>10</xdr:row>
      <xdr:rowOff>133350</xdr:rowOff>
    </xdr:to>
    <xdr:pic>
      <xdr:nvPicPr>
        <xdr:cNvPr id="437" name="Picture@AG\QOverdue@" descr="@AG\QOverdue@">
          <a:extLst>
            <a:ext uri="{FF2B5EF4-FFF2-40B4-BE49-F238E27FC236}">
              <a16:creationId xmlns:a16="http://schemas.microsoft.com/office/drawing/2014/main" id="{00000000-0008-0000-0400-0000B5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24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438" name="Picture@5C\Qopen@" descr="@5C\Qopen@">
          <a:extLst>
            <a:ext uri="{FF2B5EF4-FFF2-40B4-BE49-F238E27FC236}">
              <a16:creationId xmlns:a16="http://schemas.microsoft.com/office/drawing/2014/main" id="{00000000-0008-0000-0400-0000B6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31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xdr:row>
      <xdr:rowOff>0</xdr:rowOff>
    </xdr:from>
    <xdr:to>
      <xdr:col>10</xdr:col>
      <xdr:colOff>152400</xdr:colOff>
      <xdr:row>11</xdr:row>
      <xdr:rowOff>133350</xdr:rowOff>
    </xdr:to>
    <xdr:pic>
      <xdr:nvPicPr>
        <xdr:cNvPr id="439" name="Picture@AG\QOverdue@" descr="@AG\QOverdue@">
          <a:extLst>
            <a:ext uri="{FF2B5EF4-FFF2-40B4-BE49-F238E27FC236}">
              <a16:creationId xmlns:a16="http://schemas.microsoft.com/office/drawing/2014/main" id="{00000000-0008-0000-0400-0000B7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4231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440" name="Picture@5C\Qopen@" descr="@5C\Qopen@">
          <a:extLst>
            <a:ext uri="{FF2B5EF4-FFF2-40B4-BE49-F238E27FC236}">
              <a16:creationId xmlns:a16="http://schemas.microsoft.com/office/drawing/2014/main" id="{00000000-0008-0000-0400-0000B8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84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xdr:row>
      <xdr:rowOff>0</xdr:rowOff>
    </xdr:from>
    <xdr:to>
      <xdr:col>10</xdr:col>
      <xdr:colOff>152400</xdr:colOff>
      <xdr:row>12</xdr:row>
      <xdr:rowOff>133350</xdr:rowOff>
    </xdr:to>
    <xdr:pic>
      <xdr:nvPicPr>
        <xdr:cNvPr id="441" name="Picture@AG\QOverdue@" descr="@AG\QOverdue@">
          <a:extLst>
            <a:ext uri="{FF2B5EF4-FFF2-40B4-BE49-F238E27FC236}">
              <a16:creationId xmlns:a16="http://schemas.microsoft.com/office/drawing/2014/main" id="{00000000-0008-0000-0400-0000B9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5984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442" name="Picture@5C\Qopen@" descr="@5C\Qopen@">
          <a:extLst>
            <a:ext uri="{FF2B5EF4-FFF2-40B4-BE49-F238E27FC236}">
              <a16:creationId xmlns:a16="http://schemas.microsoft.com/office/drawing/2014/main" id="{00000000-0008-0000-0400-0000BA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36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xdr:row>
      <xdr:rowOff>0</xdr:rowOff>
    </xdr:from>
    <xdr:to>
      <xdr:col>10</xdr:col>
      <xdr:colOff>152400</xdr:colOff>
      <xdr:row>13</xdr:row>
      <xdr:rowOff>133350</xdr:rowOff>
    </xdr:to>
    <xdr:pic>
      <xdr:nvPicPr>
        <xdr:cNvPr id="443" name="Picture@AG\QOverdue@" descr="@AG\QOverdue@">
          <a:extLst>
            <a:ext uri="{FF2B5EF4-FFF2-40B4-BE49-F238E27FC236}">
              <a16:creationId xmlns:a16="http://schemas.microsoft.com/office/drawing/2014/main" id="{00000000-0008-0000-0400-0000BB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7736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44" name="Picture@5C\Qopen@" descr="@5C\Qopen@">
          <a:extLst>
            <a:ext uri="{FF2B5EF4-FFF2-40B4-BE49-F238E27FC236}">
              <a16:creationId xmlns:a16="http://schemas.microsoft.com/office/drawing/2014/main" id="{00000000-0008-0000-0400-0000BC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89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xdr:row>
      <xdr:rowOff>0</xdr:rowOff>
    </xdr:from>
    <xdr:to>
      <xdr:col>10</xdr:col>
      <xdr:colOff>152400</xdr:colOff>
      <xdr:row>14</xdr:row>
      <xdr:rowOff>133350</xdr:rowOff>
    </xdr:to>
    <xdr:pic>
      <xdr:nvPicPr>
        <xdr:cNvPr id="445" name="Picture@AG\QOverdue@" descr="@AG\QOverdue@">
          <a:extLst>
            <a:ext uri="{FF2B5EF4-FFF2-40B4-BE49-F238E27FC236}">
              <a16:creationId xmlns:a16="http://schemas.microsoft.com/office/drawing/2014/main" id="{00000000-0008-0000-0400-0000BD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9489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6" name="Picture@5C\Qopen@" descr="@5C\Qopen@">
          <a:extLst>
            <a:ext uri="{FF2B5EF4-FFF2-40B4-BE49-F238E27FC236}">
              <a16:creationId xmlns:a16="http://schemas.microsoft.com/office/drawing/2014/main" id="{00000000-0008-0000-0400-0000BE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42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xdr:row>
      <xdr:rowOff>0</xdr:rowOff>
    </xdr:from>
    <xdr:to>
      <xdr:col>10</xdr:col>
      <xdr:colOff>152400</xdr:colOff>
      <xdr:row>15</xdr:row>
      <xdr:rowOff>133350</xdr:rowOff>
    </xdr:to>
    <xdr:pic>
      <xdr:nvPicPr>
        <xdr:cNvPr id="447" name="Picture@AG\QOverdue@" descr="@AG\QOverdue@">
          <a:extLst>
            <a:ext uri="{FF2B5EF4-FFF2-40B4-BE49-F238E27FC236}">
              <a16:creationId xmlns:a16="http://schemas.microsoft.com/office/drawing/2014/main" id="{00000000-0008-0000-0400-0000BF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1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48" name="Picture@5C\Qopen@" descr="@5C\Qopen@">
          <a:extLst>
            <a:ext uri="{FF2B5EF4-FFF2-40B4-BE49-F238E27FC236}">
              <a16:creationId xmlns:a16="http://schemas.microsoft.com/office/drawing/2014/main" id="{00000000-0008-0000-0400-0000C0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94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xdr:row>
      <xdr:rowOff>0</xdr:rowOff>
    </xdr:from>
    <xdr:to>
      <xdr:col>10</xdr:col>
      <xdr:colOff>152400</xdr:colOff>
      <xdr:row>16</xdr:row>
      <xdr:rowOff>133350</xdr:rowOff>
    </xdr:to>
    <xdr:pic>
      <xdr:nvPicPr>
        <xdr:cNvPr id="449" name="Picture@AG\QOverdue@" descr="@AG\QOverdue@">
          <a:extLst>
            <a:ext uri="{FF2B5EF4-FFF2-40B4-BE49-F238E27FC236}">
              <a16:creationId xmlns:a16="http://schemas.microsoft.com/office/drawing/2014/main" id="{00000000-0008-0000-0400-0000C1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2994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450" name="Picture@5C\Qopen@" descr="@5C\Qopen@">
          <a:extLst>
            <a:ext uri="{FF2B5EF4-FFF2-40B4-BE49-F238E27FC236}">
              <a16:creationId xmlns:a16="http://schemas.microsoft.com/office/drawing/2014/main" id="{00000000-0008-0000-0400-0000C2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47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17</xdr:row>
      <xdr:rowOff>0</xdr:rowOff>
    </xdr:from>
    <xdr:to>
      <xdr:col>10</xdr:col>
      <xdr:colOff>152400</xdr:colOff>
      <xdr:row>17</xdr:row>
      <xdr:rowOff>133350</xdr:rowOff>
    </xdr:to>
    <xdr:pic>
      <xdr:nvPicPr>
        <xdr:cNvPr id="451" name="Picture@AG\QOverdue@" descr="@AG\QOverdue@">
          <a:extLst>
            <a:ext uri="{FF2B5EF4-FFF2-40B4-BE49-F238E27FC236}">
              <a16:creationId xmlns:a16="http://schemas.microsoft.com/office/drawing/2014/main" id="{00000000-0008-0000-0400-0000C3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4747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452" name="Picture@5C\Qopen@" descr="@5C\Qopen@">
          <a:extLst>
            <a:ext uri="{FF2B5EF4-FFF2-40B4-BE49-F238E27FC236}">
              <a16:creationId xmlns:a16="http://schemas.microsoft.com/office/drawing/2014/main" id="{00000000-0008-0000-0400-0000C4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99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xdr:row>
      <xdr:rowOff>0</xdr:rowOff>
    </xdr:from>
    <xdr:to>
      <xdr:col>10</xdr:col>
      <xdr:colOff>152400</xdr:colOff>
      <xdr:row>18</xdr:row>
      <xdr:rowOff>133350</xdr:rowOff>
    </xdr:to>
    <xdr:pic>
      <xdr:nvPicPr>
        <xdr:cNvPr id="453" name="Picture@AG\QOverdue@" descr="@AG\QOverdue@">
          <a:extLst>
            <a:ext uri="{FF2B5EF4-FFF2-40B4-BE49-F238E27FC236}">
              <a16:creationId xmlns:a16="http://schemas.microsoft.com/office/drawing/2014/main" id="{00000000-0008-0000-0400-0000C5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6499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454" name="Picture@5C\Qopen@" descr="@5C\Qopen@">
          <a:extLst>
            <a:ext uri="{FF2B5EF4-FFF2-40B4-BE49-F238E27FC236}">
              <a16:creationId xmlns:a16="http://schemas.microsoft.com/office/drawing/2014/main" id="{00000000-0008-0000-0400-0000C6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52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xdr:row>
      <xdr:rowOff>0</xdr:rowOff>
    </xdr:from>
    <xdr:to>
      <xdr:col>10</xdr:col>
      <xdr:colOff>152400</xdr:colOff>
      <xdr:row>19</xdr:row>
      <xdr:rowOff>133350</xdr:rowOff>
    </xdr:to>
    <xdr:pic>
      <xdr:nvPicPr>
        <xdr:cNvPr id="455" name="Picture@AG\QOverdue@" descr="@AG\QOverdue@">
          <a:extLst>
            <a:ext uri="{FF2B5EF4-FFF2-40B4-BE49-F238E27FC236}">
              <a16:creationId xmlns:a16="http://schemas.microsoft.com/office/drawing/2014/main" id="{00000000-0008-0000-0400-0000C7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8252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456" name="Picture@5C\Qopen@" descr="@5C\Qopen@">
          <a:extLst>
            <a:ext uri="{FF2B5EF4-FFF2-40B4-BE49-F238E27FC236}">
              <a16:creationId xmlns:a16="http://schemas.microsoft.com/office/drawing/2014/main" id="{00000000-0008-0000-0400-0000C8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xdr:row>
      <xdr:rowOff>0</xdr:rowOff>
    </xdr:from>
    <xdr:to>
      <xdr:col>10</xdr:col>
      <xdr:colOff>152400</xdr:colOff>
      <xdr:row>20</xdr:row>
      <xdr:rowOff>133350</xdr:rowOff>
    </xdr:to>
    <xdr:pic>
      <xdr:nvPicPr>
        <xdr:cNvPr id="457" name="Picture@AG\QOverdue@" descr="@AG\QOverdue@">
          <a:extLst>
            <a:ext uri="{FF2B5EF4-FFF2-40B4-BE49-F238E27FC236}">
              <a16:creationId xmlns:a16="http://schemas.microsoft.com/office/drawing/2014/main" id="{00000000-0008-0000-0400-0000C9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40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458" name="Picture@5C\Qopen@" descr="@5C\Qopen@">
          <a:extLst>
            <a:ext uri="{FF2B5EF4-FFF2-40B4-BE49-F238E27FC236}">
              <a16:creationId xmlns:a16="http://schemas.microsoft.com/office/drawing/2014/main" id="{00000000-0008-0000-0400-0000CA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57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21</xdr:row>
      <xdr:rowOff>0</xdr:rowOff>
    </xdr:from>
    <xdr:to>
      <xdr:col>10</xdr:col>
      <xdr:colOff>152400</xdr:colOff>
      <xdr:row>21</xdr:row>
      <xdr:rowOff>133350</xdr:rowOff>
    </xdr:to>
    <xdr:pic>
      <xdr:nvPicPr>
        <xdr:cNvPr id="459" name="Picture@AG\QOverdue@" descr="@AG\QOverdue@">
          <a:extLst>
            <a:ext uri="{FF2B5EF4-FFF2-40B4-BE49-F238E27FC236}">
              <a16:creationId xmlns:a16="http://schemas.microsoft.com/office/drawing/2014/main" id="{00000000-0008-0000-0400-0000CB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41757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460" name="Picture@5C\Qopen@" descr="@5C\Qopen@">
          <a:extLst>
            <a:ext uri="{FF2B5EF4-FFF2-40B4-BE49-F238E27FC236}">
              <a16:creationId xmlns:a16="http://schemas.microsoft.com/office/drawing/2014/main" id="{00000000-0008-0000-0400-0000CC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510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22</xdr:row>
      <xdr:rowOff>0</xdr:rowOff>
    </xdr:from>
    <xdr:to>
      <xdr:col>10</xdr:col>
      <xdr:colOff>152400</xdr:colOff>
      <xdr:row>22</xdr:row>
      <xdr:rowOff>133350</xdr:rowOff>
    </xdr:to>
    <xdr:pic>
      <xdr:nvPicPr>
        <xdr:cNvPr id="461" name="Picture@AG\QOverdue@" descr="@AG\QOverdue@">
          <a:extLst>
            <a:ext uri="{FF2B5EF4-FFF2-40B4-BE49-F238E27FC236}">
              <a16:creationId xmlns:a16="http://schemas.microsoft.com/office/drawing/2014/main" id="{00000000-0008-0000-0400-0000CD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43510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462" name="Picture@5C\Qopen@" descr="@5C\Qopen@">
          <a:extLst>
            <a:ext uri="{FF2B5EF4-FFF2-40B4-BE49-F238E27FC236}">
              <a16:creationId xmlns:a16="http://schemas.microsoft.com/office/drawing/2014/main" id="{00000000-0008-0000-0400-0000CE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262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23</xdr:row>
      <xdr:rowOff>0</xdr:rowOff>
    </xdr:from>
    <xdr:to>
      <xdr:col>10</xdr:col>
      <xdr:colOff>152400</xdr:colOff>
      <xdr:row>23</xdr:row>
      <xdr:rowOff>133350</xdr:rowOff>
    </xdr:to>
    <xdr:pic>
      <xdr:nvPicPr>
        <xdr:cNvPr id="463" name="Picture@AG\QOverdue@" descr="@AG\QOverdue@">
          <a:extLst>
            <a:ext uri="{FF2B5EF4-FFF2-40B4-BE49-F238E27FC236}">
              <a16:creationId xmlns:a16="http://schemas.microsoft.com/office/drawing/2014/main" id="{00000000-0008-0000-0400-0000CF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45262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464" name="Picture@5C\Qopen@" descr="@5C\Qopen@">
          <a:extLst>
            <a:ext uri="{FF2B5EF4-FFF2-40B4-BE49-F238E27FC236}">
              <a16:creationId xmlns:a16="http://schemas.microsoft.com/office/drawing/2014/main" id="{00000000-0008-0000-0400-0000D0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15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24</xdr:row>
      <xdr:rowOff>0</xdr:rowOff>
    </xdr:from>
    <xdr:to>
      <xdr:col>10</xdr:col>
      <xdr:colOff>152400</xdr:colOff>
      <xdr:row>24</xdr:row>
      <xdr:rowOff>133350</xdr:rowOff>
    </xdr:to>
    <xdr:pic>
      <xdr:nvPicPr>
        <xdr:cNvPr id="465" name="Picture@AG\QOverdue@" descr="@AG\QOverdue@">
          <a:extLst>
            <a:ext uri="{FF2B5EF4-FFF2-40B4-BE49-F238E27FC236}">
              <a16:creationId xmlns:a16="http://schemas.microsoft.com/office/drawing/2014/main" id="{00000000-0008-0000-0400-0000D1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47015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466" name="Picture@5C\Qopen@" descr="@5C\Qopen@">
          <a:extLst>
            <a:ext uri="{FF2B5EF4-FFF2-40B4-BE49-F238E27FC236}">
              <a16:creationId xmlns:a16="http://schemas.microsoft.com/office/drawing/2014/main" id="{00000000-0008-0000-0400-0000D2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68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25</xdr:row>
      <xdr:rowOff>0</xdr:rowOff>
    </xdr:from>
    <xdr:to>
      <xdr:col>10</xdr:col>
      <xdr:colOff>152400</xdr:colOff>
      <xdr:row>25</xdr:row>
      <xdr:rowOff>133350</xdr:rowOff>
    </xdr:to>
    <xdr:pic>
      <xdr:nvPicPr>
        <xdr:cNvPr id="467" name="Picture@AG\QOverdue@" descr="@AG\QOverdue@">
          <a:extLst>
            <a:ext uri="{FF2B5EF4-FFF2-40B4-BE49-F238E27FC236}">
              <a16:creationId xmlns:a16="http://schemas.microsoft.com/office/drawing/2014/main" id="{00000000-0008-0000-0400-0000D3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48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468" name="Picture@5C\Qopen@" descr="@5C\Qopen@">
          <a:extLst>
            <a:ext uri="{FF2B5EF4-FFF2-40B4-BE49-F238E27FC236}">
              <a16:creationId xmlns:a16="http://schemas.microsoft.com/office/drawing/2014/main" id="{00000000-0008-0000-0400-0000D4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20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26</xdr:row>
      <xdr:rowOff>0</xdr:rowOff>
    </xdr:from>
    <xdr:to>
      <xdr:col>10</xdr:col>
      <xdr:colOff>152400</xdr:colOff>
      <xdr:row>26</xdr:row>
      <xdr:rowOff>133350</xdr:rowOff>
    </xdr:to>
    <xdr:pic>
      <xdr:nvPicPr>
        <xdr:cNvPr id="469" name="Picture@AG\QOverdue@" descr="@AG\QOverdue@">
          <a:extLst>
            <a:ext uri="{FF2B5EF4-FFF2-40B4-BE49-F238E27FC236}">
              <a16:creationId xmlns:a16="http://schemas.microsoft.com/office/drawing/2014/main" id="{00000000-0008-0000-0400-0000D5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50520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470" name="Picture@5C\Qopen@" descr="@5C\Qopen@">
          <a:extLst>
            <a:ext uri="{FF2B5EF4-FFF2-40B4-BE49-F238E27FC236}">
              <a16:creationId xmlns:a16="http://schemas.microsoft.com/office/drawing/2014/main" id="{00000000-0008-0000-0400-0000D6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273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27</xdr:row>
      <xdr:rowOff>0</xdr:rowOff>
    </xdr:from>
    <xdr:to>
      <xdr:col>10</xdr:col>
      <xdr:colOff>152400</xdr:colOff>
      <xdr:row>27</xdr:row>
      <xdr:rowOff>133350</xdr:rowOff>
    </xdr:to>
    <xdr:pic>
      <xdr:nvPicPr>
        <xdr:cNvPr id="471" name="Picture@AG\QOverdue@" descr="@AG\QOverdue@">
          <a:extLst>
            <a:ext uri="{FF2B5EF4-FFF2-40B4-BE49-F238E27FC236}">
              <a16:creationId xmlns:a16="http://schemas.microsoft.com/office/drawing/2014/main" id="{00000000-0008-0000-0400-0000D7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52273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472" name="Picture@5C\Qopen@" descr="@5C\Qopen@">
          <a:extLst>
            <a:ext uri="{FF2B5EF4-FFF2-40B4-BE49-F238E27FC236}">
              <a16:creationId xmlns:a16="http://schemas.microsoft.com/office/drawing/2014/main" id="{00000000-0008-0000-0400-0000D8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025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28</xdr:row>
      <xdr:rowOff>0</xdr:rowOff>
    </xdr:from>
    <xdr:to>
      <xdr:col>10</xdr:col>
      <xdr:colOff>152400</xdr:colOff>
      <xdr:row>28</xdr:row>
      <xdr:rowOff>133350</xdr:rowOff>
    </xdr:to>
    <xdr:pic>
      <xdr:nvPicPr>
        <xdr:cNvPr id="473" name="Picture@AG\QOverdue@" descr="@AG\QOverdue@">
          <a:extLst>
            <a:ext uri="{FF2B5EF4-FFF2-40B4-BE49-F238E27FC236}">
              <a16:creationId xmlns:a16="http://schemas.microsoft.com/office/drawing/2014/main" id="{00000000-0008-0000-0400-0000D9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54025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474" name="Picture@5C\Qopen@" descr="@5C\Qopen@">
          <a:extLst>
            <a:ext uri="{FF2B5EF4-FFF2-40B4-BE49-F238E27FC236}">
              <a16:creationId xmlns:a16="http://schemas.microsoft.com/office/drawing/2014/main" id="{00000000-0008-0000-0400-0000DA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778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29</xdr:row>
      <xdr:rowOff>0</xdr:rowOff>
    </xdr:from>
    <xdr:to>
      <xdr:col>10</xdr:col>
      <xdr:colOff>152400</xdr:colOff>
      <xdr:row>29</xdr:row>
      <xdr:rowOff>133350</xdr:rowOff>
    </xdr:to>
    <xdr:pic>
      <xdr:nvPicPr>
        <xdr:cNvPr id="475" name="Picture@AG\QOverdue@" descr="@AG\QOverdue@">
          <a:extLst>
            <a:ext uri="{FF2B5EF4-FFF2-40B4-BE49-F238E27FC236}">
              <a16:creationId xmlns:a16="http://schemas.microsoft.com/office/drawing/2014/main" id="{00000000-0008-0000-0400-0000DB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55778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476" name="Picture@5C\Qopen@" descr="@5C\Qopen@">
          <a:extLst>
            <a:ext uri="{FF2B5EF4-FFF2-40B4-BE49-F238E27FC236}">
              <a16:creationId xmlns:a16="http://schemas.microsoft.com/office/drawing/2014/main" id="{00000000-0008-0000-0400-0000DC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31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30</xdr:row>
      <xdr:rowOff>0</xdr:rowOff>
    </xdr:from>
    <xdr:to>
      <xdr:col>10</xdr:col>
      <xdr:colOff>152400</xdr:colOff>
      <xdr:row>30</xdr:row>
      <xdr:rowOff>133350</xdr:rowOff>
    </xdr:to>
    <xdr:pic>
      <xdr:nvPicPr>
        <xdr:cNvPr id="477" name="Picture@AG\QOverdue@" descr="@AG\QOverdue@">
          <a:extLst>
            <a:ext uri="{FF2B5EF4-FFF2-40B4-BE49-F238E27FC236}">
              <a16:creationId xmlns:a16="http://schemas.microsoft.com/office/drawing/2014/main" id="{00000000-0008-0000-0400-0000DD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575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478" name="Picture@5C\Qopen@" descr="@5C\Qopen@">
          <a:extLst>
            <a:ext uri="{FF2B5EF4-FFF2-40B4-BE49-F238E27FC236}">
              <a16:creationId xmlns:a16="http://schemas.microsoft.com/office/drawing/2014/main" id="{00000000-0008-0000-0400-0000DE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83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31</xdr:row>
      <xdr:rowOff>0</xdr:rowOff>
    </xdr:from>
    <xdr:to>
      <xdr:col>10</xdr:col>
      <xdr:colOff>152400</xdr:colOff>
      <xdr:row>31</xdr:row>
      <xdr:rowOff>133350</xdr:rowOff>
    </xdr:to>
    <xdr:pic>
      <xdr:nvPicPr>
        <xdr:cNvPr id="479" name="Picture@AG\QOverdue@" descr="@AG\QOverdue@">
          <a:extLst>
            <a:ext uri="{FF2B5EF4-FFF2-40B4-BE49-F238E27FC236}">
              <a16:creationId xmlns:a16="http://schemas.microsoft.com/office/drawing/2014/main" id="{00000000-0008-0000-0400-0000DF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59283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480" name="Picture@5C\Qopen@" descr="@5C\Qopen@">
          <a:extLst>
            <a:ext uri="{FF2B5EF4-FFF2-40B4-BE49-F238E27FC236}">
              <a16:creationId xmlns:a16="http://schemas.microsoft.com/office/drawing/2014/main" id="{00000000-0008-0000-0400-0000E0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036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32</xdr:row>
      <xdr:rowOff>0</xdr:rowOff>
    </xdr:from>
    <xdr:to>
      <xdr:col>10</xdr:col>
      <xdr:colOff>152400</xdr:colOff>
      <xdr:row>32</xdr:row>
      <xdr:rowOff>133350</xdr:rowOff>
    </xdr:to>
    <xdr:pic>
      <xdr:nvPicPr>
        <xdr:cNvPr id="481" name="Picture@AG\QOverdue@" descr="@AG\QOverdue@">
          <a:extLst>
            <a:ext uri="{FF2B5EF4-FFF2-40B4-BE49-F238E27FC236}">
              <a16:creationId xmlns:a16="http://schemas.microsoft.com/office/drawing/2014/main" id="{00000000-0008-0000-0400-0000E1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61036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482" name="Picture@5C\Qopen@" descr="@5C\Qopen@">
          <a:extLst>
            <a:ext uri="{FF2B5EF4-FFF2-40B4-BE49-F238E27FC236}">
              <a16:creationId xmlns:a16="http://schemas.microsoft.com/office/drawing/2014/main" id="{00000000-0008-0000-0400-0000E2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788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33</xdr:row>
      <xdr:rowOff>0</xdr:rowOff>
    </xdr:from>
    <xdr:to>
      <xdr:col>10</xdr:col>
      <xdr:colOff>152400</xdr:colOff>
      <xdr:row>33</xdr:row>
      <xdr:rowOff>133350</xdr:rowOff>
    </xdr:to>
    <xdr:pic>
      <xdr:nvPicPr>
        <xdr:cNvPr id="483" name="Picture@AG\QOverdue@" descr="@AG\QOverdue@">
          <a:extLst>
            <a:ext uri="{FF2B5EF4-FFF2-40B4-BE49-F238E27FC236}">
              <a16:creationId xmlns:a16="http://schemas.microsoft.com/office/drawing/2014/main" id="{00000000-0008-0000-0400-0000E3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62788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484" name="Picture@5C\Qopen@" descr="@5C\Qopen@">
          <a:extLst>
            <a:ext uri="{FF2B5EF4-FFF2-40B4-BE49-F238E27FC236}">
              <a16:creationId xmlns:a16="http://schemas.microsoft.com/office/drawing/2014/main" id="{00000000-0008-0000-0400-0000E4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41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34</xdr:row>
      <xdr:rowOff>0</xdr:rowOff>
    </xdr:from>
    <xdr:to>
      <xdr:col>10</xdr:col>
      <xdr:colOff>152400</xdr:colOff>
      <xdr:row>34</xdr:row>
      <xdr:rowOff>133350</xdr:rowOff>
    </xdr:to>
    <xdr:pic>
      <xdr:nvPicPr>
        <xdr:cNvPr id="485" name="Picture@AG\QOverdue@" descr="@AG\QOverdue@">
          <a:extLst>
            <a:ext uri="{FF2B5EF4-FFF2-40B4-BE49-F238E27FC236}">
              <a16:creationId xmlns:a16="http://schemas.microsoft.com/office/drawing/2014/main" id="{00000000-0008-0000-0400-0000E5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64541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486" name="Picture@5C\Qopen@" descr="@5C\Qopen@">
          <a:extLst>
            <a:ext uri="{FF2B5EF4-FFF2-40B4-BE49-F238E27FC236}">
              <a16:creationId xmlns:a16="http://schemas.microsoft.com/office/drawing/2014/main" id="{00000000-0008-0000-0400-0000E6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294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35</xdr:row>
      <xdr:rowOff>0</xdr:rowOff>
    </xdr:from>
    <xdr:to>
      <xdr:col>10</xdr:col>
      <xdr:colOff>152400</xdr:colOff>
      <xdr:row>35</xdr:row>
      <xdr:rowOff>133350</xdr:rowOff>
    </xdr:to>
    <xdr:pic>
      <xdr:nvPicPr>
        <xdr:cNvPr id="487" name="Picture@AG\QOverdue@" descr="@AG\QOverdue@">
          <a:extLst>
            <a:ext uri="{FF2B5EF4-FFF2-40B4-BE49-F238E27FC236}">
              <a16:creationId xmlns:a16="http://schemas.microsoft.com/office/drawing/2014/main" id="{00000000-0008-0000-0400-0000E7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66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488" name="Picture@5C\Qopen@" descr="@5C\Qopen@">
          <a:extLst>
            <a:ext uri="{FF2B5EF4-FFF2-40B4-BE49-F238E27FC236}">
              <a16:creationId xmlns:a16="http://schemas.microsoft.com/office/drawing/2014/main" id="{00000000-0008-0000-0400-0000E8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046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36</xdr:row>
      <xdr:rowOff>0</xdr:rowOff>
    </xdr:from>
    <xdr:to>
      <xdr:col>10</xdr:col>
      <xdr:colOff>152400</xdr:colOff>
      <xdr:row>36</xdr:row>
      <xdr:rowOff>133350</xdr:rowOff>
    </xdr:to>
    <xdr:pic>
      <xdr:nvPicPr>
        <xdr:cNvPr id="489" name="Picture@AG\QOverdue@" descr="@AG\QOverdue@">
          <a:extLst>
            <a:ext uri="{FF2B5EF4-FFF2-40B4-BE49-F238E27FC236}">
              <a16:creationId xmlns:a16="http://schemas.microsoft.com/office/drawing/2014/main" id="{00000000-0008-0000-0400-0000E9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68046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490" name="Picture@5C\Qopen@" descr="@5C\Qopen@">
          <a:extLst>
            <a:ext uri="{FF2B5EF4-FFF2-40B4-BE49-F238E27FC236}">
              <a16:creationId xmlns:a16="http://schemas.microsoft.com/office/drawing/2014/main" id="{00000000-0008-0000-0400-0000EA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799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37</xdr:row>
      <xdr:rowOff>0</xdr:rowOff>
    </xdr:from>
    <xdr:to>
      <xdr:col>10</xdr:col>
      <xdr:colOff>152400</xdr:colOff>
      <xdr:row>37</xdr:row>
      <xdr:rowOff>133350</xdr:rowOff>
    </xdr:to>
    <xdr:pic>
      <xdr:nvPicPr>
        <xdr:cNvPr id="491" name="Picture@AG\QOverdue@" descr="@AG\QOverdue@">
          <a:extLst>
            <a:ext uri="{FF2B5EF4-FFF2-40B4-BE49-F238E27FC236}">
              <a16:creationId xmlns:a16="http://schemas.microsoft.com/office/drawing/2014/main" id="{00000000-0008-0000-0400-0000EB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69799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492" name="Picture@5C\Qopen@" descr="@5C\Qopen@">
          <a:extLst>
            <a:ext uri="{FF2B5EF4-FFF2-40B4-BE49-F238E27FC236}">
              <a16:creationId xmlns:a16="http://schemas.microsoft.com/office/drawing/2014/main" id="{00000000-0008-0000-0400-0000EC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551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38</xdr:row>
      <xdr:rowOff>0</xdr:rowOff>
    </xdr:from>
    <xdr:to>
      <xdr:col>10</xdr:col>
      <xdr:colOff>152400</xdr:colOff>
      <xdr:row>38</xdr:row>
      <xdr:rowOff>133350</xdr:rowOff>
    </xdr:to>
    <xdr:pic>
      <xdr:nvPicPr>
        <xdr:cNvPr id="493" name="Picture@AG\QOverdue@" descr="@AG\QOverdue@">
          <a:extLst>
            <a:ext uri="{FF2B5EF4-FFF2-40B4-BE49-F238E27FC236}">
              <a16:creationId xmlns:a16="http://schemas.microsoft.com/office/drawing/2014/main" id="{00000000-0008-0000-0400-0000ED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71551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494" name="Picture@5C\Qopen@" descr="@5C\Qopen@">
          <a:extLst>
            <a:ext uri="{FF2B5EF4-FFF2-40B4-BE49-F238E27FC236}">
              <a16:creationId xmlns:a16="http://schemas.microsoft.com/office/drawing/2014/main" id="{00000000-0008-0000-0400-0000EE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304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39</xdr:row>
      <xdr:rowOff>0</xdr:rowOff>
    </xdr:from>
    <xdr:to>
      <xdr:col>10</xdr:col>
      <xdr:colOff>152400</xdr:colOff>
      <xdr:row>39</xdr:row>
      <xdr:rowOff>133350</xdr:rowOff>
    </xdr:to>
    <xdr:pic>
      <xdr:nvPicPr>
        <xdr:cNvPr id="495" name="Picture@AG\QOverdue@" descr="@AG\QOverdue@">
          <a:extLst>
            <a:ext uri="{FF2B5EF4-FFF2-40B4-BE49-F238E27FC236}">
              <a16:creationId xmlns:a16="http://schemas.microsoft.com/office/drawing/2014/main" id="{00000000-0008-0000-0400-0000EF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73304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496" name="Picture@5C\Qopen@" descr="@5C\Qopen@">
          <a:extLst>
            <a:ext uri="{FF2B5EF4-FFF2-40B4-BE49-F238E27FC236}">
              <a16:creationId xmlns:a16="http://schemas.microsoft.com/office/drawing/2014/main" id="{00000000-0008-0000-0400-0000F0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057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40</xdr:row>
      <xdr:rowOff>0</xdr:rowOff>
    </xdr:from>
    <xdr:to>
      <xdr:col>10</xdr:col>
      <xdr:colOff>152400</xdr:colOff>
      <xdr:row>40</xdr:row>
      <xdr:rowOff>133350</xdr:rowOff>
    </xdr:to>
    <xdr:pic>
      <xdr:nvPicPr>
        <xdr:cNvPr id="497" name="Picture@AG\QOverdue@" descr="@AG\QOverdue@">
          <a:extLst>
            <a:ext uri="{FF2B5EF4-FFF2-40B4-BE49-F238E27FC236}">
              <a16:creationId xmlns:a16="http://schemas.microsoft.com/office/drawing/2014/main" id="{00000000-0008-0000-0400-0000F1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750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498" name="Picture@5C\Qopen@" descr="@5C\Qopen@">
          <a:extLst>
            <a:ext uri="{FF2B5EF4-FFF2-40B4-BE49-F238E27FC236}">
              <a16:creationId xmlns:a16="http://schemas.microsoft.com/office/drawing/2014/main" id="{00000000-0008-0000-0400-0000F2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809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41</xdr:row>
      <xdr:rowOff>0</xdr:rowOff>
    </xdr:from>
    <xdr:to>
      <xdr:col>10</xdr:col>
      <xdr:colOff>152400</xdr:colOff>
      <xdr:row>41</xdr:row>
      <xdr:rowOff>133350</xdr:rowOff>
    </xdr:to>
    <xdr:pic>
      <xdr:nvPicPr>
        <xdr:cNvPr id="499" name="Picture@AG\QOverdue@" descr="@AG\QOverdue@">
          <a:extLst>
            <a:ext uri="{FF2B5EF4-FFF2-40B4-BE49-F238E27FC236}">
              <a16:creationId xmlns:a16="http://schemas.microsoft.com/office/drawing/2014/main" id="{00000000-0008-0000-0400-0000F3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76809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500" name="Picture@5C\Qopen@" descr="@5C\Qopen@">
          <a:extLst>
            <a:ext uri="{FF2B5EF4-FFF2-40B4-BE49-F238E27FC236}">
              <a16:creationId xmlns:a16="http://schemas.microsoft.com/office/drawing/2014/main" id="{00000000-0008-0000-0400-0000F4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562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42</xdr:row>
      <xdr:rowOff>0</xdr:rowOff>
    </xdr:from>
    <xdr:to>
      <xdr:col>10</xdr:col>
      <xdr:colOff>152400</xdr:colOff>
      <xdr:row>42</xdr:row>
      <xdr:rowOff>133350</xdr:rowOff>
    </xdr:to>
    <xdr:pic>
      <xdr:nvPicPr>
        <xdr:cNvPr id="501" name="Picture@AG\QOverdue@" descr="@AG\QOverdue@">
          <a:extLst>
            <a:ext uri="{FF2B5EF4-FFF2-40B4-BE49-F238E27FC236}">
              <a16:creationId xmlns:a16="http://schemas.microsoft.com/office/drawing/2014/main" id="{00000000-0008-0000-0400-0000F5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78562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502" name="Picture@5C\Qopen@" descr="@5C\Qopen@">
          <a:extLst>
            <a:ext uri="{FF2B5EF4-FFF2-40B4-BE49-F238E27FC236}">
              <a16:creationId xmlns:a16="http://schemas.microsoft.com/office/drawing/2014/main" id="{00000000-0008-0000-0400-0000F6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14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43</xdr:row>
      <xdr:rowOff>0</xdr:rowOff>
    </xdr:from>
    <xdr:to>
      <xdr:col>10</xdr:col>
      <xdr:colOff>152400</xdr:colOff>
      <xdr:row>43</xdr:row>
      <xdr:rowOff>133350</xdr:rowOff>
    </xdr:to>
    <xdr:pic>
      <xdr:nvPicPr>
        <xdr:cNvPr id="503" name="Picture@AG\QOverdue@" descr="@AG\QOverdue@">
          <a:extLst>
            <a:ext uri="{FF2B5EF4-FFF2-40B4-BE49-F238E27FC236}">
              <a16:creationId xmlns:a16="http://schemas.microsoft.com/office/drawing/2014/main" id="{00000000-0008-0000-0400-0000F7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80314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504" name="Picture@5C\Qopen@" descr="@5C\Qopen@">
          <a:extLst>
            <a:ext uri="{FF2B5EF4-FFF2-40B4-BE49-F238E27FC236}">
              <a16:creationId xmlns:a16="http://schemas.microsoft.com/office/drawing/2014/main" id="{00000000-0008-0000-0400-0000F8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067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44</xdr:row>
      <xdr:rowOff>0</xdr:rowOff>
    </xdr:from>
    <xdr:to>
      <xdr:col>10</xdr:col>
      <xdr:colOff>152400</xdr:colOff>
      <xdr:row>44</xdr:row>
      <xdr:rowOff>133350</xdr:rowOff>
    </xdr:to>
    <xdr:pic>
      <xdr:nvPicPr>
        <xdr:cNvPr id="505" name="Picture@AG\QOverdue@" descr="@AG\QOverdue@">
          <a:extLst>
            <a:ext uri="{FF2B5EF4-FFF2-40B4-BE49-F238E27FC236}">
              <a16:creationId xmlns:a16="http://schemas.microsoft.com/office/drawing/2014/main" id="{00000000-0008-0000-0400-0000F9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82067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506" name="Picture@5C\Qopen@" descr="@5C\Qopen@">
          <a:extLst>
            <a:ext uri="{FF2B5EF4-FFF2-40B4-BE49-F238E27FC236}">
              <a16:creationId xmlns:a16="http://schemas.microsoft.com/office/drawing/2014/main" id="{00000000-0008-0000-0400-0000FA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45</xdr:row>
      <xdr:rowOff>0</xdr:rowOff>
    </xdr:from>
    <xdr:to>
      <xdr:col>10</xdr:col>
      <xdr:colOff>152400</xdr:colOff>
      <xdr:row>45</xdr:row>
      <xdr:rowOff>133350</xdr:rowOff>
    </xdr:to>
    <xdr:pic>
      <xdr:nvPicPr>
        <xdr:cNvPr id="507" name="Picture@AG\QOverdue@" descr="@AG\QOverdue@">
          <a:extLst>
            <a:ext uri="{FF2B5EF4-FFF2-40B4-BE49-F238E27FC236}">
              <a16:creationId xmlns:a16="http://schemas.microsoft.com/office/drawing/2014/main" id="{00000000-0008-0000-0400-0000FB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508" name="Picture@5C\Qopen@" descr="@5C\Qopen@">
          <a:extLst>
            <a:ext uri="{FF2B5EF4-FFF2-40B4-BE49-F238E27FC236}">
              <a16:creationId xmlns:a16="http://schemas.microsoft.com/office/drawing/2014/main" id="{00000000-0008-0000-0400-0000FC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72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46</xdr:row>
      <xdr:rowOff>0</xdr:rowOff>
    </xdr:from>
    <xdr:to>
      <xdr:col>10</xdr:col>
      <xdr:colOff>152400</xdr:colOff>
      <xdr:row>46</xdr:row>
      <xdr:rowOff>133350</xdr:rowOff>
    </xdr:to>
    <xdr:pic>
      <xdr:nvPicPr>
        <xdr:cNvPr id="509" name="Picture@AG\QOverdue@" descr="@AG\QOverdue@">
          <a:extLst>
            <a:ext uri="{FF2B5EF4-FFF2-40B4-BE49-F238E27FC236}">
              <a16:creationId xmlns:a16="http://schemas.microsoft.com/office/drawing/2014/main" id="{00000000-0008-0000-0400-0000FD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85572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510" name="Picture@5C\Qopen@" descr="@5C\Qopen@">
          <a:extLst>
            <a:ext uri="{FF2B5EF4-FFF2-40B4-BE49-F238E27FC236}">
              <a16:creationId xmlns:a16="http://schemas.microsoft.com/office/drawing/2014/main" id="{00000000-0008-0000-0400-0000FE01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325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47</xdr:row>
      <xdr:rowOff>0</xdr:rowOff>
    </xdr:from>
    <xdr:to>
      <xdr:col>10</xdr:col>
      <xdr:colOff>152400</xdr:colOff>
      <xdr:row>47</xdr:row>
      <xdr:rowOff>133350</xdr:rowOff>
    </xdr:to>
    <xdr:pic>
      <xdr:nvPicPr>
        <xdr:cNvPr id="511" name="Picture@AG\QOverdue@" descr="@AG\QOverdue@">
          <a:extLst>
            <a:ext uri="{FF2B5EF4-FFF2-40B4-BE49-F238E27FC236}">
              <a16:creationId xmlns:a16="http://schemas.microsoft.com/office/drawing/2014/main" id="{00000000-0008-0000-0400-0000FF01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87325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512" name="Picture@5C\Qopen@" descr="@5C\Qopen@">
          <a:extLst>
            <a:ext uri="{FF2B5EF4-FFF2-40B4-BE49-F238E27FC236}">
              <a16:creationId xmlns:a16="http://schemas.microsoft.com/office/drawing/2014/main" id="{00000000-0008-0000-0400-00000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077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48</xdr:row>
      <xdr:rowOff>0</xdr:rowOff>
    </xdr:from>
    <xdr:to>
      <xdr:col>10</xdr:col>
      <xdr:colOff>152400</xdr:colOff>
      <xdr:row>48</xdr:row>
      <xdr:rowOff>133350</xdr:rowOff>
    </xdr:to>
    <xdr:pic>
      <xdr:nvPicPr>
        <xdr:cNvPr id="513" name="Picture@AG\QOverdue@" descr="@AG\QOverdue@">
          <a:extLst>
            <a:ext uri="{FF2B5EF4-FFF2-40B4-BE49-F238E27FC236}">
              <a16:creationId xmlns:a16="http://schemas.microsoft.com/office/drawing/2014/main" id="{00000000-0008-0000-0400-00000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89077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514" name="Picture@5C\Qopen@" descr="@5C\Qopen@">
          <a:extLst>
            <a:ext uri="{FF2B5EF4-FFF2-40B4-BE49-F238E27FC236}">
              <a16:creationId xmlns:a16="http://schemas.microsoft.com/office/drawing/2014/main" id="{00000000-0008-0000-0400-00000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830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49</xdr:row>
      <xdr:rowOff>0</xdr:rowOff>
    </xdr:from>
    <xdr:to>
      <xdr:col>10</xdr:col>
      <xdr:colOff>152400</xdr:colOff>
      <xdr:row>49</xdr:row>
      <xdr:rowOff>133350</xdr:rowOff>
    </xdr:to>
    <xdr:pic>
      <xdr:nvPicPr>
        <xdr:cNvPr id="515" name="Picture@AG\QOverdue@" descr="@AG\QOverdue@">
          <a:extLst>
            <a:ext uri="{FF2B5EF4-FFF2-40B4-BE49-F238E27FC236}">
              <a16:creationId xmlns:a16="http://schemas.microsoft.com/office/drawing/2014/main" id="{00000000-0008-0000-0400-00000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90830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516" name="Picture@5C\Qopen@" descr="@5C\Qopen@">
          <a:extLst>
            <a:ext uri="{FF2B5EF4-FFF2-40B4-BE49-F238E27FC236}">
              <a16:creationId xmlns:a16="http://schemas.microsoft.com/office/drawing/2014/main" id="{00000000-0008-0000-0400-00000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583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50</xdr:row>
      <xdr:rowOff>0</xdr:rowOff>
    </xdr:from>
    <xdr:to>
      <xdr:col>10</xdr:col>
      <xdr:colOff>152400</xdr:colOff>
      <xdr:row>50</xdr:row>
      <xdr:rowOff>133350</xdr:rowOff>
    </xdr:to>
    <xdr:pic>
      <xdr:nvPicPr>
        <xdr:cNvPr id="517" name="Picture@AG\QOverdue@" descr="@AG\QOverdue@">
          <a:extLst>
            <a:ext uri="{FF2B5EF4-FFF2-40B4-BE49-F238E27FC236}">
              <a16:creationId xmlns:a16="http://schemas.microsoft.com/office/drawing/2014/main" id="{00000000-0008-0000-0400-00000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925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518" name="Picture@5C\Qopen@" descr="@5C\Qopen@">
          <a:extLst>
            <a:ext uri="{FF2B5EF4-FFF2-40B4-BE49-F238E27FC236}">
              <a16:creationId xmlns:a16="http://schemas.microsoft.com/office/drawing/2014/main" id="{00000000-0008-0000-0400-00000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335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51</xdr:row>
      <xdr:rowOff>0</xdr:rowOff>
    </xdr:from>
    <xdr:to>
      <xdr:col>10</xdr:col>
      <xdr:colOff>152400</xdr:colOff>
      <xdr:row>51</xdr:row>
      <xdr:rowOff>133350</xdr:rowOff>
    </xdr:to>
    <xdr:pic>
      <xdr:nvPicPr>
        <xdr:cNvPr id="519" name="Picture@AG\QOverdue@" descr="@AG\QOverdue@">
          <a:extLst>
            <a:ext uri="{FF2B5EF4-FFF2-40B4-BE49-F238E27FC236}">
              <a16:creationId xmlns:a16="http://schemas.microsoft.com/office/drawing/2014/main" id="{00000000-0008-0000-0400-00000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94335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520" name="Picture@5C\Qopen@" descr="@5C\Qopen@">
          <a:extLst>
            <a:ext uri="{FF2B5EF4-FFF2-40B4-BE49-F238E27FC236}">
              <a16:creationId xmlns:a16="http://schemas.microsoft.com/office/drawing/2014/main" id="{00000000-0008-0000-0400-00000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088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52</xdr:row>
      <xdr:rowOff>0</xdr:rowOff>
    </xdr:from>
    <xdr:to>
      <xdr:col>10</xdr:col>
      <xdr:colOff>152400</xdr:colOff>
      <xdr:row>52</xdr:row>
      <xdr:rowOff>133350</xdr:rowOff>
    </xdr:to>
    <xdr:pic>
      <xdr:nvPicPr>
        <xdr:cNvPr id="521" name="Picture@AG\QOverdue@" descr="@AG\QOverdue@">
          <a:extLst>
            <a:ext uri="{FF2B5EF4-FFF2-40B4-BE49-F238E27FC236}">
              <a16:creationId xmlns:a16="http://schemas.microsoft.com/office/drawing/2014/main" id="{00000000-0008-0000-0400-00000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96088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522" name="Picture@5C\Qopen@" descr="@5C\Qopen@">
          <a:extLst>
            <a:ext uri="{FF2B5EF4-FFF2-40B4-BE49-F238E27FC236}">
              <a16:creationId xmlns:a16="http://schemas.microsoft.com/office/drawing/2014/main" id="{00000000-0008-0000-0400-00000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840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53</xdr:row>
      <xdr:rowOff>0</xdr:rowOff>
    </xdr:from>
    <xdr:to>
      <xdr:col>10</xdr:col>
      <xdr:colOff>152400</xdr:colOff>
      <xdr:row>53</xdr:row>
      <xdr:rowOff>133350</xdr:rowOff>
    </xdr:to>
    <xdr:pic>
      <xdr:nvPicPr>
        <xdr:cNvPr id="523" name="Picture@AG\QOverdue@" descr="@AG\QOverdue@">
          <a:extLst>
            <a:ext uri="{FF2B5EF4-FFF2-40B4-BE49-F238E27FC236}">
              <a16:creationId xmlns:a16="http://schemas.microsoft.com/office/drawing/2014/main" id="{00000000-0008-0000-0400-00000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97840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524" name="Picture@5C\Qopen@" descr="@5C\Qopen@">
          <a:extLst>
            <a:ext uri="{FF2B5EF4-FFF2-40B4-BE49-F238E27FC236}">
              <a16:creationId xmlns:a16="http://schemas.microsoft.com/office/drawing/2014/main" id="{00000000-0008-0000-0400-00000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593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54</xdr:row>
      <xdr:rowOff>0</xdr:rowOff>
    </xdr:from>
    <xdr:to>
      <xdr:col>10</xdr:col>
      <xdr:colOff>152400</xdr:colOff>
      <xdr:row>54</xdr:row>
      <xdr:rowOff>133350</xdr:rowOff>
    </xdr:to>
    <xdr:pic>
      <xdr:nvPicPr>
        <xdr:cNvPr id="525" name="Picture@AG\QOverdue@" descr="@AG\QOverdue@">
          <a:extLst>
            <a:ext uri="{FF2B5EF4-FFF2-40B4-BE49-F238E27FC236}">
              <a16:creationId xmlns:a16="http://schemas.microsoft.com/office/drawing/2014/main" id="{00000000-0008-0000-0400-00000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99593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526" name="Picture@5C\Qopen@" descr="@5C\Qopen@">
          <a:extLst>
            <a:ext uri="{FF2B5EF4-FFF2-40B4-BE49-F238E27FC236}">
              <a16:creationId xmlns:a16="http://schemas.microsoft.com/office/drawing/2014/main" id="{00000000-0008-0000-0400-00000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346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55</xdr:row>
      <xdr:rowOff>0</xdr:rowOff>
    </xdr:from>
    <xdr:to>
      <xdr:col>10</xdr:col>
      <xdr:colOff>152400</xdr:colOff>
      <xdr:row>55</xdr:row>
      <xdr:rowOff>133350</xdr:rowOff>
    </xdr:to>
    <xdr:pic>
      <xdr:nvPicPr>
        <xdr:cNvPr id="527" name="Picture@AG\QOverdue@" descr="@AG\QOverdue@">
          <a:extLst>
            <a:ext uri="{FF2B5EF4-FFF2-40B4-BE49-F238E27FC236}">
              <a16:creationId xmlns:a16="http://schemas.microsoft.com/office/drawing/2014/main" id="{00000000-0008-0000-0400-00000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013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528" name="Picture@5C\Qopen@" descr="@5C\Qopen@">
          <a:extLst>
            <a:ext uri="{FF2B5EF4-FFF2-40B4-BE49-F238E27FC236}">
              <a16:creationId xmlns:a16="http://schemas.microsoft.com/office/drawing/2014/main" id="{00000000-0008-0000-0400-00001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098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56</xdr:row>
      <xdr:rowOff>0</xdr:rowOff>
    </xdr:from>
    <xdr:to>
      <xdr:col>10</xdr:col>
      <xdr:colOff>152400</xdr:colOff>
      <xdr:row>56</xdr:row>
      <xdr:rowOff>133350</xdr:rowOff>
    </xdr:to>
    <xdr:pic>
      <xdr:nvPicPr>
        <xdr:cNvPr id="529" name="Picture@AG\QOverdue@" descr="@AG\QOverdue@">
          <a:extLst>
            <a:ext uri="{FF2B5EF4-FFF2-40B4-BE49-F238E27FC236}">
              <a16:creationId xmlns:a16="http://schemas.microsoft.com/office/drawing/2014/main" id="{00000000-0008-0000-0400-00001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03098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530" name="Picture@5C\Qopen@" descr="@5C\Qopen@">
          <a:extLst>
            <a:ext uri="{FF2B5EF4-FFF2-40B4-BE49-F238E27FC236}">
              <a16:creationId xmlns:a16="http://schemas.microsoft.com/office/drawing/2014/main" id="{00000000-0008-0000-0400-00001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851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57</xdr:row>
      <xdr:rowOff>0</xdr:rowOff>
    </xdr:from>
    <xdr:to>
      <xdr:col>10</xdr:col>
      <xdr:colOff>152400</xdr:colOff>
      <xdr:row>57</xdr:row>
      <xdr:rowOff>133350</xdr:rowOff>
    </xdr:to>
    <xdr:pic>
      <xdr:nvPicPr>
        <xdr:cNvPr id="531" name="Picture@AG\QOverdue@" descr="@AG\QOverdue@">
          <a:extLst>
            <a:ext uri="{FF2B5EF4-FFF2-40B4-BE49-F238E27FC236}">
              <a16:creationId xmlns:a16="http://schemas.microsoft.com/office/drawing/2014/main" id="{00000000-0008-0000-0400-00001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04851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532" name="Picture@5C\Qopen@" descr="@5C\Qopen@">
          <a:extLst>
            <a:ext uri="{FF2B5EF4-FFF2-40B4-BE49-F238E27FC236}">
              <a16:creationId xmlns:a16="http://schemas.microsoft.com/office/drawing/2014/main" id="{00000000-0008-0000-0400-00001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03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58</xdr:row>
      <xdr:rowOff>0</xdr:rowOff>
    </xdr:from>
    <xdr:to>
      <xdr:col>10</xdr:col>
      <xdr:colOff>152400</xdr:colOff>
      <xdr:row>58</xdr:row>
      <xdr:rowOff>133350</xdr:rowOff>
    </xdr:to>
    <xdr:pic>
      <xdr:nvPicPr>
        <xdr:cNvPr id="533" name="Picture@AG\QOverdue@" descr="@AG\QOverdue@">
          <a:extLst>
            <a:ext uri="{FF2B5EF4-FFF2-40B4-BE49-F238E27FC236}">
              <a16:creationId xmlns:a16="http://schemas.microsoft.com/office/drawing/2014/main" id="{00000000-0008-0000-0400-00001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06603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534" name="Picture@5C\Qopen@" descr="@5C\Qopen@">
          <a:extLst>
            <a:ext uri="{FF2B5EF4-FFF2-40B4-BE49-F238E27FC236}">
              <a16:creationId xmlns:a16="http://schemas.microsoft.com/office/drawing/2014/main" id="{00000000-0008-0000-0400-00001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356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59</xdr:row>
      <xdr:rowOff>0</xdr:rowOff>
    </xdr:from>
    <xdr:to>
      <xdr:col>10</xdr:col>
      <xdr:colOff>152400</xdr:colOff>
      <xdr:row>59</xdr:row>
      <xdr:rowOff>133350</xdr:rowOff>
    </xdr:to>
    <xdr:pic>
      <xdr:nvPicPr>
        <xdr:cNvPr id="535" name="Picture@AG\QOverdue@" descr="@AG\QOverdue@">
          <a:extLst>
            <a:ext uri="{FF2B5EF4-FFF2-40B4-BE49-F238E27FC236}">
              <a16:creationId xmlns:a16="http://schemas.microsoft.com/office/drawing/2014/main" id="{00000000-0008-0000-0400-00001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08356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536" name="Picture@5C\Qopen@" descr="@5C\Qopen@">
          <a:extLst>
            <a:ext uri="{FF2B5EF4-FFF2-40B4-BE49-F238E27FC236}">
              <a16:creationId xmlns:a16="http://schemas.microsoft.com/office/drawing/2014/main" id="{00000000-0008-0000-0400-00001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109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60</xdr:row>
      <xdr:rowOff>0</xdr:rowOff>
    </xdr:from>
    <xdr:to>
      <xdr:col>10</xdr:col>
      <xdr:colOff>152400</xdr:colOff>
      <xdr:row>60</xdr:row>
      <xdr:rowOff>133350</xdr:rowOff>
    </xdr:to>
    <xdr:pic>
      <xdr:nvPicPr>
        <xdr:cNvPr id="537" name="Picture@AG\QOverdue@" descr="@AG\QOverdue@">
          <a:extLst>
            <a:ext uri="{FF2B5EF4-FFF2-40B4-BE49-F238E27FC236}">
              <a16:creationId xmlns:a16="http://schemas.microsoft.com/office/drawing/2014/main" id="{00000000-0008-0000-0400-00001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10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538" name="Picture@5C\Qopen@" descr="@5C\Qopen@">
          <a:extLst>
            <a:ext uri="{FF2B5EF4-FFF2-40B4-BE49-F238E27FC236}">
              <a16:creationId xmlns:a16="http://schemas.microsoft.com/office/drawing/2014/main" id="{00000000-0008-0000-0400-00001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861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61</xdr:row>
      <xdr:rowOff>0</xdr:rowOff>
    </xdr:from>
    <xdr:to>
      <xdr:col>10</xdr:col>
      <xdr:colOff>152400</xdr:colOff>
      <xdr:row>61</xdr:row>
      <xdr:rowOff>133350</xdr:rowOff>
    </xdr:to>
    <xdr:pic>
      <xdr:nvPicPr>
        <xdr:cNvPr id="539" name="Picture@AG\QOverdue@" descr="@AG\QOverdue@">
          <a:extLst>
            <a:ext uri="{FF2B5EF4-FFF2-40B4-BE49-F238E27FC236}">
              <a16:creationId xmlns:a16="http://schemas.microsoft.com/office/drawing/2014/main" id="{00000000-0008-0000-0400-00001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11861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540" name="Picture@5C\Qopen@" descr="@5C\Qopen@">
          <a:extLst>
            <a:ext uri="{FF2B5EF4-FFF2-40B4-BE49-F238E27FC236}">
              <a16:creationId xmlns:a16="http://schemas.microsoft.com/office/drawing/2014/main" id="{00000000-0008-0000-0400-00001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614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62</xdr:row>
      <xdr:rowOff>0</xdr:rowOff>
    </xdr:from>
    <xdr:to>
      <xdr:col>10</xdr:col>
      <xdr:colOff>152400</xdr:colOff>
      <xdr:row>62</xdr:row>
      <xdr:rowOff>133350</xdr:rowOff>
    </xdr:to>
    <xdr:pic>
      <xdr:nvPicPr>
        <xdr:cNvPr id="541" name="Picture@AG\QOverdue@" descr="@AG\QOverdue@">
          <a:extLst>
            <a:ext uri="{FF2B5EF4-FFF2-40B4-BE49-F238E27FC236}">
              <a16:creationId xmlns:a16="http://schemas.microsoft.com/office/drawing/2014/main" id="{00000000-0008-0000-0400-00001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13614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542" name="Picture@5C\Qopen@" descr="@5C\Qopen@">
          <a:extLst>
            <a:ext uri="{FF2B5EF4-FFF2-40B4-BE49-F238E27FC236}">
              <a16:creationId xmlns:a16="http://schemas.microsoft.com/office/drawing/2014/main" id="{00000000-0008-0000-0400-00001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366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63</xdr:row>
      <xdr:rowOff>0</xdr:rowOff>
    </xdr:from>
    <xdr:to>
      <xdr:col>10</xdr:col>
      <xdr:colOff>152400</xdr:colOff>
      <xdr:row>63</xdr:row>
      <xdr:rowOff>133350</xdr:rowOff>
    </xdr:to>
    <xdr:pic>
      <xdr:nvPicPr>
        <xdr:cNvPr id="543" name="Picture@AG\QOverdue@" descr="@AG\QOverdue@">
          <a:extLst>
            <a:ext uri="{FF2B5EF4-FFF2-40B4-BE49-F238E27FC236}">
              <a16:creationId xmlns:a16="http://schemas.microsoft.com/office/drawing/2014/main" id="{00000000-0008-0000-0400-00001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15366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544" name="Picture@5C\Qopen@" descr="@5C\Qopen@">
          <a:extLst>
            <a:ext uri="{FF2B5EF4-FFF2-40B4-BE49-F238E27FC236}">
              <a16:creationId xmlns:a16="http://schemas.microsoft.com/office/drawing/2014/main" id="{00000000-0008-0000-0400-00002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119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64</xdr:row>
      <xdr:rowOff>0</xdr:rowOff>
    </xdr:from>
    <xdr:to>
      <xdr:col>10</xdr:col>
      <xdr:colOff>152400</xdr:colOff>
      <xdr:row>64</xdr:row>
      <xdr:rowOff>133350</xdr:rowOff>
    </xdr:to>
    <xdr:pic>
      <xdr:nvPicPr>
        <xdr:cNvPr id="545" name="Picture@AG\QOverdue@" descr="@AG\QOverdue@">
          <a:extLst>
            <a:ext uri="{FF2B5EF4-FFF2-40B4-BE49-F238E27FC236}">
              <a16:creationId xmlns:a16="http://schemas.microsoft.com/office/drawing/2014/main" id="{00000000-0008-0000-0400-00002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17119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546" name="Picture@5C\Qopen@" descr="@5C\Qopen@">
          <a:extLst>
            <a:ext uri="{FF2B5EF4-FFF2-40B4-BE49-F238E27FC236}">
              <a16:creationId xmlns:a16="http://schemas.microsoft.com/office/drawing/2014/main" id="{00000000-0008-0000-0400-00002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872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65</xdr:row>
      <xdr:rowOff>0</xdr:rowOff>
    </xdr:from>
    <xdr:to>
      <xdr:col>10</xdr:col>
      <xdr:colOff>152400</xdr:colOff>
      <xdr:row>65</xdr:row>
      <xdr:rowOff>133350</xdr:rowOff>
    </xdr:to>
    <xdr:pic>
      <xdr:nvPicPr>
        <xdr:cNvPr id="547" name="Picture@AG\QOverdue@" descr="@AG\QOverdue@">
          <a:extLst>
            <a:ext uri="{FF2B5EF4-FFF2-40B4-BE49-F238E27FC236}">
              <a16:creationId xmlns:a16="http://schemas.microsoft.com/office/drawing/2014/main" id="{00000000-0008-0000-0400-00002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188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548" name="Picture@5C\Qopen@" descr="@5C\Qopen@">
          <a:extLst>
            <a:ext uri="{FF2B5EF4-FFF2-40B4-BE49-F238E27FC236}">
              <a16:creationId xmlns:a16="http://schemas.microsoft.com/office/drawing/2014/main" id="{00000000-0008-0000-0400-00002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624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66</xdr:row>
      <xdr:rowOff>0</xdr:rowOff>
    </xdr:from>
    <xdr:to>
      <xdr:col>10</xdr:col>
      <xdr:colOff>152400</xdr:colOff>
      <xdr:row>66</xdr:row>
      <xdr:rowOff>133350</xdr:rowOff>
    </xdr:to>
    <xdr:pic>
      <xdr:nvPicPr>
        <xdr:cNvPr id="549" name="Picture@AG\QOverdue@" descr="@AG\QOverdue@">
          <a:extLst>
            <a:ext uri="{FF2B5EF4-FFF2-40B4-BE49-F238E27FC236}">
              <a16:creationId xmlns:a16="http://schemas.microsoft.com/office/drawing/2014/main" id="{00000000-0008-0000-0400-00002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20624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550" name="Picture@5C\Qopen@" descr="@5C\Qopen@">
          <a:extLst>
            <a:ext uri="{FF2B5EF4-FFF2-40B4-BE49-F238E27FC236}">
              <a16:creationId xmlns:a16="http://schemas.microsoft.com/office/drawing/2014/main" id="{00000000-0008-0000-0400-00002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377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67</xdr:row>
      <xdr:rowOff>0</xdr:rowOff>
    </xdr:from>
    <xdr:to>
      <xdr:col>10</xdr:col>
      <xdr:colOff>152400</xdr:colOff>
      <xdr:row>67</xdr:row>
      <xdr:rowOff>133350</xdr:rowOff>
    </xdr:to>
    <xdr:pic>
      <xdr:nvPicPr>
        <xdr:cNvPr id="551" name="Picture@AG\QOverdue@" descr="@AG\QOverdue@">
          <a:extLst>
            <a:ext uri="{FF2B5EF4-FFF2-40B4-BE49-F238E27FC236}">
              <a16:creationId xmlns:a16="http://schemas.microsoft.com/office/drawing/2014/main" id="{00000000-0008-0000-0400-00002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22377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552" name="Picture@5C\Qopen@" descr="@5C\Qopen@">
          <a:extLst>
            <a:ext uri="{FF2B5EF4-FFF2-40B4-BE49-F238E27FC236}">
              <a16:creationId xmlns:a16="http://schemas.microsoft.com/office/drawing/2014/main" id="{00000000-0008-0000-0400-00002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129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68</xdr:row>
      <xdr:rowOff>0</xdr:rowOff>
    </xdr:from>
    <xdr:to>
      <xdr:col>10</xdr:col>
      <xdr:colOff>152400</xdr:colOff>
      <xdr:row>68</xdr:row>
      <xdr:rowOff>133350</xdr:rowOff>
    </xdr:to>
    <xdr:pic>
      <xdr:nvPicPr>
        <xdr:cNvPr id="553" name="Picture@AG\QOverdue@" descr="@AG\QOverdue@">
          <a:extLst>
            <a:ext uri="{FF2B5EF4-FFF2-40B4-BE49-F238E27FC236}">
              <a16:creationId xmlns:a16="http://schemas.microsoft.com/office/drawing/2014/main" id="{00000000-0008-0000-0400-00002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24129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554" name="Picture@5C\Qopen@" descr="@5C\Qopen@">
          <a:extLst>
            <a:ext uri="{FF2B5EF4-FFF2-40B4-BE49-F238E27FC236}">
              <a16:creationId xmlns:a16="http://schemas.microsoft.com/office/drawing/2014/main" id="{00000000-0008-0000-0400-00002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882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69</xdr:row>
      <xdr:rowOff>0</xdr:rowOff>
    </xdr:from>
    <xdr:to>
      <xdr:col>10</xdr:col>
      <xdr:colOff>152400</xdr:colOff>
      <xdr:row>69</xdr:row>
      <xdr:rowOff>133350</xdr:rowOff>
    </xdr:to>
    <xdr:pic>
      <xdr:nvPicPr>
        <xdr:cNvPr id="555" name="Picture@AG\QOverdue@" descr="@AG\QOverdue@">
          <a:extLst>
            <a:ext uri="{FF2B5EF4-FFF2-40B4-BE49-F238E27FC236}">
              <a16:creationId xmlns:a16="http://schemas.microsoft.com/office/drawing/2014/main" id="{00000000-0008-0000-0400-00002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25882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556" name="Picture@5C\Qopen@" descr="@5C\Qopen@">
          <a:extLst>
            <a:ext uri="{FF2B5EF4-FFF2-40B4-BE49-F238E27FC236}">
              <a16:creationId xmlns:a16="http://schemas.microsoft.com/office/drawing/2014/main" id="{00000000-0008-0000-0400-00002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635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70</xdr:row>
      <xdr:rowOff>0</xdr:rowOff>
    </xdr:from>
    <xdr:to>
      <xdr:col>10</xdr:col>
      <xdr:colOff>152400</xdr:colOff>
      <xdr:row>70</xdr:row>
      <xdr:rowOff>133350</xdr:rowOff>
    </xdr:to>
    <xdr:pic>
      <xdr:nvPicPr>
        <xdr:cNvPr id="557" name="Picture@AG\QOverdue@" descr="@AG\QOverdue@">
          <a:extLst>
            <a:ext uri="{FF2B5EF4-FFF2-40B4-BE49-F238E27FC236}">
              <a16:creationId xmlns:a16="http://schemas.microsoft.com/office/drawing/2014/main" id="{00000000-0008-0000-0400-00002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27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558" name="Picture@5C\Qopen@" descr="@5C\Qopen@">
          <a:extLst>
            <a:ext uri="{FF2B5EF4-FFF2-40B4-BE49-F238E27FC236}">
              <a16:creationId xmlns:a16="http://schemas.microsoft.com/office/drawing/2014/main" id="{00000000-0008-0000-0400-00002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387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71</xdr:row>
      <xdr:rowOff>0</xdr:rowOff>
    </xdr:from>
    <xdr:to>
      <xdr:col>10</xdr:col>
      <xdr:colOff>152400</xdr:colOff>
      <xdr:row>71</xdr:row>
      <xdr:rowOff>133350</xdr:rowOff>
    </xdr:to>
    <xdr:pic>
      <xdr:nvPicPr>
        <xdr:cNvPr id="559" name="Picture@AG\QOverdue@" descr="@AG\QOverdue@">
          <a:extLst>
            <a:ext uri="{FF2B5EF4-FFF2-40B4-BE49-F238E27FC236}">
              <a16:creationId xmlns:a16="http://schemas.microsoft.com/office/drawing/2014/main" id="{00000000-0008-0000-0400-00002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29387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560" name="Picture@5C\Qopen@" descr="@5C\Qopen@">
          <a:extLst>
            <a:ext uri="{FF2B5EF4-FFF2-40B4-BE49-F238E27FC236}">
              <a16:creationId xmlns:a16="http://schemas.microsoft.com/office/drawing/2014/main" id="{00000000-0008-0000-0400-00003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140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72</xdr:row>
      <xdr:rowOff>0</xdr:rowOff>
    </xdr:from>
    <xdr:to>
      <xdr:col>10</xdr:col>
      <xdr:colOff>152400</xdr:colOff>
      <xdr:row>72</xdr:row>
      <xdr:rowOff>133350</xdr:rowOff>
    </xdr:to>
    <xdr:pic>
      <xdr:nvPicPr>
        <xdr:cNvPr id="561" name="Picture@AG\QOverdue@" descr="@AG\QOverdue@">
          <a:extLst>
            <a:ext uri="{FF2B5EF4-FFF2-40B4-BE49-F238E27FC236}">
              <a16:creationId xmlns:a16="http://schemas.microsoft.com/office/drawing/2014/main" id="{00000000-0008-0000-0400-00003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31140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562" name="Picture@5C\Qopen@" descr="@5C\Qopen@">
          <a:extLst>
            <a:ext uri="{FF2B5EF4-FFF2-40B4-BE49-F238E27FC236}">
              <a16:creationId xmlns:a16="http://schemas.microsoft.com/office/drawing/2014/main" id="{00000000-0008-0000-0400-00003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892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73</xdr:row>
      <xdr:rowOff>0</xdr:rowOff>
    </xdr:from>
    <xdr:to>
      <xdr:col>10</xdr:col>
      <xdr:colOff>152400</xdr:colOff>
      <xdr:row>73</xdr:row>
      <xdr:rowOff>133350</xdr:rowOff>
    </xdr:to>
    <xdr:pic>
      <xdr:nvPicPr>
        <xdr:cNvPr id="563" name="Picture@AG\QOverdue@" descr="@AG\QOverdue@">
          <a:extLst>
            <a:ext uri="{FF2B5EF4-FFF2-40B4-BE49-F238E27FC236}">
              <a16:creationId xmlns:a16="http://schemas.microsoft.com/office/drawing/2014/main" id="{00000000-0008-0000-0400-00003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32892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564" name="Picture@5C\Qopen@" descr="@5C\Qopen@">
          <a:extLst>
            <a:ext uri="{FF2B5EF4-FFF2-40B4-BE49-F238E27FC236}">
              <a16:creationId xmlns:a16="http://schemas.microsoft.com/office/drawing/2014/main" id="{00000000-0008-0000-0400-00003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645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74</xdr:row>
      <xdr:rowOff>0</xdr:rowOff>
    </xdr:from>
    <xdr:to>
      <xdr:col>10</xdr:col>
      <xdr:colOff>152400</xdr:colOff>
      <xdr:row>74</xdr:row>
      <xdr:rowOff>133350</xdr:rowOff>
    </xdr:to>
    <xdr:pic>
      <xdr:nvPicPr>
        <xdr:cNvPr id="565" name="Picture@AG\QOverdue@" descr="@AG\QOverdue@">
          <a:extLst>
            <a:ext uri="{FF2B5EF4-FFF2-40B4-BE49-F238E27FC236}">
              <a16:creationId xmlns:a16="http://schemas.microsoft.com/office/drawing/2014/main" id="{00000000-0008-0000-0400-00003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34645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566" name="Picture@5C\Qopen@" descr="@5C\Qopen@">
          <a:extLst>
            <a:ext uri="{FF2B5EF4-FFF2-40B4-BE49-F238E27FC236}">
              <a16:creationId xmlns:a16="http://schemas.microsoft.com/office/drawing/2014/main" id="{00000000-0008-0000-0400-00003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398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75</xdr:row>
      <xdr:rowOff>0</xdr:rowOff>
    </xdr:from>
    <xdr:to>
      <xdr:col>10</xdr:col>
      <xdr:colOff>152400</xdr:colOff>
      <xdr:row>75</xdr:row>
      <xdr:rowOff>133350</xdr:rowOff>
    </xdr:to>
    <xdr:pic>
      <xdr:nvPicPr>
        <xdr:cNvPr id="567" name="Picture@AG\QOverdue@" descr="@AG\QOverdue@">
          <a:extLst>
            <a:ext uri="{FF2B5EF4-FFF2-40B4-BE49-F238E27FC236}">
              <a16:creationId xmlns:a16="http://schemas.microsoft.com/office/drawing/2014/main" id="{00000000-0008-0000-0400-00003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363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568" name="Picture@5C\Qopen@" descr="@5C\Qopen@">
          <a:extLst>
            <a:ext uri="{FF2B5EF4-FFF2-40B4-BE49-F238E27FC236}">
              <a16:creationId xmlns:a16="http://schemas.microsoft.com/office/drawing/2014/main" id="{00000000-0008-0000-0400-00003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150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76</xdr:row>
      <xdr:rowOff>0</xdr:rowOff>
    </xdr:from>
    <xdr:to>
      <xdr:col>10</xdr:col>
      <xdr:colOff>152400</xdr:colOff>
      <xdr:row>76</xdr:row>
      <xdr:rowOff>133350</xdr:rowOff>
    </xdr:to>
    <xdr:pic>
      <xdr:nvPicPr>
        <xdr:cNvPr id="569" name="Picture@AG\QOverdue@" descr="@AG\QOverdue@">
          <a:extLst>
            <a:ext uri="{FF2B5EF4-FFF2-40B4-BE49-F238E27FC236}">
              <a16:creationId xmlns:a16="http://schemas.microsoft.com/office/drawing/2014/main" id="{00000000-0008-0000-0400-00003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38150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570" name="Picture@5C\Qopen@" descr="@5C\Qopen@">
          <a:extLst>
            <a:ext uri="{FF2B5EF4-FFF2-40B4-BE49-F238E27FC236}">
              <a16:creationId xmlns:a16="http://schemas.microsoft.com/office/drawing/2014/main" id="{00000000-0008-0000-0400-00003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903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77</xdr:row>
      <xdr:rowOff>0</xdr:rowOff>
    </xdr:from>
    <xdr:to>
      <xdr:col>10</xdr:col>
      <xdr:colOff>152400</xdr:colOff>
      <xdr:row>77</xdr:row>
      <xdr:rowOff>133350</xdr:rowOff>
    </xdr:to>
    <xdr:pic>
      <xdr:nvPicPr>
        <xdr:cNvPr id="571" name="Picture@1V\QDue@" descr="@1V\QDue@">
          <a:extLst>
            <a:ext uri="{FF2B5EF4-FFF2-40B4-BE49-F238E27FC236}">
              <a16:creationId xmlns:a16="http://schemas.microsoft.com/office/drawing/2014/main" id="{00000000-0008-0000-0400-00003B0200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1864340" y="139903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572" name="Picture@5C\Qopen@" descr="@5C\Qopen@">
          <a:extLst>
            <a:ext uri="{FF2B5EF4-FFF2-40B4-BE49-F238E27FC236}">
              <a16:creationId xmlns:a16="http://schemas.microsoft.com/office/drawing/2014/main" id="{00000000-0008-0000-0400-00003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655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78</xdr:row>
      <xdr:rowOff>0</xdr:rowOff>
    </xdr:from>
    <xdr:to>
      <xdr:col>10</xdr:col>
      <xdr:colOff>152400</xdr:colOff>
      <xdr:row>78</xdr:row>
      <xdr:rowOff>133350</xdr:rowOff>
    </xdr:to>
    <xdr:pic>
      <xdr:nvPicPr>
        <xdr:cNvPr id="573" name="Picture@AG\QOverdue@" descr="@AG\QOverdue@">
          <a:extLst>
            <a:ext uri="{FF2B5EF4-FFF2-40B4-BE49-F238E27FC236}">
              <a16:creationId xmlns:a16="http://schemas.microsoft.com/office/drawing/2014/main" id="{00000000-0008-0000-0400-00003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41655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574" name="Picture@5C\Qopen@" descr="@5C\Qopen@">
          <a:extLst>
            <a:ext uri="{FF2B5EF4-FFF2-40B4-BE49-F238E27FC236}">
              <a16:creationId xmlns:a16="http://schemas.microsoft.com/office/drawing/2014/main" id="{00000000-0008-0000-0400-00003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408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79</xdr:row>
      <xdr:rowOff>0</xdr:rowOff>
    </xdr:from>
    <xdr:to>
      <xdr:col>10</xdr:col>
      <xdr:colOff>152400</xdr:colOff>
      <xdr:row>79</xdr:row>
      <xdr:rowOff>133350</xdr:rowOff>
    </xdr:to>
    <xdr:pic>
      <xdr:nvPicPr>
        <xdr:cNvPr id="575" name="Picture@AG\QOverdue@" descr="@AG\QOverdue@">
          <a:extLst>
            <a:ext uri="{FF2B5EF4-FFF2-40B4-BE49-F238E27FC236}">
              <a16:creationId xmlns:a16="http://schemas.microsoft.com/office/drawing/2014/main" id="{00000000-0008-0000-0400-00003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43408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576" name="Picture@5C\Qopen@" descr="@5C\Qopen@">
          <a:extLst>
            <a:ext uri="{FF2B5EF4-FFF2-40B4-BE49-F238E27FC236}">
              <a16:creationId xmlns:a16="http://schemas.microsoft.com/office/drawing/2014/main" id="{00000000-0008-0000-0400-00004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161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80</xdr:row>
      <xdr:rowOff>0</xdr:rowOff>
    </xdr:from>
    <xdr:to>
      <xdr:col>10</xdr:col>
      <xdr:colOff>152400</xdr:colOff>
      <xdr:row>80</xdr:row>
      <xdr:rowOff>133350</xdr:rowOff>
    </xdr:to>
    <xdr:pic>
      <xdr:nvPicPr>
        <xdr:cNvPr id="577" name="Picture@AG\QOverdue@" descr="@AG\QOverdue@">
          <a:extLst>
            <a:ext uri="{FF2B5EF4-FFF2-40B4-BE49-F238E27FC236}">
              <a16:creationId xmlns:a16="http://schemas.microsoft.com/office/drawing/2014/main" id="{00000000-0008-0000-0400-00004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45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578" name="Picture@5C\Qopen@" descr="@5C\Qopen@">
          <a:extLst>
            <a:ext uri="{FF2B5EF4-FFF2-40B4-BE49-F238E27FC236}">
              <a16:creationId xmlns:a16="http://schemas.microsoft.com/office/drawing/2014/main" id="{00000000-0008-0000-0400-00004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913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81</xdr:row>
      <xdr:rowOff>0</xdr:rowOff>
    </xdr:from>
    <xdr:to>
      <xdr:col>10</xdr:col>
      <xdr:colOff>152400</xdr:colOff>
      <xdr:row>81</xdr:row>
      <xdr:rowOff>133350</xdr:rowOff>
    </xdr:to>
    <xdr:pic>
      <xdr:nvPicPr>
        <xdr:cNvPr id="579" name="Picture@AG\QOverdue@" descr="@AG\QOverdue@">
          <a:extLst>
            <a:ext uri="{FF2B5EF4-FFF2-40B4-BE49-F238E27FC236}">
              <a16:creationId xmlns:a16="http://schemas.microsoft.com/office/drawing/2014/main" id="{00000000-0008-0000-0400-00004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46913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580" name="Picture@5C\Qopen@" descr="@5C\Qopen@">
          <a:extLst>
            <a:ext uri="{FF2B5EF4-FFF2-40B4-BE49-F238E27FC236}">
              <a16:creationId xmlns:a16="http://schemas.microsoft.com/office/drawing/2014/main" id="{00000000-0008-0000-0400-00004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666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82</xdr:row>
      <xdr:rowOff>0</xdr:rowOff>
    </xdr:from>
    <xdr:to>
      <xdr:col>10</xdr:col>
      <xdr:colOff>152400</xdr:colOff>
      <xdr:row>82</xdr:row>
      <xdr:rowOff>133350</xdr:rowOff>
    </xdr:to>
    <xdr:pic>
      <xdr:nvPicPr>
        <xdr:cNvPr id="581" name="Picture@AG\QOverdue@" descr="@AG\QOverdue@">
          <a:extLst>
            <a:ext uri="{FF2B5EF4-FFF2-40B4-BE49-F238E27FC236}">
              <a16:creationId xmlns:a16="http://schemas.microsoft.com/office/drawing/2014/main" id="{00000000-0008-0000-0400-00004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48666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582" name="Picture@5C\Qopen@" descr="@5C\Qopen@">
          <a:extLst>
            <a:ext uri="{FF2B5EF4-FFF2-40B4-BE49-F238E27FC236}">
              <a16:creationId xmlns:a16="http://schemas.microsoft.com/office/drawing/2014/main" id="{00000000-0008-0000-0400-00004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18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83</xdr:row>
      <xdr:rowOff>0</xdr:rowOff>
    </xdr:from>
    <xdr:to>
      <xdr:col>10</xdr:col>
      <xdr:colOff>152400</xdr:colOff>
      <xdr:row>83</xdr:row>
      <xdr:rowOff>133350</xdr:rowOff>
    </xdr:to>
    <xdr:pic>
      <xdr:nvPicPr>
        <xdr:cNvPr id="583" name="Picture@AG\QOverdue@" descr="@AG\QOverdue@">
          <a:extLst>
            <a:ext uri="{FF2B5EF4-FFF2-40B4-BE49-F238E27FC236}">
              <a16:creationId xmlns:a16="http://schemas.microsoft.com/office/drawing/2014/main" id="{00000000-0008-0000-0400-00004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50418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584" name="Picture@5C\Qopen@" descr="@5C\Qopen@">
          <a:extLst>
            <a:ext uri="{FF2B5EF4-FFF2-40B4-BE49-F238E27FC236}">
              <a16:creationId xmlns:a16="http://schemas.microsoft.com/office/drawing/2014/main" id="{00000000-0008-0000-0400-00004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171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84</xdr:row>
      <xdr:rowOff>0</xdr:rowOff>
    </xdr:from>
    <xdr:to>
      <xdr:col>10</xdr:col>
      <xdr:colOff>152400</xdr:colOff>
      <xdr:row>84</xdr:row>
      <xdr:rowOff>133350</xdr:rowOff>
    </xdr:to>
    <xdr:pic>
      <xdr:nvPicPr>
        <xdr:cNvPr id="585" name="Picture@AG\QOverdue@" descr="@AG\QOverdue@">
          <a:extLst>
            <a:ext uri="{FF2B5EF4-FFF2-40B4-BE49-F238E27FC236}">
              <a16:creationId xmlns:a16="http://schemas.microsoft.com/office/drawing/2014/main" id="{00000000-0008-0000-0400-00004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52171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586" name="Picture@5C\Qopen@" descr="@5C\Qopen@">
          <a:extLst>
            <a:ext uri="{FF2B5EF4-FFF2-40B4-BE49-F238E27FC236}">
              <a16:creationId xmlns:a16="http://schemas.microsoft.com/office/drawing/2014/main" id="{00000000-0008-0000-0400-00004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924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85</xdr:row>
      <xdr:rowOff>0</xdr:rowOff>
    </xdr:from>
    <xdr:to>
      <xdr:col>10</xdr:col>
      <xdr:colOff>152400</xdr:colOff>
      <xdr:row>85</xdr:row>
      <xdr:rowOff>133350</xdr:rowOff>
    </xdr:to>
    <xdr:pic>
      <xdr:nvPicPr>
        <xdr:cNvPr id="587" name="Picture@AG\QOverdue@" descr="@AG\QOverdue@">
          <a:extLst>
            <a:ext uri="{FF2B5EF4-FFF2-40B4-BE49-F238E27FC236}">
              <a16:creationId xmlns:a16="http://schemas.microsoft.com/office/drawing/2014/main" id="{00000000-0008-0000-0400-00004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539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588" name="Picture@5C\Qopen@" descr="@5C\Qopen@">
          <a:extLst>
            <a:ext uri="{FF2B5EF4-FFF2-40B4-BE49-F238E27FC236}">
              <a16:creationId xmlns:a16="http://schemas.microsoft.com/office/drawing/2014/main" id="{00000000-0008-0000-0400-00004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676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86</xdr:row>
      <xdr:rowOff>0</xdr:rowOff>
    </xdr:from>
    <xdr:to>
      <xdr:col>10</xdr:col>
      <xdr:colOff>152400</xdr:colOff>
      <xdr:row>86</xdr:row>
      <xdr:rowOff>133350</xdr:rowOff>
    </xdr:to>
    <xdr:pic>
      <xdr:nvPicPr>
        <xdr:cNvPr id="589" name="Picture@AG\QOverdue@" descr="@AG\QOverdue@">
          <a:extLst>
            <a:ext uri="{FF2B5EF4-FFF2-40B4-BE49-F238E27FC236}">
              <a16:creationId xmlns:a16="http://schemas.microsoft.com/office/drawing/2014/main" id="{00000000-0008-0000-0400-00004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55676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590" name="Picture@5C\Qopen@" descr="@5C\Qopen@">
          <a:extLst>
            <a:ext uri="{FF2B5EF4-FFF2-40B4-BE49-F238E27FC236}">
              <a16:creationId xmlns:a16="http://schemas.microsoft.com/office/drawing/2014/main" id="{00000000-0008-0000-0400-00004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429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87</xdr:row>
      <xdr:rowOff>0</xdr:rowOff>
    </xdr:from>
    <xdr:to>
      <xdr:col>10</xdr:col>
      <xdr:colOff>152400</xdr:colOff>
      <xdr:row>87</xdr:row>
      <xdr:rowOff>133350</xdr:rowOff>
    </xdr:to>
    <xdr:pic>
      <xdr:nvPicPr>
        <xdr:cNvPr id="591" name="Picture@AG\QOverdue@" descr="@AG\QOverdue@">
          <a:extLst>
            <a:ext uri="{FF2B5EF4-FFF2-40B4-BE49-F238E27FC236}">
              <a16:creationId xmlns:a16="http://schemas.microsoft.com/office/drawing/2014/main" id="{00000000-0008-0000-0400-00004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57429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592" name="Picture@5C\Qopen@" descr="@5C\Qopen@">
          <a:extLst>
            <a:ext uri="{FF2B5EF4-FFF2-40B4-BE49-F238E27FC236}">
              <a16:creationId xmlns:a16="http://schemas.microsoft.com/office/drawing/2014/main" id="{00000000-0008-0000-0400-00005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181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88</xdr:row>
      <xdr:rowOff>0</xdr:rowOff>
    </xdr:from>
    <xdr:to>
      <xdr:col>10</xdr:col>
      <xdr:colOff>152400</xdr:colOff>
      <xdr:row>88</xdr:row>
      <xdr:rowOff>133350</xdr:rowOff>
    </xdr:to>
    <xdr:pic>
      <xdr:nvPicPr>
        <xdr:cNvPr id="593" name="Picture@AG\QOverdue@" descr="@AG\QOverdue@">
          <a:extLst>
            <a:ext uri="{FF2B5EF4-FFF2-40B4-BE49-F238E27FC236}">
              <a16:creationId xmlns:a16="http://schemas.microsoft.com/office/drawing/2014/main" id="{00000000-0008-0000-0400-00005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59181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594" name="Picture@5C\Qopen@" descr="@5C\Qopen@">
          <a:extLst>
            <a:ext uri="{FF2B5EF4-FFF2-40B4-BE49-F238E27FC236}">
              <a16:creationId xmlns:a16="http://schemas.microsoft.com/office/drawing/2014/main" id="{00000000-0008-0000-0400-00005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34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89</xdr:row>
      <xdr:rowOff>0</xdr:rowOff>
    </xdr:from>
    <xdr:to>
      <xdr:col>10</xdr:col>
      <xdr:colOff>152400</xdr:colOff>
      <xdr:row>89</xdr:row>
      <xdr:rowOff>133350</xdr:rowOff>
    </xdr:to>
    <xdr:pic>
      <xdr:nvPicPr>
        <xdr:cNvPr id="595" name="Picture@AG\QOverdue@" descr="@AG\QOverdue@">
          <a:extLst>
            <a:ext uri="{FF2B5EF4-FFF2-40B4-BE49-F238E27FC236}">
              <a16:creationId xmlns:a16="http://schemas.microsoft.com/office/drawing/2014/main" id="{00000000-0008-0000-0400-00005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60934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596" name="Picture@5C\Qopen@" descr="@5C\Qopen@">
          <a:extLst>
            <a:ext uri="{FF2B5EF4-FFF2-40B4-BE49-F238E27FC236}">
              <a16:creationId xmlns:a16="http://schemas.microsoft.com/office/drawing/2014/main" id="{00000000-0008-0000-0400-00005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90</xdr:row>
      <xdr:rowOff>0</xdr:rowOff>
    </xdr:from>
    <xdr:to>
      <xdr:col>10</xdr:col>
      <xdr:colOff>152400</xdr:colOff>
      <xdr:row>90</xdr:row>
      <xdr:rowOff>133350</xdr:rowOff>
    </xdr:to>
    <xdr:pic>
      <xdr:nvPicPr>
        <xdr:cNvPr id="597" name="Picture@AG\QOverdue@" descr="@AG\QOverdue@">
          <a:extLst>
            <a:ext uri="{FF2B5EF4-FFF2-40B4-BE49-F238E27FC236}">
              <a16:creationId xmlns:a16="http://schemas.microsoft.com/office/drawing/2014/main" id="{00000000-0008-0000-0400-00005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598" name="Picture@5C\Qopen@" descr="@5C\Qopen@">
          <a:extLst>
            <a:ext uri="{FF2B5EF4-FFF2-40B4-BE49-F238E27FC236}">
              <a16:creationId xmlns:a16="http://schemas.microsoft.com/office/drawing/2014/main" id="{00000000-0008-0000-0400-00005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39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91</xdr:row>
      <xdr:rowOff>0</xdr:rowOff>
    </xdr:from>
    <xdr:to>
      <xdr:col>10</xdr:col>
      <xdr:colOff>152400</xdr:colOff>
      <xdr:row>91</xdr:row>
      <xdr:rowOff>133350</xdr:rowOff>
    </xdr:to>
    <xdr:pic>
      <xdr:nvPicPr>
        <xdr:cNvPr id="599" name="Picture@AG\QOverdue@" descr="@AG\QOverdue@">
          <a:extLst>
            <a:ext uri="{FF2B5EF4-FFF2-40B4-BE49-F238E27FC236}">
              <a16:creationId xmlns:a16="http://schemas.microsoft.com/office/drawing/2014/main" id="{00000000-0008-0000-0400-00005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64439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600" name="Picture@5C\Qopen@" descr="@5C\Qopen@">
          <a:extLst>
            <a:ext uri="{FF2B5EF4-FFF2-40B4-BE49-F238E27FC236}">
              <a16:creationId xmlns:a16="http://schemas.microsoft.com/office/drawing/2014/main" id="{00000000-0008-0000-0400-00005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92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92</xdr:row>
      <xdr:rowOff>0</xdr:rowOff>
    </xdr:from>
    <xdr:to>
      <xdr:col>10</xdr:col>
      <xdr:colOff>152400</xdr:colOff>
      <xdr:row>92</xdr:row>
      <xdr:rowOff>133350</xdr:rowOff>
    </xdr:to>
    <xdr:pic>
      <xdr:nvPicPr>
        <xdr:cNvPr id="601" name="Picture@AG\QOverdue@" descr="@AG\QOverdue@">
          <a:extLst>
            <a:ext uri="{FF2B5EF4-FFF2-40B4-BE49-F238E27FC236}">
              <a16:creationId xmlns:a16="http://schemas.microsoft.com/office/drawing/2014/main" id="{00000000-0008-0000-0400-00005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66192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602" name="Picture@5C\Qopen@" descr="@5C\Qopen@">
          <a:extLst>
            <a:ext uri="{FF2B5EF4-FFF2-40B4-BE49-F238E27FC236}">
              <a16:creationId xmlns:a16="http://schemas.microsoft.com/office/drawing/2014/main" id="{00000000-0008-0000-0400-00005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944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93</xdr:row>
      <xdr:rowOff>0</xdr:rowOff>
    </xdr:from>
    <xdr:to>
      <xdr:col>10</xdr:col>
      <xdr:colOff>152400</xdr:colOff>
      <xdr:row>93</xdr:row>
      <xdr:rowOff>133350</xdr:rowOff>
    </xdr:to>
    <xdr:pic>
      <xdr:nvPicPr>
        <xdr:cNvPr id="603" name="Picture@AG\QOverdue@" descr="@AG\QOverdue@">
          <a:extLst>
            <a:ext uri="{FF2B5EF4-FFF2-40B4-BE49-F238E27FC236}">
              <a16:creationId xmlns:a16="http://schemas.microsoft.com/office/drawing/2014/main" id="{00000000-0008-0000-0400-00005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67944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604" name="Picture@5C\Qopen@" descr="@5C\Qopen@">
          <a:extLst>
            <a:ext uri="{FF2B5EF4-FFF2-40B4-BE49-F238E27FC236}">
              <a16:creationId xmlns:a16="http://schemas.microsoft.com/office/drawing/2014/main" id="{00000000-0008-0000-0400-00005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697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94</xdr:row>
      <xdr:rowOff>0</xdr:rowOff>
    </xdr:from>
    <xdr:to>
      <xdr:col>10</xdr:col>
      <xdr:colOff>152400</xdr:colOff>
      <xdr:row>94</xdr:row>
      <xdr:rowOff>133350</xdr:rowOff>
    </xdr:to>
    <xdr:pic>
      <xdr:nvPicPr>
        <xdr:cNvPr id="605" name="Picture@AG\QOverdue@" descr="@AG\QOverdue@">
          <a:extLst>
            <a:ext uri="{FF2B5EF4-FFF2-40B4-BE49-F238E27FC236}">
              <a16:creationId xmlns:a16="http://schemas.microsoft.com/office/drawing/2014/main" id="{00000000-0008-0000-0400-00005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69697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606" name="Picture@5C\Qopen@" descr="@5C\Qopen@">
          <a:extLst>
            <a:ext uri="{FF2B5EF4-FFF2-40B4-BE49-F238E27FC236}">
              <a16:creationId xmlns:a16="http://schemas.microsoft.com/office/drawing/2014/main" id="{00000000-0008-0000-0400-00005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95</xdr:row>
      <xdr:rowOff>0</xdr:rowOff>
    </xdr:from>
    <xdr:to>
      <xdr:col>10</xdr:col>
      <xdr:colOff>152400</xdr:colOff>
      <xdr:row>95</xdr:row>
      <xdr:rowOff>133350</xdr:rowOff>
    </xdr:to>
    <xdr:pic>
      <xdr:nvPicPr>
        <xdr:cNvPr id="607" name="Picture@AG\QOverdue@" descr="@AG\QOverdue@">
          <a:extLst>
            <a:ext uri="{FF2B5EF4-FFF2-40B4-BE49-F238E27FC236}">
              <a16:creationId xmlns:a16="http://schemas.microsoft.com/office/drawing/2014/main" id="{00000000-0008-0000-0400-00005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71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608" name="Picture@5C\Qopen@" descr="@5C\Qopen@">
          <a:extLst>
            <a:ext uri="{FF2B5EF4-FFF2-40B4-BE49-F238E27FC236}">
              <a16:creationId xmlns:a16="http://schemas.microsoft.com/office/drawing/2014/main" id="{00000000-0008-0000-0400-00006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202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96</xdr:row>
      <xdr:rowOff>0</xdr:rowOff>
    </xdr:from>
    <xdr:to>
      <xdr:col>10</xdr:col>
      <xdr:colOff>152400</xdr:colOff>
      <xdr:row>96</xdr:row>
      <xdr:rowOff>133350</xdr:rowOff>
    </xdr:to>
    <xdr:pic>
      <xdr:nvPicPr>
        <xdr:cNvPr id="609" name="Picture@AG\QOverdue@" descr="@AG\QOverdue@">
          <a:extLst>
            <a:ext uri="{FF2B5EF4-FFF2-40B4-BE49-F238E27FC236}">
              <a16:creationId xmlns:a16="http://schemas.microsoft.com/office/drawing/2014/main" id="{00000000-0008-0000-0400-00006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73202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610" name="Picture@5C\Qopen@" descr="@5C\Qopen@">
          <a:extLst>
            <a:ext uri="{FF2B5EF4-FFF2-40B4-BE49-F238E27FC236}">
              <a16:creationId xmlns:a16="http://schemas.microsoft.com/office/drawing/2014/main" id="{00000000-0008-0000-0400-00006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955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97</xdr:row>
      <xdr:rowOff>0</xdr:rowOff>
    </xdr:from>
    <xdr:to>
      <xdr:col>10</xdr:col>
      <xdr:colOff>152400</xdr:colOff>
      <xdr:row>97</xdr:row>
      <xdr:rowOff>133350</xdr:rowOff>
    </xdr:to>
    <xdr:pic>
      <xdr:nvPicPr>
        <xdr:cNvPr id="611" name="Picture@AG\QOverdue@" descr="@AG\QOverdue@">
          <a:extLst>
            <a:ext uri="{FF2B5EF4-FFF2-40B4-BE49-F238E27FC236}">
              <a16:creationId xmlns:a16="http://schemas.microsoft.com/office/drawing/2014/main" id="{00000000-0008-0000-0400-00006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74955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612" name="Picture@5C\Qopen@" descr="@5C\Qopen@">
          <a:extLst>
            <a:ext uri="{FF2B5EF4-FFF2-40B4-BE49-F238E27FC236}">
              <a16:creationId xmlns:a16="http://schemas.microsoft.com/office/drawing/2014/main" id="{00000000-0008-0000-0400-00006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707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98</xdr:row>
      <xdr:rowOff>0</xdr:rowOff>
    </xdr:from>
    <xdr:to>
      <xdr:col>10</xdr:col>
      <xdr:colOff>152400</xdr:colOff>
      <xdr:row>98</xdr:row>
      <xdr:rowOff>133350</xdr:rowOff>
    </xdr:to>
    <xdr:pic>
      <xdr:nvPicPr>
        <xdr:cNvPr id="613" name="Picture@AG\QOverdue@" descr="@AG\QOverdue@">
          <a:extLst>
            <a:ext uri="{FF2B5EF4-FFF2-40B4-BE49-F238E27FC236}">
              <a16:creationId xmlns:a16="http://schemas.microsoft.com/office/drawing/2014/main" id="{00000000-0008-0000-0400-00006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76707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614" name="Picture@5C\Qopen@" descr="@5C\Qopen@">
          <a:extLst>
            <a:ext uri="{FF2B5EF4-FFF2-40B4-BE49-F238E27FC236}">
              <a16:creationId xmlns:a16="http://schemas.microsoft.com/office/drawing/2014/main" id="{00000000-0008-0000-0400-00006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460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99</xdr:row>
      <xdr:rowOff>0</xdr:rowOff>
    </xdr:from>
    <xdr:to>
      <xdr:col>10</xdr:col>
      <xdr:colOff>152400</xdr:colOff>
      <xdr:row>99</xdr:row>
      <xdr:rowOff>133350</xdr:rowOff>
    </xdr:to>
    <xdr:pic>
      <xdr:nvPicPr>
        <xdr:cNvPr id="615" name="Picture@AG\QOverdue@" descr="@AG\QOverdue@">
          <a:extLst>
            <a:ext uri="{FF2B5EF4-FFF2-40B4-BE49-F238E27FC236}">
              <a16:creationId xmlns:a16="http://schemas.microsoft.com/office/drawing/2014/main" id="{00000000-0008-0000-0400-00006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78460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616" name="Picture@5C\Qopen@" descr="@5C\Qopen@">
          <a:extLst>
            <a:ext uri="{FF2B5EF4-FFF2-40B4-BE49-F238E27FC236}">
              <a16:creationId xmlns:a16="http://schemas.microsoft.com/office/drawing/2014/main" id="{00000000-0008-0000-0400-00006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213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100</xdr:row>
      <xdr:rowOff>0</xdr:rowOff>
    </xdr:from>
    <xdr:to>
      <xdr:col>10</xdr:col>
      <xdr:colOff>152400</xdr:colOff>
      <xdr:row>100</xdr:row>
      <xdr:rowOff>133350</xdr:rowOff>
    </xdr:to>
    <xdr:pic>
      <xdr:nvPicPr>
        <xdr:cNvPr id="617" name="Picture@AG\QOverdue@" descr="@AG\QOverdue@">
          <a:extLst>
            <a:ext uri="{FF2B5EF4-FFF2-40B4-BE49-F238E27FC236}">
              <a16:creationId xmlns:a16="http://schemas.microsoft.com/office/drawing/2014/main" id="{00000000-0008-0000-0400-00006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802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618" name="Picture@5C\Qopen@" descr="@5C\Qopen@">
          <a:extLst>
            <a:ext uri="{FF2B5EF4-FFF2-40B4-BE49-F238E27FC236}">
              <a16:creationId xmlns:a16="http://schemas.microsoft.com/office/drawing/2014/main" id="{00000000-0008-0000-0400-00006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965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101</xdr:row>
      <xdr:rowOff>0</xdr:rowOff>
    </xdr:from>
    <xdr:to>
      <xdr:col>10</xdr:col>
      <xdr:colOff>152400</xdr:colOff>
      <xdr:row>101</xdr:row>
      <xdr:rowOff>133350</xdr:rowOff>
    </xdr:to>
    <xdr:pic>
      <xdr:nvPicPr>
        <xdr:cNvPr id="619" name="Picture@AG\QOverdue@" descr="@AG\QOverdue@">
          <a:extLst>
            <a:ext uri="{FF2B5EF4-FFF2-40B4-BE49-F238E27FC236}">
              <a16:creationId xmlns:a16="http://schemas.microsoft.com/office/drawing/2014/main" id="{00000000-0008-0000-0400-00006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81965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620" name="Picture@5C\Qopen@" descr="@5C\Qopen@">
          <a:extLst>
            <a:ext uri="{FF2B5EF4-FFF2-40B4-BE49-F238E27FC236}">
              <a16:creationId xmlns:a16="http://schemas.microsoft.com/office/drawing/2014/main" id="{00000000-0008-0000-0400-00006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718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102</xdr:row>
      <xdr:rowOff>0</xdr:rowOff>
    </xdr:from>
    <xdr:to>
      <xdr:col>10</xdr:col>
      <xdr:colOff>152400</xdr:colOff>
      <xdr:row>102</xdr:row>
      <xdr:rowOff>133350</xdr:rowOff>
    </xdr:to>
    <xdr:pic>
      <xdr:nvPicPr>
        <xdr:cNvPr id="621" name="Picture@AG\QOverdue@" descr="@AG\QOverdue@">
          <a:extLst>
            <a:ext uri="{FF2B5EF4-FFF2-40B4-BE49-F238E27FC236}">
              <a16:creationId xmlns:a16="http://schemas.microsoft.com/office/drawing/2014/main" id="{00000000-0008-0000-0400-00006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83718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622" name="Picture@5C\Qopen@" descr="@5C\Qopen@">
          <a:extLst>
            <a:ext uri="{FF2B5EF4-FFF2-40B4-BE49-F238E27FC236}">
              <a16:creationId xmlns:a16="http://schemas.microsoft.com/office/drawing/2014/main" id="{00000000-0008-0000-0400-00006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470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103</xdr:row>
      <xdr:rowOff>0</xdr:rowOff>
    </xdr:from>
    <xdr:to>
      <xdr:col>10</xdr:col>
      <xdr:colOff>152400</xdr:colOff>
      <xdr:row>103</xdr:row>
      <xdr:rowOff>133350</xdr:rowOff>
    </xdr:to>
    <xdr:pic>
      <xdr:nvPicPr>
        <xdr:cNvPr id="623" name="Picture@AG\QOverdue@" descr="@AG\QOverdue@">
          <a:extLst>
            <a:ext uri="{FF2B5EF4-FFF2-40B4-BE49-F238E27FC236}">
              <a16:creationId xmlns:a16="http://schemas.microsoft.com/office/drawing/2014/main" id="{00000000-0008-0000-0400-00006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85470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624" name="Picture@5C\Qopen@" descr="@5C\Qopen@">
          <a:extLst>
            <a:ext uri="{FF2B5EF4-FFF2-40B4-BE49-F238E27FC236}">
              <a16:creationId xmlns:a16="http://schemas.microsoft.com/office/drawing/2014/main" id="{00000000-0008-0000-0400-00007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223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104</xdr:row>
      <xdr:rowOff>0</xdr:rowOff>
    </xdr:from>
    <xdr:to>
      <xdr:col>10</xdr:col>
      <xdr:colOff>152400</xdr:colOff>
      <xdr:row>104</xdr:row>
      <xdr:rowOff>133350</xdr:rowOff>
    </xdr:to>
    <xdr:pic>
      <xdr:nvPicPr>
        <xdr:cNvPr id="625" name="Picture@AG\QOverdue@" descr="@AG\QOverdue@">
          <a:extLst>
            <a:ext uri="{FF2B5EF4-FFF2-40B4-BE49-F238E27FC236}">
              <a16:creationId xmlns:a16="http://schemas.microsoft.com/office/drawing/2014/main" id="{00000000-0008-0000-0400-00007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87223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626" name="Picture@5C\Qopen@" descr="@5C\Qopen@">
          <a:extLst>
            <a:ext uri="{FF2B5EF4-FFF2-40B4-BE49-F238E27FC236}">
              <a16:creationId xmlns:a16="http://schemas.microsoft.com/office/drawing/2014/main" id="{00000000-0008-0000-0400-00007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976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105</xdr:row>
      <xdr:rowOff>0</xdr:rowOff>
    </xdr:from>
    <xdr:to>
      <xdr:col>10</xdr:col>
      <xdr:colOff>152400</xdr:colOff>
      <xdr:row>105</xdr:row>
      <xdr:rowOff>133350</xdr:rowOff>
    </xdr:to>
    <xdr:pic>
      <xdr:nvPicPr>
        <xdr:cNvPr id="627" name="Picture@AG\QOverdue@" descr="@AG\QOverdue@">
          <a:extLst>
            <a:ext uri="{FF2B5EF4-FFF2-40B4-BE49-F238E27FC236}">
              <a16:creationId xmlns:a16="http://schemas.microsoft.com/office/drawing/2014/main" id="{00000000-0008-0000-0400-00007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88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628" name="Picture@5C\Qopen@" descr="@5C\Qopen@">
          <a:extLst>
            <a:ext uri="{FF2B5EF4-FFF2-40B4-BE49-F238E27FC236}">
              <a16:creationId xmlns:a16="http://schemas.microsoft.com/office/drawing/2014/main" id="{00000000-0008-0000-0400-00007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728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106</xdr:row>
      <xdr:rowOff>0</xdr:rowOff>
    </xdr:from>
    <xdr:to>
      <xdr:col>10</xdr:col>
      <xdr:colOff>152400</xdr:colOff>
      <xdr:row>106</xdr:row>
      <xdr:rowOff>133350</xdr:rowOff>
    </xdr:to>
    <xdr:pic>
      <xdr:nvPicPr>
        <xdr:cNvPr id="629" name="Picture@AG\QOverdue@" descr="@AG\QOverdue@">
          <a:extLst>
            <a:ext uri="{FF2B5EF4-FFF2-40B4-BE49-F238E27FC236}">
              <a16:creationId xmlns:a16="http://schemas.microsoft.com/office/drawing/2014/main" id="{00000000-0008-0000-0400-00007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90728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630" name="Picture@5C\Qopen@" descr="@5C\Qopen@">
          <a:extLst>
            <a:ext uri="{FF2B5EF4-FFF2-40B4-BE49-F238E27FC236}">
              <a16:creationId xmlns:a16="http://schemas.microsoft.com/office/drawing/2014/main" id="{00000000-0008-0000-0400-00007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81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107</xdr:row>
      <xdr:rowOff>0</xdr:rowOff>
    </xdr:from>
    <xdr:to>
      <xdr:col>10</xdr:col>
      <xdr:colOff>152400</xdr:colOff>
      <xdr:row>107</xdr:row>
      <xdr:rowOff>133350</xdr:rowOff>
    </xdr:to>
    <xdr:pic>
      <xdr:nvPicPr>
        <xdr:cNvPr id="631" name="Picture@AG\QOverdue@" descr="@AG\QOverdue@">
          <a:extLst>
            <a:ext uri="{FF2B5EF4-FFF2-40B4-BE49-F238E27FC236}">
              <a16:creationId xmlns:a16="http://schemas.microsoft.com/office/drawing/2014/main" id="{00000000-0008-0000-0400-00007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92481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632" name="Picture@5C\Qopen@" descr="@5C\Qopen@">
          <a:extLst>
            <a:ext uri="{FF2B5EF4-FFF2-40B4-BE49-F238E27FC236}">
              <a16:creationId xmlns:a16="http://schemas.microsoft.com/office/drawing/2014/main" id="{00000000-0008-0000-0400-00007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233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108</xdr:row>
      <xdr:rowOff>0</xdr:rowOff>
    </xdr:from>
    <xdr:to>
      <xdr:col>10</xdr:col>
      <xdr:colOff>152400</xdr:colOff>
      <xdr:row>108</xdr:row>
      <xdr:rowOff>133350</xdr:rowOff>
    </xdr:to>
    <xdr:pic>
      <xdr:nvPicPr>
        <xdr:cNvPr id="633" name="Picture@AG\QOverdue@" descr="@AG\QOverdue@">
          <a:extLst>
            <a:ext uri="{FF2B5EF4-FFF2-40B4-BE49-F238E27FC236}">
              <a16:creationId xmlns:a16="http://schemas.microsoft.com/office/drawing/2014/main" id="{00000000-0008-0000-0400-00007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94233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634" name="Picture@5C\Qopen@" descr="@5C\Qopen@">
          <a:extLst>
            <a:ext uri="{FF2B5EF4-FFF2-40B4-BE49-F238E27FC236}">
              <a16:creationId xmlns:a16="http://schemas.microsoft.com/office/drawing/2014/main" id="{00000000-0008-0000-0400-00007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986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109</xdr:row>
      <xdr:rowOff>0</xdr:rowOff>
    </xdr:from>
    <xdr:to>
      <xdr:col>10</xdr:col>
      <xdr:colOff>152400</xdr:colOff>
      <xdr:row>109</xdr:row>
      <xdr:rowOff>133350</xdr:rowOff>
    </xdr:to>
    <xdr:pic>
      <xdr:nvPicPr>
        <xdr:cNvPr id="635" name="Picture@AG\QOverdue@" descr="@AG\QOverdue@">
          <a:extLst>
            <a:ext uri="{FF2B5EF4-FFF2-40B4-BE49-F238E27FC236}">
              <a16:creationId xmlns:a16="http://schemas.microsoft.com/office/drawing/2014/main" id="{00000000-0008-0000-0400-00007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95986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636" name="Picture@5C\Qopen@" descr="@5C\Qopen@">
          <a:extLst>
            <a:ext uri="{FF2B5EF4-FFF2-40B4-BE49-F238E27FC236}">
              <a16:creationId xmlns:a16="http://schemas.microsoft.com/office/drawing/2014/main" id="{00000000-0008-0000-0400-00007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739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110</xdr:row>
      <xdr:rowOff>0</xdr:rowOff>
    </xdr:from>
    <xdr:to>
      <xdr:col>10</xdr:col>
      <xdr:colOff>152400</xdr:colOff>
      <xdr:row>110</xdr:row>
      <xdr:rowOff>133350</xdr:rowOff>
    </xdr:to>
    <xdr:pic>
      <xdr:nvPicPr>
        <xdr:cNvPr id="637" name="Picture@AG\QOverdue@" descr="@AG\QOverdue@">
          <a:extLst>
            <a:ext uri="{FF2B5EF4-FFF2-40B4-BE49-F238E27FC236}">
              <a16:creationId xmlns:a16="http://schemas.microsoft.com/office/drawing/2014/main" id="{00000000-0008-0000-0400-00007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977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638" name="Picture@5C\Qopen@" descr="@5C\Qopen@">
          <a:extLst>
            <a:ext uri="{FF2B5EF4-FFF2-40B4-BE49-F238E27FC236}">
              <a16:creationId xmlns:a16="http://schemas.microsoft.com/office/drawing/2014/main" id="{00000000-0008-0000-0400-00007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491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111</xdr:row>
      <xdr:rowOff>0</xdr:rowOff>
    </xdr:from>
    <xdr:to>
      <xdr:col>10</xdr:col>
      <xdr:colOff>152400</xdr:colOff>
      <xdr:row>111</xdr:row>
      <xdr:rowOff>133350</xdr:rowOff>
    </xdr:to>
    <xdr:pic>
      <xdr:nvPicPr>
        <xdr:cNvPr id="639" name="Picture@AG\QOverdue@" descr="@AG\QOverdue@">
          <a:extLst>
            <a:ext uri="{FF2B5EF4-FFF2-40B4-BE49-F238E27FC236}">
              <a16:creationId xmlns:a16="http://schemas.microsoft.com/office/drawing/2014/main" id="{00000000-0008-0000-0400-00007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199491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640" name="Picture@5C\Qopen@" descr="@5C\Qopen@">
          <a:extLst>
            <a:ext uri="{FF2B5EF4-FFF2-40B4-BE49-F238E27FC236}">
              <a16:creationId xmlns:a16="http://schemas.microsoft.com/office/drawing/2014/main" id="{00000000-0008-0000-0400-00008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244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112</xdr:row>
      <xdr:rowOff>0</xdr:rowOff>
    </xdr:from>
    <xdr:to>
      <xdr:col>10</xdr:col>
      <xdr:colOff>152400</xdr:colOff>
      <xdr:row>112</xdr:row>
      <xdr:rowOff>133350</xdr:rowOff>
    </xdr:to>
    <xdr:pic>
      <xdr:nvPicPr>
        <xdr:cNvPr id="641" name="Picture@AG\QOverdue@" descr="@AG\QOverdue@">
          <a:extLst>
            <a:ext uri="{FF2B5EF4-FFF2-40B4-BE49-F238E27FC236}">
              <a16:creationId xmlns:a16="http://schemas.microsoft.com/office/drawing/2014/main" id="{00000000-0008-0000-0400-00008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01244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642" name="Picture@5C\Qopen@" descr="@5C\Qopen@">
          <a:extLst>
            <a:ext uri="{FF2B5EF4-FFF2-40B4-BE49-F238E27FC236}">
              <a16:creationId xmlns:a16="http://schemas.microsoft.com/office/drawing/2014/main" id="{00000000-0008-0000-0400-00008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996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113</xdr:row>
      <xdr:rowOff>0</xdr:rowOff>
    </xdr:from>
    <xdr:to>
      <xdr:col>10</xdr:col>
      <xdr:colOff>152400</xdr:colOff>
      <xdr:row>113</xdr:row>
      <xdr:rowOff>133350</xdr:rowOff>
    </xdr:to>
    <xdr:pic>
      <xdr:nvPicPr>
        <xdr:cNvPr id="643" name="Picture@AG\QOverdue@" descr="@AG\QOverdue@">
          <a:extLst>
            <a:ext uri="{FF2B5EF4-FFF2-40B4-BE49-F238E27FC236}">
              <a16:creationId xmlns:a16="http://schemas.microsoft.com/office/drawing/2014/main" id="{00000000-0008-0000-0400-00008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02996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644" name="Picture@5C\Qopen@" descr="@5C\Qopen@">
          <a:extLst>
            <a:ext uri="{FF2B5EF4-FFF2-40B4-BE49-F238E27FC236}">
              <a16:creationId xmlns:a16="http://schemas.microsoft.com/office/drawing/2014/main" id="{00000000-0008-0000-0400-00008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749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114</xdr:row>
      <xdr:rowOff>0</xdr:rowOff>
    </xdr:from>
    <xdr:to>
      <xdr:col>10</xdr:col>
      <xdr:colOff>152400</xdr:colOff>
      <xdr:row>114</xdr:row>
      <xdr:rowOff>133350</xdr:rowOff>
    </xdr:to>
    <xdr:pic>
      <xdr:nvPicPr>
        <xdr:cNvPr id="645" name="Picture@AG\QOverdue@" descr="@AG\QOverdue@">
          <a:extLst>
            <a:ext uri="{FF2B5EF4-FFF2-40B4-BE49-F238E27FC236}">
              <a16:creationId xmlns:a16="http://schemas.microsoft.com/office/drawing/2014/main" id="{00000000-0008-0000-0400-00008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04749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646" name="Picture@5C\Qopen@" descr="@5C\Qopen@">
          <a:extLst>
            <a:ext uri="{FF2B5EF4-FFF2-40B4-BE49-F238E27FC236}">
              <a16:creationId xmlns:a16="http://schemas.microsoft.com/office/drawing/2014/main" id="{00000000-0008-0000-0400-00008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502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115</xdr:row>
      <xdr:rowOff>0</xdr:rowOff>
    </xdr:from>
    <xdr:to>
      <xdr:col>10</xdr:col>
      <xdr:colOff>152400</xdr:colOff>
      <xdr:row>115</xdr:row>
      <xdr:rowOff>133350</xdr:rowOff>
    </xdr:to>
    <xdr:pic>
      <xdr:nvPicPr>
        <xdr:cNvPr id="647" name="Picture@AG\QOverdue@" descr="@AG\QOverdue@">
          <a:extLst>
            <a:ext uri="{FF2B5EF4-FFF2-40B4-BE49-F238E27FC236}">
              <a16:creationId xmlns:a16="http://schemas.microsoft.com/office/drawing/2014/main" id="{00000000-0008-0000-0400-00008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06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648" name="Picture@5C\Qopen@" descr="@5C\Qopen@">
          <a:extLst>
            <a:ext uri="{FF2B5EF4-FFF2-40B4-BE49-F238E27FC236}">
              <a16:creationId xmlns:a16="http://schemas.microsoft.com/office/drawing/2014/main" id="{00000000-0008-0000-0400-00008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254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116</xdr:row>
      <xdr:rowOff>0</xdr:rowOff>
    </xdr:from>
    <xdr:to>
      <xdr:col>10</xdr:col>
      <xdr:colOff>152400</xdr:colOff>
      <xdr:row>116</xdr:row>
      <xdr:rowOff>133350</xdr:rowOff>
    </xdr:to>
    <xdr:pic>
      <xdr:nvPicPr>
        <xdr:cNvPr id="649" name="Picture@AG\QOverdue@" descr="@AG\QOverdue@">
          <a:extLst>
            <a:ext uri="{FF2B5EF4-FFF2-40B4-BE49-F238E27FC236}">
              <a16:creationId xmlns:a16="http://schemas.microsoft.com/office/drawing/2014/main" id="{00000000-0008-0000-0400-00008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08254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650" name="Picture@5C\Qopen@" descr="@5C\Qopen@">
          <a:extLst>
            <a:ext uri="{FF2B5EF4-FFF2-40B4-BE49-F238E27FC236}">
              <a16:creationId xmlns:a16="http://schemas.microsoft.com/office/drawing/2014/main" id="{00000000-0008-0000-0400-00008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007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117</xdr:row>
      <xdr:rowOff>0</xdr:rowOff>
    </xdr:from>
    <xdr:to>
      <xdr:col>10</xdr:col>
      <xdr:colOff>152400</xdr:colOff>
      <xdr:row>117</xdr:row>
      <xdr:rowOff>133350</xdr:rowOff>
    </xdr:to>
    <xdr:pic>
      <xdr:nvPicPr>
        <xdr:cNvPr id="651" name="Picture@AG\QOverdue@" descr="@AG\QOverdue@">
          <a:extLst>
            <a:ext uri="{FF2B5EF4-FFF2-40B4-BE49-F238E27FC236}">
              <a16:creationId xmlns:a16="http://schemas.microsoft.com/office/drawing/2014/main" id="{00000000-0008-0000-0400-00008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10007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652" name="Picture@5C\Qopen@" descr="@5C\Qopen@">
          <a:extLst>
            <a:ext uri="{FF2B5EF4-FFF2-40B4-BE49-F238E27FC236}">
              <a16:creationId xmlns:a16="http://schemas.microsoft.com/office/drawing/2014/main" id="{00000000-0008-0000-0400-00008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759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118</xdr:row>
      <xdr:rowOff>0</xdr:rowOff>
    </xdr:from>
    <xdr:to>
      <xdr:col>10</xdr:col>
      <xdr:colOff>152400</xdr:colOff>
      <xdr:row>118</xdr:row>
      <xdr:rowOff>133350</xdr:rowOff>
    </xdr:to>
    <xdr:pic>
      <xdr:nvPicPr>
        <xdr:cNvPr id="653" name="Picture@AG\QOverdue@" descr="@AG\QOverdue@">
          <a:extLst>
            <a:ext uri="{FF2B5EF4-FFF2-40B4-BE49-F238E27FC236}">
              <a16:creationId xmlns:a16="http://schemas.microsoft.com/office/drawing/2014/main" id="{00000000-0008-0000-0400-00008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11759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654" name="Picture@5C\Qopen@" descr="@5C\Qopen@">
          <a:extLst>
            <a:ext uri="{FF2B5EF4-FFF2-40B4-BE49-F238E27FC236}">
              <a16:creationId xmlns:a16="http://schemas.microsoft.com/office/drawing/2014/main" id="{00000000-0008-0000-0400-00008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512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119</xdr:row>
      <xdr:rowOff>0</xdr:rowOff>
    </xdr:from>
    <xdr:to>
      <xdr:col>10</xdr:col>
      <xdr:colOff>152400</xdr:colOff>
      <xdr:row>119</xdr:row>
      <xdr:rowOff>133350</xdr:rowOff>
    </xdr:to>
    <xdr:pic>
      <xdr:nvPicPr>
        <xdr:cNvPr id="655" name="Picture@AG\QOverdue@" descr="@AG\QOverdue@">
          <a:extLst>
            <a:ext uri="{FF2B5EF4-FFF2-40B4-BE49-F238E27FC236}">
              <a16:creationId xmlns:a16="http://schemas.microsoft.com/office/drawing/2014/main" id="{00000000-0008-0000-0400-00008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13512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656" name="Picture@5C\Qopen@" descr="@5C\Qopen@">
          <a:extLst>
            <a:ext uri="{FF2B5EF4-FFF2-40B4-BE49-F238E27FC236}">
              <a16:creationId xmlns:a16="http://schemas.microsoft.com/office/drawing/2014/main" id="{00000000-0008-0000-0400-00009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120</xdr:row>
      <xdr:rowOff>0</xdr:rowOff>
    </xdr:from>
    <xdr:to>
      <xdr:col>10</xdr:col>
      <xdr:colOff>152400</xdr:colOff>
      <xdr:row>120</xdr:row>
      <xdr:rowOff>133350</xdr:rowOff>
    </xdr:to>
    <xdr:pic>
      <xdr:nvPicPr>
        <xdr:cNvPr id="657" name="Picture@AG\QOverdue@" descr="@AG\QOverdue@">
          <a:extLst>
            <a:ext uri="{FF2B5EF4-FFF2-40B4-BE49-F238E27FC236}">
              <a16:creationId xmlns:a16="http://schemas.microsoft.com/office/drawing/2014/main" id="{00000000-0008-0000-0400-00009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15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658" name="Picture@5C\Qopen@" descr="@5C\Qopen@">
          <a:extLst>
            <a:ext uri="{FF2B5EF4-FFF2-40B4-BE49-F238E27FC236}">
              <a16:creationId xmlns:a16="http://schemas.microsoft.com/office/drawing/2014/main" id="{00000000-0008-0000-0400-00009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017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121</xdr:row>
      <xdr:rowOff>0</xdr:rowOff>
    </xdr:from>
    <xdr:to>
      <xdr:col>10</xdr:col>
      <xdr:colOff>152400</xdr:colOff>
      <xdr:row>121</xdr:row>
      <xdr:rowOff>133350</xdr:rowOff>
    </xdr:to>
    <xdr:pic>
      <xdr:nvPicPr>
        <xdr:cNvPr id="659" name="Picture@AG\QOverdue@" descr="@AG\QOverdue@">
          <a:extLst>
            <a:ext uri="{FF2B5EF4-FFF2-40B4-BE49-F238E27FC236}">
              <a16:creationId xmlns:a16="http://schemas.microsoft.com/office/drawing/2014/main" id="{00000000-0008-0000-0400-00009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17017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660" name="Picture@5C\Qopen@" descr="@5C\Qopen@">
          <a:extLst>
            <a:ext uri="{FF2B5EF4-FFF2-40B4-BE49-F238E27FC236}">
              <a16:creationId xmlns:a16="http://schemas.microsoft.com/office/drawing/2014/main" id="{00000000-0008-0000-0400-00009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770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122</xdr:row>
      <xdr:rowOff>0</xdr:rowOff>
    </xdr:from>
    <xdr:to>
      <xdr:col>10</xdr:col>
      <xdr:colOff>152400</xdr:colOff>
      <xdr:row>122</xdr:row>
      <xdr:rowOff>133350</xdr:rowOff>
    </xdr:to>
    <xdr:pic>
      <xdr:nvPicPr>
        <xdr:cNvPr id="661" name="Picture@AG\QOverdue@" descr="@AG\QOverdue@">
          <a:extLst>
            <a:ext uri="{FF2B5EF4-FFF2-40B4-BE49-F238E27FC236}">
              <a16:creationId xmlns:a16="http://schemas.microsoft.com/office/drawing/2014/main" id="{00000000-0008-0000-0400-00009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18770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662" name="Picture@5C\Qopen@" descr="@5C\Qopen@">
          <a:extLst>
            <a:ext uri="{FF2B5EF4-FFF2-40B4-BE49-F238E27FC236}">
              <a16:creationId xmlns:a16="http://schemas.microsoft.com/office/drawing/2014/main" id="{00000000-0008-0000-0400-00009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522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123</xdr:row>
      <xdr:rowOff>0</xdr:rowOff>
    </xdr:from>
    <xdr:to>
      <xdr:col>10</xdr:col>
      <xdr:colOff>152400</xdr:colOff>
      <xdr:row>123</xdr:row>
      <xdr:rowOff>133350</xdr:rowOff>
    </xdr:to>
    <xdr:pic>
      <xdr:nvPicPr>
        <xdr:cNvPr id="663" name="Picture@AG\QOverdue@" descr="@AG\QOverdue@">
          <a:extLst>
            <a:ext uri="{FF2B5EF4-FFF2-40B4-BE49-F238E27FC236}">
              <a16:creationId xmlns:a16="http://schemas.microsoft.com/office/drawing/2014/main" id="{00000000-0008-0000-0400-00009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20522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664" name="Picture@5C\Qopen@" descr="@5C\Qopen@">
          <a:extLst>
            <a:ext uri="{FF2B5EF4-FFF2-40B4-BE49-F238E27FC236}">
              <a16:creationId xmlns:a16="http://schemas.microsoft.com/office/drawing/2014/main" id="{00000000-0008-0000-0400-00009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275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124</xdr:row>
      <xdr:rowOff>0</xdr:rowOff>
    </xdr:from>
    <xdr:to>
      <xdr:col>10</xdr:col>
      <xdr:colOff>152400</xdr:colOff>
      <xdr:row>124</xdr:row>
      <xdr:rowOff>133350</xdr:rowOff>
    </xdr:to>
    <xdr:pic>
      <xdr:nvPicPr>
        <xdr:cNvPr id="665" name="Picture@AG\QOverdue@" descr="@AG\QOverdue@">
          <a:extLst>
            <a:ext uri="{FF2B5EF4-FFF2-40B4-BE49-F238E27FC236}">
              <a16:creationId xmlns:a16="http://schemas.microsoft.com/office/drawing/2014/main" id="{00000000-0008-0000-0400-00009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22275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666" name="Picture@5C\Qopen@" descr="@5C\Qopen@">
          <a:extLst>
            <a:ext uri="{FF2B5EF4-FFF2-40B4-BE49-F238E27FC236}">
              <a16:creationId xmlns:a16="http://schemas.microsoft.com/office/drawing/2014/main" id="{00000000-0008-0000-0400-00009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028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125</xdr:row>
      <xdr:rowOff>0</xdr:rowOff>
    </xdr:from>
    <xdr:to>
      <xdr:col>10</xdr:col>
      <xdr:colOff>152400</xdr:colOff>
      <xdr:row>125</xdr:row>
      <xdr:rowOff>133350</xdr:rowOff>
    </xdr:to>
    <xdr:pic>
      <xdr:nvPicPr>
        <xdr:cNvPr id="667" name="Picture@AG\QOverdue@" descr="@AG\QOverdue@">
          <a:extLst>
            <a:ext uri="{FF2B5EF4-FFF2-40B4-BE49-F238E27FC236}">
              <a16:creationId xmlns:a16="http://schemas.microsoft.com/office/drawing/2014/main" id="{00000000-0008-0000-0400-00009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24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668" name="Picture@5C\Qopen@" descr="@5C\Qopen@">
          <a:extLst>
            <a:ext uri="{FF2B5EF4-FFF2-40B4-BE49-F238E27FC236}">
              <a16:creationId xmlns:a16="http://schemas.microsoft.com/office/drawing/2014/main" id="{00000000-0008-0000-0400-00009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780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126</xdr:row>
      <xdr:rowOff>0</xdr:rowOff>
    </xdr:from>
    <xdr:to>
      <xdr:col>10</xdr:col>
      <xdr:colOff>152400</xdr:colOff>
      <xdr:row>126</xdr:row>
      <xdr:rowOff>133350</xdr:rowOff>
    </xdr:to>
    <xdr:pic>
      <xdr:nvPicPr>
        <xdr:cNvPr id="669" name="Picture@AG\QOverdue@" descr="@AG\QOverdue@">
          <a:extLst>
            <a:ext uri="{FF2B5EF4-FFF2-40B4-BE49-F238E27FC236}">
              <a16:creationId xmlns:a16="http://schemas.microsoft.com/office/drawing/2014/main" id="{00000000-0008-0000-0400-00009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25780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670" name="Picture@5C\Qopen@" descr="@5C\Qopen@">
          <a:extLst>
            <a:ext uri="{FF2B5EF4-FFF2-40B4-BE49-F238E27FC236}">
              <a16:creationId xmlns:a16="http://schemas.microsoft.com/office/drawing/2014/main" id="{00000000-0008-0000-0400-00009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533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127</xdr:row>
      <xdr:rowOff>0</xdr:rowOff>
    </xdr:from>
    <xdr:to>
      <xdr:col>10</xdr:col>
      <xdr:colOff>152400</xdr:colOff>
      <xdr:row>127</xdr:row>
      <xdr:rowOff>133350</xdr:rowOff>
    </xdr:to>
    <xdr:pic>
      <xdr:nvPicPr>
        <xdr:cNvPr id="671" name="Picture@AG\QOverdue@" descr="@AG\QOverdue@">
          <a:extLst>
            <a:ext uri="{FF2B5EF4-FFF2-40B4-BE49-F238E27FC236}">
              <a16:creationId xmlns:a16="http://schemas.microsoft.com/office/drawing/2014/main" id="{00000000-0008-0000-0400-00009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27533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672" name="Picture@5C\Qopen@" descr="@5C\Qopen@">
          <a:extLst>
            <a:ext uri="{FF2B5EF4-FFF2-40B4-BE49-F238E27FC236}">
              <a16:creationId xmlns:a16="http://schemas.microsoft.com/office/drawing/2014/main" id="{00000000-0008-0000-0400-0000A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285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128</xdr:row>
      <xdr:rowOff>0</xdr:rowOff>
    </xdr:from>
    <xdr:to>
      <xdr:col>10</xdr:col>
      <xdr:colOff>152400</xdr:colOff>
      <xdr:row>128</xdr:row>
      <xdr:rowOff>133350</xdr:rowOff>
    </xdr:to>
    <xdr:pic>
      <xdr:nvPicPr>
        <xdr:cNvPr id="673" name="Picture@AG\QOverdue@" descr="@AG\QOverdue@">
          <a:extLst>
            <a:ext uri="{FF2B5EF4-FFF2-40B4-BE49-F238E27FC236}">
              <a16:creationId xmlns:a16="http://schemas.microsoft.com/office/drawing/2014/main" id="{00000000-0008-0000-0400-0000A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29285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674" name="Picture@5C\Qopen@" descr="@5C\Qopen@">
          <a:extLst>
            <a:ext uri="{FF2B5EF4-FFF2-40B4-BE49-F238E27FC236}">
              <a16:creationId xmlns:a16="http://schemas.microsoft.com/office/drawing/2014/main" id="{00000000-0008-0000-0400-0000A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038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129</xdr:row>
      <xdr:rowOff>0</xdr:rowOff>
    </xdr:from>
    <xdr:to>
      <xdr:col>10</xdr:col>
      <xdr:colOff>152400</xdr:colOff>
      <xdr:row>129</xdr:row>
      <xdr:rowOff>133350</xdr:rowOff>
    </xdr:to>
    <xdr:pic>
      <xdr:nvPicPr>
        <xdr:cNvPr id="675" name="Picture@AG\QOverdue@" descr="@AG\QOverdue@">
          <a:extLst>
            <a:ext uri="{FF2B5EF4-FFF2-40B4-BE49-F238E27FC236}">
              <a16:creationId xmlns:a16="http://schemas.microsoft.com/office/drawing/2014/main" id="{00000000-0008-0000-0400-0000A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31038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676" name="Picture@5C\Qopen@" descr="@5C\Qopen@">
          <a:extLst>
            <a:ext uri="{FF2B5EF4-FFF2-40B4-BE49-F238E27FC236}">
              <a16:creationId xmlns:a16="http://schemas.microsoft.com/office/drawing/2014/main" id="{00000000-0008-0000-0400-0000A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791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130</xdr:row>
      <xdr:rowOff>0</xdr:rowOff>
    </xdr:from>
    <xdr:to>
      <xdr:col>10</xdr:col>
      <xdr:colOff>152400</xdr:colOff>
      <xdr:row>130</xdr:row>
      <xdr:rowOff>133350</xdr:rowOff>
    </xdr:to>
    <xdr:pic>
      <xdr:nvPicPr>
        <xdr:cNvPr id="677" name="Picture@AG\QOverdue@" descr="@AG\QOverdue@">
          <a:extLst>
            <a:ext uri="{FF2B5EF4-FFF2-40B4-BE49-F238E27FC236}">
              <a16:creationId xmlns:a16="http://schemas.microsoft.com/office/drawing/2014/main" id="{00000000-0008-0000-0400-0000A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327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678" name="Picture@5C\Qopen@" descr="@5C\Qopen@">
          <a:extLst>
            <a:ext uri="{FF2B5EF4-FFF2-40B4-BE49-F238E27FC236}">
              <a16:creationId xmlns:a16="http://schemas.microsoft.com/office/drawing/2014/main" id="{00000000-0008-0000-0400-0000A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543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131</xdr:row>
      <xdr:rowOff>0</xdr:rowOff>
    </xdr:from>
    <xdr:to>
      <xdr:col>10</xdr:col>
      <xdr:colOff>152400</xdr:colOff>
      <xdr:row>131</xdr:row>
      <xdr:rowOff>133350</xdr:rowOff>
    </xdr:to>
    <xdr:pic>
      <xdr:nvPicPr>
        <xdr:cNvPr id="679" name="Picture@AG\QOverdue@" descr="@AG\QOverdue@">
          <a:extLst>
            <a:ext uri="{FF2B5EF4-FFF2-40B4-BE49-F238E27FC236}">
              <a16:creationId xmlns:a16="http://schemas.microsoft.com/office/drawing/2014/main" id="{00000000-0008-0000-0400-0000A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34543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680" name="Picture@5C\Qopen@" descr="@5C\Qopen@">
          <a:extLst>
            <a:ext uri="{FF2B5EF4-FFF2-40B4-BE49-F238E27FC236}">
              <a16:creationId xmlns:a16="http://schemas.microsoft.com/office/drawing/2014/main" id="{00000000-0008-0000-0400-0000A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96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132</xdr:row>
      <xdr:rowOff>0</xdr:rowOff>
    </xdr:from>
    <xdr:to>
      <xdr:col>10</xdr:col>
      <xdr:colOff>152400</xdr:colOff>
      <xdr:row>132</xdr:row>
      <xdr:rowOff>133350</xdr:rowOff>
    </xdr:to>
    <xdr:pic>
      <xdr:nvPicPr>
        <xdr:cNvPr id="681" name="Picture@AG\QOverdue@" descr="@AG\QOverdue@">
          <a:extLst>
            <a:ext uri="{FF2B5EF4-FFF2-40B4-BE49-F238E27FC236}">
              <a16:creationId xmlns:a16="http://schemas.microsoft.com/office/drawing/2014/main" id="{00000000-0008-0000-0400-0000A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36296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682" name="Picture@5C\Qopen@" descr="@5C\Qopen@">
          <a:extLst>
            <a:ext uri="{FF2B5EF4-FFF2-40B4-BE49-F238E27FC236}">
              <a16:creationId xmlns:a16="http://schemas.microsoft.com/office/drawing/2014/main" id="{00000000-0008-0000-0400-0000A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048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133</xdr:row>
      <xdr:rowOff>0</xdr:rowOff>
    </xdr:from>
    <xdr:to>
      <xdr:col>10</xdr:col>
      <xdr:colOff>152400</xdr:colOff>
      <xdr:row>133</xdr:row>
      <xdr:rowOff>133350</xdr:rowOff>
    </xdr:to>
    <xdr:pic>
      <xdr:nvPicPr>
        <xdr:cNvPr id="683" name="Picture@AG\QOverdue@" descr="@AG\QOverdue@">
          <a:extLst>
            <a:ext uri="{FF2B5EF4-FFF2-40B4-BE49-F238E27FC236}">
              <a16:creationId xmlns:a16="http://schemas.microsoft.com/office/drawing/2014/main" id="{00000000-0008-0000-0400-0000A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38048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684" name="Picture@5C\Qopen@" descr="@5C\Qopen@">
          <a:extLst>
            <a:ext uri="{FF2B5EF4-FFF2-40B4-BE49-F238E27FC236}">
              <a16:creationId xmlns:a16="http://schemas.microsoft.com/office/drawing/2014/main" id="{00000000-0008-0000-0400-0000A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801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134</xdr:row>
      <xdr:rowOff>0</xdr:rowOff>
    </xdr:from>
    <xdr:to>
      <xdr:col>10</xdr:col>
      <xdr:colOff>152400</xdr:colOff>
      <xdr:row>134</xdr:row>
      <xdr:rowOff>133350</xdr:rowOff>
    </xdr:to>
    <xdr:pic>
      <xdr:nvPicPr>
        <xdr:cNvPr id="685" name="Picture@AG\QOverdue@" descr="@AG\QOverdue@">
          <a:extLst>
            <a:ext uri="{FF2B5EF4-FFF2-40B4-BE49-F238E27FC236}">
              <a16:creationId xmlns:a16="http://schemas.microsoft.com/office/drawing/2014/main" id="{00000000-0008-0000-0400-0000A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39801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686" name="Picture@5C\Qopen@" descr="@5C\Qopen@">
          <a:extLst>
            <a:ext uri="{FF2B5EF4-FFF2-40B4-BE49-F238E27FC236}">
              <a16:creationId xmlns:a16="http://schemas.microsoft.com/office/drawing/2014/main" id="{00000000-0008-0000-0400-0000A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135</xdr:row>
      <xdr:rowOff>0</xdr:rowOff>
    </xdr:from>
    <xdr:to>
      <xdr:col>10</xdr:col>
      <xdr:colOff>152400</xdr:colOff>
      <xdr:row>135</xdr:row>
      <xdr:rowOff>133350</xdr:rowOff>
    </xdr:to>
    <xdr:pic>
      <xdr:nvPicPr>
        <xdr:cNvPr id="687" name="Picture@AG\QOverdue@" descr="@AG\QOverdue@">
          <a:extLst>
            <a:ext uri="{FF2B5EF4-FFF2-40B4-BE49-F238E27FC236}">
              <a16:creationId xmlns:a16="http://schemas.microsoft.com/office/drawing/2014/main" id="{00000000-0008-0000-0400-0000A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688" name="Picture@5C\Qopen@" descr="@5C\Qopen@">
          <a:extLst>
            <a:ext uri="{FF2B5EF4-FFF2-40B4-BE49-F238E27FC236}">
              <a16:creationId xmlns:a16="http://schemas.microsoft.com/office/drawing/2014/main" id="{00000000-0008-0000-0400-0000B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306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136</xdr:row>
      <xdr:rowOff>0</xdr:rowOff>
    </xdr:from>
    <xdr:to>
      <xdr:col>10</xdr:col>
      <xdr:colOff>152400</xdr:colOff>
      <xdr:row>136</xdr:row>
      <xdr:rowOff>133350</xdr:rowOff>
    </xdr:to>
    <xdr:pic>
      <xdr:nvPicPr>
        <xdr:cNvPr id="689" name="Picture@AG\QOverdue@" descr="@AG\QOverdue@">
          <a:extLst>
            <a:ext uri="{FF2B5EF4-FFF2-40B4-BE49-F238E27FC236}">
              <a16:creationId xmlns:a16="http://schemas.microsoft.com/office/drawing/2014/main" id="{00000000-0008-0000-0400-0000B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43306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690" name="Picture@5C\Qopen@" descr="@5C\Qopen@">
          <a:extLst>
            <a:ext uri="{FF2B5EF4-FFF2-40B4-BE49-F238E27FC236}">
              <a16:creationId xmlns:a16="http://schemas.microsoft.com/office/drawing/2014/main" id="{00000000-0008-0000-0400-0000B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059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137</xdr:row>
      <xdr:rowOff>0</xdr:rowOff>
    </xdr:from>
    <xdr:to>
      <xdr:col>10</xdr:col>
      <xdr:colOff>152400</xdr:colOff>
      <xdr:row>137</xdr:row>
      <xdr:rowOff>133350</xdr:rowOff>
    </xdr:to>
    <xdr:pic>
      <xdr:nvPicPr>
        <xdr:cNvPr id="691" name="Picture@AG\QOverdue@" descr="@AG\QOverdue@">
          <a:extLst>
            <a:ext uri="{FF2B5EF4-FFF2-40B4-BE49-F238E27FC236}">
              <a16:creationId xmlns:a16="http://schemas.microsoft.com/office/drawing/2014/main" id="{00000000-0008-0000-0400-0000B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45059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692" name="Picture@5C\Qopen@" descr="@5C\Qopen@">
          <a:extLst>
            <a:ext uri="{FF2B5EF4-FFF2-40B4-BE49-F238E27FC236}">
              <a16:creationId xmlns:a16="http://schemas.microsoft.com/office/drawing/2014/main" id="{00000000-0008-0000-0400-0000B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811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138</xdr:row>
      <xdr:rowOff>0</xdr:rowOff>
    </xdr:from>
    <xdr:to>
      <xdr:col>10</xdr:col>
      <xdr:colOff>152400</xdr:colOff>
      <xdr:row>138</xdr:row>
      <xdr:rowOff>133350</xdr:rowOff>
    </xdr:to>
    <xdr:pic>
      <xdr:nvPicPr>
        <xdr:cNvPr id="693" name="Picture@AG\QOverdue@" descr="@AG\QOverdue@">
          <a:extLst>
            <a:ext uri="{FF2B5EF4-FFF2-40B4-BE49-F238E27FC236}">
              <a16:creationId xmlns:a16="http://schemas.microsoft.com/office/drawing/2014/main" id="{00000000-0008-0000-0400-0000B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46811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694" name="Picture@5C\Qopen@" descr="@5C\Qopen@">
          <a:extLst>
            <a:ext uri="{FF2B5EF4-FFF2-40B4-BE49-F238E27FC236}">
              <a16:creationId xmlns:a16="http://schemas.microsoft.com/office/drawing/2014/main" id="{00000000-0008-0000-0400-0000B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564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139</xdr:row>
      <xdr:rowOff>0</xdr:rowOff>
    </xdr:from>
    <xdr:to>
      <xdr:col>10</xdr:col>
      <xdr:colOff>152400</xdr:colOff>
      <xdr:row>139</xdr:row>
      <xdr:rowOff>133350</xdr:rowOff>
    </xdr:to>
    <xdr:pic>
      <xdr:nvPicPr>
        <xdr:cNvPr id="695" name="Picture@AG\QOverdue@" descr="@AG\QOverdue@">
          <a:extLst>
            <a:ext uri="{FF2B5EF4-FFF2-40B4-BE49-F238E27FC236}">
              <a16:creationId xmlns:a16="http://schemas.microsoft.com/office/drawing/2014/main" id="{00000000-0008-0000-0400-0000B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48564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696" name="Picture@5C\Qopen@" descr="@5C\Qopen@">
          <a:extLst>
            <a:ext uri="{FF2B5EF4-FFF2-40B4-BE49-F238E27FC236}">
              <a16:creationId xmlns:a16="http://schemas.microsoft.com/office/drawing/2014/main" id="{00000000-0008-0000-0400-0000B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317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140</xdr:row>
      <xdr:rowOff>0</xdr:rowOff>
    </xdr:from>
    <xdr:to>
      <xdr:col>10</xdr:col>
      <xdr:colOff>152400</xdr:colOff>
      <xdr:row>140</xdr:row>
      <xdr:rowOff>133350</xdr:rowOff>
    </xdr:to>
    <xdr:pic>
      <xdr:nvPicPr>
        <xdr:cNvPr id="697" name="Picture@AG\QOverdue@" descr="@AG\QOverdue@">
          <a:extLst>
            <a:ext uri="{FF2B5EF4-FFF2-40B4-BE49-F238E27FC236}">
              <a16:creationId xmlns:a16="http://schemas.microsoft.com/office/drawing/2014/main" id="{00000000-0008-0000-0400-0000B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503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698" name="Picture@5C\Qopen@" descr="@5C\Qopen@">
          <a:extLst>
            <a:ext uri="{FF2B5EF4-FFF2-40B4-BE49-F238E27FC236}">
              <a16:creationId xmlns:a16="http://schemas.microsoft.com/office/drawing/2014/main" id="{00000000-0008-0000-0400-0000B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069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141</xdr:row>
      <xdr:rowOff>0</xdr:rowOff>
    </xdr:from>
    <xdr:to>
      <xdr:col>10</xdr:col>
      <xdr:colOff>152400</xdr:colOff>
      <xdr:row>141</xdr:row>
      <xdr:rowOff>133350</xdr:rowOff>
    </xdr:to>
    <xdr:pic>
      <xdr:nvPicPr>
        <xdr:cNvPr id="699" name="Picture@AG\QOverdue@" descr="@AG\QOverdue@">
          <a:extLst>
            <a:ext uri="{FF2B5EF4-FFF2-40B4-BE49-F238E27FC236}">
              <a16:creationId xmlns:a16="http://schemas.microsoft.com/office/drawing/2014/main" id="{00000000-0008-0000-0400-0000B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52069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700" name="Picture@5C\Qopen@" descr="@5C\Qopen@">
          <a:extLst>
            <a:ext uri="{FF2B5EF4-FFF2-40B4-BE49-F238E27FC236}">
              <a16:creationId xmlns:a16="http://schemas.microsoft.com/office/drawing/2014/main" id="{00000000-0008-0000-0400-0000B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822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142</xdr:row>
      <xdr:rowOff>0</xdr:rowOff>
    </xdr:from>
    <xdr:to>
      <xdr:col>10</xdr:col>
      <xdr:colOff>152400</xdr:colOff>
      <xdr:row>142</xdr:row>
      <xdr:rowOff>133350</xdr:rowOff>
    </xdr:to>
    <xdr:pic>
      <xdr:nvPicPr>
        <xdr:cNvPr id="701" name="Picture@AG\QOverdue@" descr="@AG\QOverdue@">
          <a:extLst>
            <a:ext uri="{FF2B5EF4-FFF2-40B4-BE49-F238E27FC236}">
              <a16:creationId xmlns:a16="http://schemas.microsoft.com/office/drawing/2014/main" id="{00000000-0008-0000-0400-0000B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53822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702" name="Picture@5C\Qopen@" descr="@5C\Qopen@">
          <a:extLst>
            <a:ext uri="{FF2B5EF4-FFF2-40B4-BE49-F238E27FC236}">
              <a16:creationId xmlns:a16="http://schemas.microsoft.com/office/drawing/2014/main" id="{00000000-0008-0000-0400-0000B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574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143</xdr:row>
      <xdr:rowOff>0</xdr:rowOff>
    </xdr:from>
    <xdr:to>
      <xdr:col>10</xdr:col>
      <xdr:colOff>152400</xdr:colOff>
      <xdr:row>143</xdr:row>
      <xdr:rowOff>133350</xdr:rowOff>
    </xdr:to>
    <xdr:pic>
      <xdr:nvPicPr>
        <xdr:cNvPr id="703" name="Picture@AG\QOverdue@" descr="@AG\QOverdue@">
          <a:extLst>
            <a:ext uri="{FF2B5EF4-FFF2-40B4-BE49-F238E27FC236}">
              <a16:creationId xmlns:a16="http://schemas.microsoft.com/office/drawing/2014/main" id="{00000000-0008-0000-0400-0000B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55574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704" name="Picture@5C\Qopen@" descr="@5C\Qopen@">
          <a:extLst>
            <a:ext uri="{FF2B5EF4-FFF2-40B4-BE49-F238E27FC236}">
              <a16:creationId xmlns:a16="http://schemas.microsoft.com/office/drawing/2014/main" id="{00000000-0008-0000-0400-0000C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327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144</xdr:row>
      <xdr:rowOff>0</xdr:rowOff>
    </xdr:from>
    <xdr:to>
      <xdr:col>10</xdr:col>
      <xdr:colOff>152400</xdr:colOff>
      <xdr:row>144</xdr:row>
      <xdr:rowOff>133350</xdr:rowOff>
    </xdr:to>
    <xdr:pic>
      <xdr:nvPicPr>
        <xdr:cNvPr id="705" name="Picture@AG\QOverdue@" descr="@AG\QOverdue@">
          <a:extLst>
            <a:ext uri="{FF2B5EF4-FFF2-40B4-BE49-F238E27FC236}">
              <a16:creationId xmlns:a16="http://schemas.microsoft.com/office/drawing/2014/main" id="{00000000-0008-0000-0400-0000C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57327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706" name="Picture@5C\Qopen@" descr="@5C\Qopen@">
          <a:extLst>
            <a:ext uri="{FF2B5EF4-FFF2-40B4-BE49-F238E27FC236}">
              <a16:creationId xmlns:a16="http://schemas.microsoft.com/office/drawing/2014/main" id="{00000000-0008-0000-0400-0000C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080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145</xdr:row>
      <xdr:rowOff>0</xdr:rowOff>
    </xdr:from>
    <xdr:to>
      <xdr:col>10</xdr:col>
      <xdr:colOff>152400</xdr:colOff>
      <xdr:row>145</xdr:row>
      <xdr:rowOff>133350</xdr:rowOff>
    </xdr:to>
    <xdr:pic>
      <xdr:nvPicPr>
        <xdr:cNvPr id="707" name="Picture@AG\QOverdue@" descr="@AG\QOverdue@">
          <a:extLst>
            <a:ext uri="{FF2B5EF4-FFF2-40B4-BE49-F238E27FC236}">
              <a16:creationId xmlns:a16="http://schemas.microsoft.com/office/drawing/2014/main" id="{00000000-0008-0000-0400-0000C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59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708" name="Picture@5C\Qopen@" descr="@5C\Qopen@">
          <a:extLst>
            <a:ext uri="{FF2B5EF4-FFF2-40B4-BE49-F238E27FC236}">
              <a16:creationId xmlns:a16="http://schemas.microsoft.com/office/drawing/2014/main" id="{00000000-0008-0000-0400-0000C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832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146</xdr:row>
      <xdr:rowOff>0</xdr:rowOff>
    </xdr:from>
    <xdr:to>
      <xdr:col>10</xdr:col>
      <xdr:colOff>152400</xdr:colOff>
      <xdr:row>146</xdr:row>
      <xdr:rowOff>133350</xdr:rowOff>
    </xdr:to>
    <xdr:pic>
      <xdr:nvPicPr>
        <xdr:cNvPr id="709" name="Picture@AG\QOverdue@" descr="@AG\QOverdue@">
          <a:extLst>
            <a:ext uri="{FF2B5EF4-FFF2-40B4-BE49-F238E27FC236}">
              <a16:creationId xmlns:a16="http://schemas.microsoft.com/office/drawing/2014/main" id="{00000000-0008-0000-0400-0000C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60832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710" name="Picture@5C\Qopen@" descr="@5C\Qopen@">
          <a:extLst>
            <a:ext uri="{FF2B5EF4-FFF2-40B4-BE49-F238E27FC236}">
              <a16:creationId xmlns:a16="http://schemas.microsoft.com/office/drawing/2014/main" id="{00000000-0008-0000-0400-0000C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585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147</xdr:row>
      <xdr:rowOff>0</xdr:rowOff>
    </xdr:from>
    <xdr:to>
      <xdr:col>10</xdr:col>
      <xdr:colOff>152400</xdr:colOff>
      <xdr:row>147</xdr:row>
      <xdr:rowOff>133350</xdr:rowOff>
    </xdr:to>
    <xdr:pic>
      <xdr:nvPicPr>
        <xdr:cNvPr id="711" name="Picture@AG\QOverdue@" descr="@AG\QOverdue@">
          <a:extLst>
            <a:ext uri="{FF2B5EF4-FFF2-40B4-BE49-F238E27FC236}">
              <a16:creationId xmlns:a16="http://schemas.microsoft.com/office/drawing/2014/main" id="{00000000-0008-0000-0400-0000C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62585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712" name="Picture@5C\Qopen@" descr="@5C\Qopen@">
          <a:extLst>
            <a:ext uri="{FF2B5EF4-FFF2-40B4-BE49-F238E27FC236}">
              <a16:creationId xmlns:a16="http://schemas.microsoft.com/office/drawing/2014/main" id="{00000000-0008-0000-0400-0000C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337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148</xdr:row>
      <xdr:rowOff>0</xdr:rowOff>
    </xdr:from>
    <xdr:to>
      <xdr:col>10</xdr:col>
      <xdr:colOff>152400</xdr:colOff>
      <xdr:row>148</xdr:row>
      <xdr:rowOff>133350</xdr:rowOff>
    </xdr:to>
    <xdr:pic>
      <xdr:nvPicPr>
        <xdr:cNvPr id="713" name="Picture@AG\QOverdue@" descr="@AG\QOverdue@">
          <a:extLst>
            <a:ext uri="{FF2B5EF4-FFF2-40B4-BE49-F238E27FC236}">
              <a16:creationId xmlns:a16="http://schemas.microsoft.com/office/drawing/2014/main" id="{00000000-0008-0000-0400-0000C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64337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714" name="Picture@5C\Qopen@" descr="@5C\Qopen@">
          <a:extLst>
            <a:ext uri="{FF2B5EF4-FFF2-40B4-BE49-F238E27FC236}">
              <a16:creationId xmlns:a16="http://schemas.microsoft.com/office/drawing/2014/main" id="{00000000-0008-0000-0400-0000C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090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149</xdr:row>
      <xdr:rowOff>0</xdr:rowOff>
    </xdr:from>
    <xdr:to>
      <xdr:col>10</xdr:col>
      <xdr:colOff>152400</xdr:colOff>
      <xdr:row>149</xdr:row>
      <xdr:rowOff>133350</xdr:rowOff>
    </xdr:to>
    <xdr:pic>
      <xdr:nvPicPr>
        <xdr:cNvPr id="715" name="Picture@AG\QOverdue@" descr="@AG\QOverdue@">
          <a:extLst>
            <a:ext uri="{FF2B5EF4-FFF2-40B4-BE49-F238E27FC236}">
              <a16:creationId xmlns:a16="http://schemas.microsoft.com/office/drawing/2014/main" id="{00000000-0008-0000-0400-0000C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66090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716" name="Picture@5C\Qopen@" descr="@5C\Qopen@">
          <a:extLst>
            <a:ext uri="{FF2B5EF4-FFF2-40B4-BE49-F238E27FC236}">
              <a16:creationId xmlns:a16="http://schemas.microsoft.com/office/drawing/2014/main" id="{00000000-0008-0000-0400-0000C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843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150</xdr:row>
      <xdr:rowOff>0</xdr:rowOff>
    </xdr:from>
    <xdr:to>
      <xdr:col>10</xdr:col>
      <xdr:colOff>152400</xdr:colOff>
      <xdr:row>150</xdr:row>
      <xdr:rowOff>133350</xdr:rowOff>
    </xdr:to>
    <xdr:pic>
      <xdr:nvPicPr>
        <xdr:cNvPr id="717" name="Picture@AG\QOverdue@" descr="@AG\QOverdue@">
          <a:extLst>
            <a:ext uri="{FF2B5EF4-FFF2-40B4-BE49-F238E27FC236}">
              <a16:creationId xmlns:a16="http://schemas.microsoft.com/office/drawing/2014/main" id="{00000000-0008-0000-0400-0000C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678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718" name="Picture@5C\Qopen@" descr="@5C\Qopen@">
          <a:extLst>
            <a:ext uri="{FF2B5EF4-FFF2-40B4-BE49-F238E27FC236}">
              <a16:creationId xmlns:a16="http://schemas.microsoft.com/office/drawing/2014/main" id="{00000000-0008-0000-0400-0000C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595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151</xdr:row>
      <xdr:rowOff>0</xdr:rowOff>
    </xdr:from>
    <xdr:to>
      <xdr:col>10</xdr:col>
      <xdr:colOff>152400</xdr:colOff>
      <xdr:row>151</xdr:row>
      <xdr:rowOff>133350</xdr:rowOff>
    </xdr:to>
    <xdr:pic>
      <xdr:nvPicPr>
        <xdr:cNvPr id="719" name="Picture@AG\QOverdue@" descr="@AG\QOverdue@">
          <a:extLst>
            <a:ext uri="{FF2B5EF4-FFF2-40B4-BE49-F238E27FC236}">
              <a16:creationId xmlns:a16="http://schemas.microsoft.com/office/drawing/2014/main" id="{00000000-0008-0000-0400-0000C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69595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720" name="Picture@5C\Qopen@" descr="@5C\Qopen@">
          <a:extLst>
            <a:ext uri="{FF2B5EF4-FFF2-40B4-BE49-F238E27FC236}">
              <a16:creationId xmlns:a16="http://schemas.microsoft.com/office/drawing/2014/main" id="{00000000-0008-0000-0400-0000D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348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152</xdr:row>
      <xdr:rowOff>0</xdr:rowOff>
    </xdr:from>
    <xdr:to>
      <xdr:col>10</xdr:col>
      <xdr:colOff>152400</xdr:colOff>
      <xdr:row>152</xdr:row>
      <xdr:rowOff>133350</xdr:rowOff>
    </xdr:to>
    <xdr:pic>
      <xdr:nvPicPr>
        <xdr:cNvPr id="721" name="Picture@AG\QOverdue@" descr="@AG\QOverdue@">
          <a:extLst>
            <a:ext uri="{FF2B5EF4-FFF2-40B4-BE49-F238E27FC236}">
              <a16:creationId xmlns:a16="http://schemas.microsoft.com/office/drawing/2014/main" id="{00000000-0008-0000-0400-0000D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71348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722" name="Picture@5C\Qopen@" descr="@5C\Qopen@">
          <a:extLst>
            <a:ext uri="{FF2B5EF4-FFF2-40B4-BE49-F238E27FC236}">
              <a16:creationId xmlns:a16="http://schemas.microsoft.com/office/drawing/2014/main" id="{00000000-0008-0000-0400-0000D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100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153</xdr:row>
      <xdr:rowOff>0</xdr:rowOff>
    </xdr:from>
    <xdr:to>
      <xdr:col>10</xdr:col>
      <xdr:colOff>152400</xdr:colOff>
      <xdr:row>153</xdr:row>
      <xdr:rowOff>133350</xdr:rowOff>
    </xdr:to>
    <xdr:pic>
      <xdr:nvPicPr>
        <xdr:cNvPr id="723" name="Picture@AG\QOverdue@" descr="@AG\QOverdue@">
          <a:extLst>
            <a:ext uri="{FF2B5EF4-FFF2-40B4-BE49-F238E27FC236}">
              <a16:creationId xmlns:a16="http://schemas.microsoft.com/office/drawing/2014/main" id="{00000000-0008-0000-0400-0000D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73100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724" name="Picture@5C\Qopen@" descr="@5C\Qopen@">
          <a:extLst>
            <a:ext uri="{FF2B5EF4-FFF2-40B4-BE49-F238E27FC236}">
              <a16:creationId xmlns:a16="http://schemas.microsoft.com/office/drawing/2014/main" id="{00000000-0008-0000-0400-0000D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853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154</xdr:row>
      <xdr:rowOff>0</xdr:rowOff>
    </xdr:from>
    <xdr:to>
      <xdr:col>10</xdr:col>
      <xdr:colOff>152400</xdr:colOff>
      <xdr:row>154</xdr:row>
      <xdr:rowOff>133350</xdr:rowOff>
    </xdr:to>
    <xdr:pic>
      <xdr:nvPicPr>
        <xdr:cNvPr id="725" name="Picture@AG\QOverdue@" descr="@AG\QOverdue@">
          <a:extLst>
            <a:ext uri="{FF2B5EF4-FFF2-40B4-BE49-F238E27FC236}">
              <a16:creationId xmlns:a16="http://schemas.microsoft.com/office/drawing/2014/main" id="{00000000-0008-0000-0400-0000D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74853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726" name="Picture@5C\Qopen@" descr="@5C\Qopen@">
          <a:extLst>
            <a:ext uri="{FF2B5EF4-FFF2-40B4-BE49-F238E27FC236}">
              <a16:creationId xmlns:a16="http://schemas.microsoft.com/office/drawing/2014/main" id="{00000000-0008-0000-0400-0000D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606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155</xdr:row>
      <xdr:rowOff>0</xdr:rowOff>
    </xdr:from>
    <xdr:to>
      <xdr:col>10</xdr:col>
      <xdr:colOff>152400</xdr:colOff>
      <xdr:row>155</xdr:row>
      <xdr:rowOff>133350</xdr:rowOff>
    </xdr:to>
    <xdr:pic>
      <xdr:nvPicPr>
        <xdr:cNvPr id="727" name="Picture@AG\QOverdue@" descr="@AG\QOverdue@">
          <a:extLst>
            <a:ext uri="{FF2B5EF4-FFF2-40B4-BE49-F238E27FC236}">
              <a16:creationId xmlns:a16="http://schemas.microsoft.com/office/drawing/2014/main" id="{00000000-0008-0000-0400-0000D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766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728" name="Picture@5C\Qopen@" descr="@5C\Qopen@">
          <a:extLst>
            <a:ext uri="{FF2B5EF4-FFF2-40B4-BE49-F238E27FC236}">
              <a16:creationId xmlns:a16="http://schemas.microsoft.com/office/drawing/2014/main" id="{00000000-0008-0000-0400-0000D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358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156</xdr:row>
      <xdr:rowOff>0</xdr:rowOff>
    </xdr:from>
    <xdr:to>
      <xdr:col>10</xdr:col>
      <xdr:colOff>152400</xdr:colOff>
      <xdr:row>156</xdr:row>
      <xdr:rowOff>133350</xdr:rowOff>
    </xdr:to>
    <xdr:pic>
      <xdr:nvPicPr>
        <xdr:cNvPr id="729" name="Picture@AG\QOverdue@" descr="@AG\QOverdue@">
          <a:extLst>
            <a:ext uri="{FF2B5EF4-FFF2-40B4-BE49-F238E27FC236}">
              <a16:creationId xmlns:a16="http://schemas.microsoft.com/office/drawing/2014/main" id="{00000000-0008-0000-0400-0000D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78358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730" name="Picture@5C\Qopen@" descr="@5C\Qopen@">
          <a:extLst>
            <a:ext uri="{FF2B5EF4-FFF2-40B4-BE49-F238E27FC236}">
              <a16:creationId xmlns:a16="http://schemas.microsoft.com/office/drawing/2014/main" id="{00000000-0008-0000-0400-0000D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111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157</xdr:row>
      <xdr:rowOff>0</xdr:rowOff>
    </xdr:from>
    <xdr:to>
      <xdr:col>10</xdr:col>
      <xdr:colOff>152400</xdr:colOff>
      <xdr:row>157</xdr:row>
      <xdr:rowOff>133350</xdr:rowOff>
    </xdr:to>
    <xdr:pic>
      <xdr:nvPicPr>
        <xdr:cNvPr id="731" name="Picture@AG\QOverdue@" descr="@AG\QOverdue@">
          <a:extLst>
            <a:ext uri="{FF2B5EF4-FFF2-40B4-BE49-F238E27FC236}">
              <a16:creationId xmlns:a16="http://schemas.microsoft.com/office/drawing/2014/main" id="{00000000-0008-0000-0400-0000D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80111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732" name="Picture@5C\Qopen@" descr="@5C\Qopen@">
          <a:extLst>
            <a:ext uri="{FF2B5EF4-FFF2-40B4-BE49-F238E27FC236}">
              <a16:creationId xmlns:a16="http://schemas.microsoft.com/office/drawing/2014/main" id="{00000000-0008-0000-0400-0000D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863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158</xdr:row>
      <xdr:rowOff>0</xdr:rowOff>
    </xdr:from>
    <xdr:to>
      <xdr:col>10</xdr:col>
      <xdr:colOff>152400</xdr:colOff>
      <xdr:row>158</xdr:row>
      <xdr:rowOff>133350</xdr:rowOff>
    </xdr:to>
    <xdr:pic>
      <xdr:nvPicPr>
        <xdr:cNvPr id="733" name="Picture@AG\QOverdue@" descr="@AG\QOverdue@">
          <a:extLst>
            <a:ext uri="{FF2B5EF4-FFF2-40B4-BE49-F238E27FC236}">
              <a16:creationId xmlns:a16="http://schemas.microsoft.com/office/drawing/2014/main" id="{00000000-0008-0000-0400-0000D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81863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734" name="Picture@5C\Qopen@" descr="@5C\Qopen@">
          <a:extLst>
            <a:ext uri="{FF2B5EF4-FFF2-40B4-BE49-F238E27FC236}">
              <a16:creationId xmlns:a16="http://schemas.microsoft.com/office/drawing/2014/main" id="{00000000-0008-0000-0400-0000D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616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159</xdr:row>
      <xdr:rowOff>0</xdr:rowOff>
    </xdr:from>
    <xdr:to>
      <xdr:col>10</xdr:col>
      <xdr:colOff>152400</xdr:colOff>
      <xdr:row>159</xdr:row>
      <xdr:rowOff>133350</xdr:rowOff>
    </xdr:to>
    <xdr:pic>
      <xdr:nvPicPr>
        <xdr:cNvPr id="735" name="Picture@AG\QOverdue@" descr="@AG\QOverdue@">
          <a:extLst>
            <a:ext uri="{FF2B5EF4-FFF2-40B4-BE49-F238E27FC236}">
              <a16:creationId xmlns:a16="http://schemas.microsoft.com/office/drawing/2014/main" id="{00000000-0008-0000-0400-0000D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83616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736" name="Picture@5C\Qopen@" descr="@5C\Qopen@">
          <a:extLst>
            <a:ext uri="{FF2B5EF4-FFF2-40B4-BE49-F238E27FC236}">
              <a16:creationId xmlns:a16="http://schemas.microsoft.com/office/drawing/2014/main" id="{00000000-0008-0000-0400-0000E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369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160</xdr:row>
      <xdr:rowOff>0</xdr:rowOff>
    </xdr:from>
    <xdr:to>
      <xdr:col>10</xdr:col>
      <xdr:colOff>152400</xdr:colOff>
      <xdr:row>160</xdr:row>
      <xdr:rowOff>133350</xdr:rowOff>
    </xdr:to>
    <xdr:pic>
      <xdr:nvPicPr>
        <xdr:cNvPr id="737" name="Picture@AG\QOverdue@" descr="@AG\QOverdue@">
          <a:extLst>
            <a:ext uri="{FF2B5EF4-FFF2-40B4-BE49-F238E27FC236}">
              <a16:creationId xmlns:a16="http://schemas.microsoft.com/office/drawing/2014/main" id="{00000000-0008-0000-0400-0000E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85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738" name="Picture@5C\Qopen@" descr="@5C\Qopen@">
          <a:extLst>
            <a:ext uri="{FF2B5EF4-FFF2-40B4-BE49-F238E27FC236}">
              <a16:creationId xmlns:a16="http://schemas.microsoft.com/office/drawing/2014/main" id="{00000000-0008-0000-0400-0000E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121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161</xdr:row>
      <xdr:rowOff>0</xdr:rowOff>
    </xdr:from>
    <xdr:to>
      <xdr:col>10</xdr:col>
      <xdr:colOff>152400</xdr:colOff>
      <xdr:row>161</xdr:row>
      <xdr:rowOff>133350</xdr:rowOff>
    </xdr:to>
    <xdr:pic>
      <xdr:nvPicPr>
        <xdr:cNvPr id="739" name="Picture@AG\QOverdue@" descr="@AG\QOverdue@">
          <a:extLst>
            <a:ext uri="{FF2B5EF4-FFF2-40B4-BE49-F238E27FC236}">
              <a16:creationId xmlns:a16="http://schemas.microsoft.com/office/drawing/2014/main" id="{00000000-0008-0000-0400-0000E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87121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740" name="Picture@5C\Qopen@" descr="@5C\Qopen@">
          <a:extLst>
            <a:ext uri="{FF2B5EF4-FFF2-40B4-BE49-F238E27FC236}">
              <a16:creationId xmlns:a16="http://schemas.microsoft.com/office/drawing/2014/main" id="{00000000-0008-0000-0400-0000E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8874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162</xdr:row>
      <xdr:rowOff>0</xdr:rowOff>
    </xdr:from>
    <xdr:to>
      <xdr:col>10</xdr:col>
      <xdr:colOff>152400</xdr:colOff>
      <xdr:row>162</xdr:row>
      <xdr:rowOff>133350</xdr:rowOff>
    </xdr:to>
    <xdr:pic>
      <xdr:nvPicPr>
        <xdr:cNvPr id="741" name="Picture@AG\QOverdue@" descr="@AG\QOverdue@">
          <a:extLst>
            <a:ext uri="{FF2B5EF4-FFF2-40B4-BE49-F238E27FC236}">
              <a16:creationId xmlns:a16="http://schemas.microsoft.com/office/drawing/2014/main" id="{00000000-0008-0000-0400-0000E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88874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742" name="Picture@5C\Qopen@" descr="@5C\Qopen@">
          <a:extLst>
            <a:ext uri="{FF2B5EF4-FFF2-40B4-BE49-F238E27FC236}">
              <a16:creationId xmlns:a16="http://schemas.microsoft.com/office/drawing/2014/main" id="{00000000-0008-0000-0400-0000E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626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163</xdr:row>
      <xdr:rowOff>0</xdr:rowOff>
    </xdr:from>
    <xdr:to>
      <xdr:col>10</xdr:col>
      <xdr:colOff>152400</xdr:colOff>
      <xdr:row>163</xdr:row>
      <xdr:rowOff>133350</xdr:rowOff>
    </xdr:to>
    <xdr:pic>
      <xdr:nvPicPr>
        <xdr:cNvPr id="743" name="Picture@AG\QOverdue@" descr="@AG\QOverdue@">
          <a:extLst>
            <a:ext uri="{FF2B5EF4-FFF2-40B4-BE49-F238E27FC236}">
              <a16:creationId xmlns:a16="http://schemas.microsoft.com/office/drawing/2014/main" id="{00000000-0008-0000-0400-0000E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90626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744" name="Picture@5C\Qopen@" descr="@5C\Qopen@">
          <a:extLst>
            <a:ext uri="{FF2B5EF4-FFF2-40B4-BE49-F238E27FC236}">
              <a16:creationId xmlns:a16="http://schemas.microsoft.com/office/drawing/2014/main" id="{00000000-0008-0000-0400-0000E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379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164</xdr:row>
      <xdr:rowOff>0</xdr:rowOff>
    </xdr:from>
    <xdr:to>
      <xdr:col>10</xdr:col>
      <xdr:colOff>152400</xdr:colOff>
      <xdr:row>164</xdr:row>
      <xdr:rowOff>133350</xdr:rowOff>
    </xdr:to>
    <xdr:pic>
      <xdr:nvPicPr>
        <xdr:cNvPr id="745" name="Picture@AG\QOverdue@" descr="@AG\QOverdue@">
          <a:extLst>
            <a:ext uri="{FF2B5EF4-FFF2-40B4-BE49-F238E27FC236}">
              <a16:creationId xmlns:a16="http://schemas.microsoft.com/office/drawing/2014/main" id="{00000000-0008-0000-0400-0000E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92379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746" name="Picture@5C\Qopen@" descr="@5C\Qopen@">
          <a:extLst>
            <a:ext uri="{FF2B5EF4-FFF2-40B4-BE49-F238E27FC236}">
              <a16:creationId xmlns:a16="http://schemas.microsoft.com/office/drawing/2014/main" id="{00000000-0008-0000-0400-0000E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132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165</xdr:row>
      <xdr:rowOff>0</xdr:rowOff>
    </xdr:from>
    <xdr:to>
      <xdr:col>10</xdr:col>
      <xdr:colOff>152400</xdr:colOff>
      <xdr:row>165</xdr:row>
      <xdr:rowOff>133350</xdr:rowOff>
    </xdr:to>
    <xdr:pic>
      <xdr:nvPicPr>
        <xdr:cNvPr id="747" name="Picture@AG\QOverdue@" descr="@AG\QOverdue@">
          <a:extLst>
            <a:ext uri="{FF2B5EF4-FFF2-40B4-BE49-F238E27FC236}">
              <a16:creationId xmlns:a16="http://schemas.microsoft.com/office/drawing/2014/main" id="{00000000-0008-0000-0400-0000E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941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748" name="Picture@5C\Qopen@" descr="@5C\Qopen@">
          <a:extLst>
            <a:ext uri="{FF2B5EF4-FFF2-40B4-BE49-F238E27FC236}">
              <a16:creationId xmlns:a16="http://schemas.microsoft.com/office/drawing/2014/main" id="{00000000-0008-0000-0400-0000E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884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166</xdr:row>
      <xdr:rowOff>0</xdr:rowOff>
    </xdr:from>
    <xdr:to>
      <xdr:col>10</xdr:col>
      <xdr:colOff>152400</xdr:colOff>
      <xdr:row>166</xdr:row>
      <xdr:rowOff>133350</xdr:rowOff>
    </xdr:to>
    <xdr:pic>
      <xdr:nvPicPr>
        <xdr:cNvPr id="749" name="Picture@AG\QOverdue@" descr="@AG\QOverdue@">
          <a:extLst>
            <a:ext uri="{FF2B5EF4-FFF2-40B4-BE49-F238E27FC236}">
              <a16:creationId xmlns:a16="http://schemas.microsoft.com/office/drawing/2014/main" id="{00000000-0008-0000-0400-0000E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95884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750" name="Picture@5C\Qopen@" descr="@5C\Qopen@">
          <a:extLst>
            <a:ext uri="{FF2B5EF4-FFF2-40B4-BE49-F238E27FC236}">
              <a16:creationId xmlns:a16="http://schemas.microsoft.com/office/drawing/2014/main" id="{00000000-0008-0000-0400-0000E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637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167</xdr:row>
      <xdr:rowOff>0</xdr:rowOff>
    </xdr:from>
    <xdr:to>
      <xdr:col>10</xdr:col>
      <xdr:colOff>152400</xdr:colOff>
      <xdr:row>167</xdr:row>
      <xdr:rowOff>133350</xdr:rowOff>
    </xdr:to>
    <xdr:pic>
      <xdr:nvPicPr>
        <xdr:cNvPr id="751" name="Picture@AG\QOverdue@" descr="@AG\QOverdue@">
          <a:extLst>
            <a:ext uri="{FF2B5EF4-FFF2-40B4-BE49-F238E27FC236}">
              <a16:creationId xmlns:a16="http://schemas.microsoft.com/office/drawing/2014/main" id="{00000000-0008-0000-0400-0000E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97637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752" name="Picture@5C\Qopen@" descr="@5C\Qopen@">
          <a:extLst>
            <a:ext uri="{FF2B5EF4-FFF2-40B4-BE49-F238E27FC236}">
              <a16:creationId xmlns:a16="http://schemas.microsoft.com/office/drawing/2014/main" id="{00000000-0008-0000-0400-0000F0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389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168</xdr:row>
      <xdr:rowOff>0</xdr:rowOff>
    </xdr:from>
    <xdr:to>
      <xdr:col>10</xdr:col>
      <xdr:colOff>152400</xdr:colOff>
      <xdr:row>168</xdr:row>
      <xdr:rowOff>133350</xdr:rowOff>
    </xdr:to>
    <xdr:pic>
      <xdr:nvPicPr>
        <xdr:cNvPr id="753" name="Picture@AG\QOverdue@" descr="@AG\QOverdue@">
          <a:extLst>
            <a:ext uri="{FF2B5EF4-FFF2-40B4-BE49-F238E27FC236}">
              <a16:creationId xmlns:a16="http://schemas.microsoft.com/office/drawing/2014/main" id="{00000000-0008-0000-0400-0000F1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299389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754" name="Picture@5C\Qopen@" descr="@5C\Qopen@">
          <a:extLst>
            <a:ext uri="{FF2B5EF4-FFF2-40B4-BE49-F238E27FC236}">
              <a16:creationId xmlns:a16="http://schemas.microsoft.com/office/drawing/2014/main" id="{00000000-0008-0000-0400-0000F2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142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169</xdr:row>
      <xdr:rowOff>0</xdr:rowOff>
    </xdr:from>
    <xdr:to>
      <xdr:col>10</xdr:col>
      <xdr:colOff>152400</xdr:colOff>
      <xdr:row>169</xdr:row>
      <xdr:rowOff>133350</xdr:rowOff>
    </xdr:to>
    <xdr:pic>
      <xdr:nvPicPr>
        <xdr:cNvPr id="755" name="Picture@AG\QOverdue@" descr="@AG\QOverdue@">
          <a:extLst>
            <a:ext uri="{FF2B5EF4-FFF2-40B4-BE49-F238E27FC236}">
              <a16:creationId xmlns:a16="http://schemas.microsoft.com/office/drawing/2014/main" id="{00000000-0008-0000-0400-0000F3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01142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756" name="Picture@5C\Qopen@" descr="@5C\Qopen@">
          <a:extLst>
            <a:ext uri="{FF2B5EF4-FFF2-40B4-BE49-F238E27FC236}">
              <a16:creationId xmlns:a16="http://schemas.microsoft.com/office/drawing/2014/main" id="{00000000-0008-0000-0400-0000F4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895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170</xdr:row>
      <xdr:rowOff>0</xdr:rowOff>
    </xdr:from>
    <xdr:to>
      <xdr:col>10</xdr:col>
      <xdr:colOff>152400</xdr:colOff>
      <xdr:row>170</xdr:row>
      <xdr:rowOff>133350</xdr:rowOff>
    </xdr:to>
    <xdr:pic>
      <xdr:nvPicPr>
        <xdr:cNvPr id="757" name="Picture@AG\QOverdue@" descr="@AG\QOverdue@">
          <a:extLst>
            <a:ext uri="{FF2B5EF4-FFF2-40B4-BE49-F238E27FC236}">
              <a16:creationId xmlns:a16="http://schemas.microsoft.com/office/drawing/2014/main" id="{00000000-0008-0000-0400-0000F5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02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758" name="Picture@5C\Qopen@" descr="@5C\Qopen@">
          <a:extLst>
            <a:ext uri="{FF2B5EF4-FFF2-40B4-BE49-F238E27FC236}">
              <a16:creationId xmlns:a16="http://schemas.microsoft.com/office/drawing/2014/main" id="{00000000-0008-0000-0400-0000F6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647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171</xdr:row>
      <xdr:rowOff>0</xdr:rowOff>
    </xdr:from>
    <xdr:to>
      <xdr:col>10</xdr:col>
      <xdr:colOff>152400</xdr:colOff>
      <xdr:row>171</xdr:row>
      <xdr:rowOff>133350</xdr:rowOff>
    </xdr:to>
    <xdr:pic>
      <xdr:nvPicPr>
        <xdr:cNvPr id="759" name="Picture@AG\QOverdue@" descr="@AG\QOverdue@">
          <a:extLst>
            <a:ext uri="{FF2B5EF4-FFF2-40B4-BE49-F238E27FC236}">
              <a16:creationId xmlns:a16="http://schemas.microsoft.com/office/drawing/2014/main" id="{00000000-0008-0000-0400-0000F7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04647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760" name="Picture@5C\Qopen@" descr="@5C\Qopen@">
          <a:extLst>
            <a:ext uri="{FF2B5EF4-FFF2-40B4-BE49-F238E27FC236}">
              <a16:creationId xmlns:a16="http://schemas.microsoft.com/office/drawing/2014/main" id="{00000000-0008-0000-0400-0000F8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400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172</xdr:row>
      <xdr:rowOff>0</xdr:rowOff>
    </xdr:from>
    <xdr:to>
      <xdr:col>10</xdr:col>
      <xdr:colOff>152400</xdr:colOff>
      <xdr:row>172</xdr:row>
      <xdr:rowOff>133350</xdr:rowOff>
    </xdr:to>
    <xdr:pic>
      <xdr:nvPicPr>
        <xdr:cNvPr id="761" name="Picture@AG\QOverdue@" descr="@AG\QOverdue@">
          <a:extLst>
            <a:ext uri="{FF2B5EF4-FFF2-40B4-BE49-F238E27FC236}">
              <a16:creationId xmlns:a16="http://schemas.microsoft.com/office/drawing/2014/main" id="{00000000-0008-0000-0400-0000F9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06400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762" name="Picture@5C\Qopen@" descr="@5C\Qopen@">
          <a:extLst>
            <a:ext uri="{FF2B5EF4-FFF2-40B4-BE49-F238E27FC236}">
              <a16:creationId xmlns:a16="http://schemas.microsoft.com/office/drawing/2014/main" id="{00000000-0008-0000-0400-0000FA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152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173</xdr:row>
      <xdr:rowOff>0</xdr:rowOff>
    </xdr:from>
    <xdr:to>
      <xdr:col>10</xdr:col>
      <xdr:colOff>152400</xdr:colOff>
      <xdr:row>173</xdr:row>
      <xdr:rowOff>133350</xdr:rowOff>
    </xdr:to>
    <xdr:pic>
      <xdr:nvPicPr>
        <xdr:cNvPr id="763" name="Picture@AG\QOverdue@" descr="@AG\QOverdue@">
          <a:extLst>
            <a:ext uri="{FF2B5EF4-FFF2-40B4-BE49-F238E27FC236}">
              <a16:creationId xmlns:a16="http://schemas.microsoft.com/office/drawing/2014/main" id="{00000000-0008-0000-0400-0000FB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08152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764" name="Picture@5C\Qopen@" descr="@5C\Qopen@">
          <a:extLst>
            <a:ext uri="{FF2B5EF4-FFF2-40B4-BE49-F238E27FC236}">
              <a16:creationId xmlns:a16="http://schemas.microsoft.com/office/drawing/2014/main" id="{00000000-0008-0000-0400-0000FC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905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174</xdr:row>
      <xdr:rowOff>0</xdr:rowOff>
    </xdr:from>
    <xdr:to>
      <xdr:col>10</xdr:col>
      <xdr:colOff>152400</xdr:colOff>
      <xdr:row>174</xdr:row>
      <xdr:rowOff>133350</xdr:rowOff>
    </xdr:to>
    <xdr:pic>
      <xdr:nvPicPr>
        <xdr:cNvPr id="765" name="Picture@AG\QOverdue@" descr="@AG\QOverdue@">
          <a:extLst>
            <a:ext uri="{FF2B5EF4-FFF2-40B4-BE49-F238E27FC236}">
              <a16:creationId xmlns:a16="http://schemas.microsoft.com/office/drawing/2014/main" id="{00000000-0008-0000-0400-0000FD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1864340" y="309905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766" name="Picture@5C\Qopen@" descr="@5C\Qopen@">
          <a:extLst>
            <a:ext uri="{FF2B5EF4-FFF2-40B4-BE49-F238E27FC236}">
              <a16:creationId xmlns:a16="http://schemas.microsoft.com/office/drawing/2014/main" id="{00000000-0008-0000-0400-0000FE02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05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177</xdr:row>
      <xdr:rowOff>0</xdr:rowOff>
    </xdr:from>
    <xdr:to>
      <xdr:col>10</xdr:col>
      <xdr:colOff>152400</xdr:colOff>
      <xdr:row>177</xdr:row>
      <xdr:rowOff>133350</xdr:rowOff>
    </xdr:to>
    <xdr:pic>
      <xdr:nvPicPr>
        <xdr:cNvPr id="767" name="Picture@AG\QOverdue@" descr="@AG\QOverdue@">
          <a:extLst>
            <a:ext uri="{FF2B5EF4-FFF2-40B4-BE49-F238E27FC236}">
              <a16:creationId xmlns:a16="http://schemas.microsoft.com/office/drawing/2014/main" id="{00000000-0008-0000-0400-0000FF02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6705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768" name="Picture@5C\Qopen@" descr="@5C\Qopen@">
          <a:extLst>
            <a:ext uri="{FF2B5EF4-FFF2-40B4-BE49-F238E27FC236}">
              <a16:creationId xmlns:a16="http://schemas.microsoft.com/office/drawing/2014/main" id="{00000000-0008-0000-0400-000000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58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178</xdr:row>
      <xdr:rowOff>0</xdr:rowOff>
    </xdr:from>
    <xdr:to>
      <xdr:col>10</xdr:col>
      <xdr:colOff>152400</xdr:colOff>
      <xdr:row>178</xdr:row>
      <xdr:rowOff>133350</xdr:rowOff>
    </xdr:to>
    <xdr:pic>
      <xdr:nvPicPr>
        <xdr:cNvPr id="769" name="Picture@AG\QOverdue@" descr="@AG\QOverdue@">
          <a:extLst>
            <a:ext uri="{FF2B5EF4-FFF2-40B4-BE49-F238E27FC236}">
              <a16:creationId xmlns:a16="http://schemas.microsoft.com/office/drawing/2014/main" id="{00000000-0008-0000-0400-000001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8458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770" name="Picture@5C\Qopen@" descr="@5C\Qopen@">
          <a:extLst>
            <a:ext uri="{FF2B5EF4-FFF2-40B4-BE49-F238E27FC236}">
              <a16:creationId xmlns:a16="http://schemas.microsoft.com/office/drawing/2014/main" id="{00000000-0008-0000-0400-000002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10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179</xdr:row>
      <xdr:rowOff>0</xdr:rowOff>
    </xdr:from>
    <xdr:to>
      <xdr:col>10</xdr:col>
      <xdr:colOff>152400</xdr:colOff>
      <xdr:row>179</xdr:row>
      <xdr:rowOff>133350</xdr:rowOff>
    </xdr:to>
    <xdr:pic>
      <xdr:nvPicPr>
        <xdr:cNvPr id="771" name="Picture@AG\QOverdue@" descr="@AG\QOverdue@">
          <a:extLst>
            <a:ext uri="{FF2B5EF4-FFF2-40B4-BE49-F238E27FC236}">
              <a16:creationId xmlns:a16="http://schemas.microsoft.com/office/drawing/2014/main" id="{00000000-0008-0000-0400-000003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10210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772" name="Picture@5C\Qopen@" descr="@5C\Qopen@">
          <a:extLst>
            <a:ext uri="{FF2B5EF4-FFF2-40B4-BE49-F238E27FC236}">
              <a16:creationId xmlns:a16="http://schemas.microsoft.com/office/drawing/2014/main" id="{00000000-0008-0000-0400-000004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63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180</xdr:row>
      <xdr:rowOff>0</xdr:rowOff>
    </xdr:from>
    <xdr:to>
      <xdr:col>10</xdr:col>
      <xdr:colOff>152400</xdr:colOff>
      <xdr:row>180</xdr:row>
      <xdr:rowOff>133350</xdr:rowOff>
    </xdr:to>
    <xdr:pic>
      <xdr:nvPicPr>
        <xdr:cNvPr id="773" name="Picture@AG\QOverdue@" descr="@AG\QOverdue@">
          <a:extLst>
            <a:ext uri="{FF2B5EF4-FFF2-40B4-BE49-F238E27FC236}">
              <a16:creationId xmlns:a16="http://schemas.microsoft.com/office/drawing/2014/main" id="{00000000-0008-0000-0400-000005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11963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774" name="Picture@5C\Qopen@" descr="@5C\Qopen@">
          <a:extLst>
            <a:ext uri="{FF2B5EF4-FFF2-40B4-BE49-F238E27FC236}">
              <a16:creationId xmlns:a16="http://schemas.microsoft.com/office/drawing/2014/main" id="{00000000-0008-0000-0400-000006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775" name="Picture@5C\Qopen@" descr="@5C\Qopen@">
          <a:extLst>
            <a:ext uri="{FF2B5EF4-FFF2-40B4-BE49-F238E27FC236}">
              <a16:creationId xmlns:a16="http://schemas.microsoft.com/office/drawing/2014/main" id="{00000000-0008-0000-0400-000007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68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776" name="Picture@5C\Qopen@" descr="@5C\Qopen@">
          <a:extLst>
            <a:ext uri="{FF2B5EF4-FFF2-40B4-BE49-F238E27FC236}">
              <a16:creationId xmlns:a16="http://schemas.microsoft.com/office/drawing/2014/main" id="{00000000-0008-0000-0400-000008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21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181</xdr:row>
      <xdr:rowOff>0</xdr:rowOff>
    </xdr:from>
    <xdr:to>
      <xdr:col>10</xdr:col>
      <xdr:colOff>152400</xdr:colOff>
      <xdr:row>181</xdr:row>
      <xdr:rowOff>133350</xdr:rowOff>
    </xdr:to>
    <xdr:pic>
      <xdr:nvPicPr>
        <xdr:cNvPr id="777" name="Picture@AG\QOverdue@" descr="@AG\QOverdue@">
          <a:extLst>
            <a:ext uri="{FF2B5EF4-FFF2-40B4-BE49-F238E27FC236}">
              <a16:creationId xmlns:a16="http://schemas.microsoft.com/office/drawing/2014/main" id="{00000000-0008-0000-0400-000009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13716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182</xdr:row>
      <xdr:rowOff>0</xdr:rowOff>
    </xdr:from>
    <xdr:to>
      <xdr:col>10</xdr:col>
      <xdr:colOff>152400</xdr:colOff>
      <xdr:row>182</xdr:row>
      <xdr:rowOff>133350</xdr:rowOff>
    </xdr:to>
    <xdr:pic>
      <xdr:nvPicPr>
        <xdr:cNvPr id="778" name="Picture@AG\QOverdue@" descr="@AG\QOverdue@">
          <a:extLst>
            <a:ext uri="{FF2B5EF4-FFF2-40B4-BE49-F238E27FC236}">
              <a16:creationId xmlns:a16="http://schemas.microsoft.com/office/drawing/2014/main" id="{00000000-0008-0000-0400-00000A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15468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183</xdr:row>
      <xdr:rowOff>0</xdr:rowOff>
    </xdr:from>
    <xdr:to>
      <xdr:col>10</xdr:col>
      <xdr:colOff>152400</xdr:colOff>
      <xdr:row>183</xdr:row>
      <xdr:rowOff>133350</xdr:rowOff>
    </xdr:to>
    <xdr:pic>
      <xdr:nvPicPr>
        <xdr:cNvPr id="779" name="Picture@AG\QOverdue@" descr="@AG\QOverdue@">
          <a:extLst>
            <a:ext uri="{FF2B5EF4-FFF2-40B4-BE49-F238E27FC236}">
              <a16:creationId xmlns:a16="http://schemas.microsoft.com/office/drawing/2014/main" id="{00000000-0008-0000-0400-00000B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17221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780" name="Picture@5C\Qopen@" descr="@5C\Qopen@">
          <a:extLst>
            <a:ext uri="{FF2B5EF4-FFF2-40B4-BE49-F238E27FC236}">
              <a16:creationId xmlns:a16="http://schemas.microsoft.com/office/drawing/2014/main" id="{00000000-0008-0000-0400-00000C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73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184</xdr:row>
      <xdr:rowOff>0</xdr:rowOff>
    </xdr:from>
    <xdr:to>
      <xdr:col>10</xdr:col>
      <xdr:colOff>152400</xdr:colOff>
      <xdr:row>184</xdr:row>
      <xdr:rowOff>133350</xdr:rowOff>
    </xdr:to>
    <xdr:pic>
      <xdr:nvPicPr>
        <xdr:cNvPr id="781" name="Picture@AG\QOverdue@" descr="@AG\QOverdue@">
          <a:extLst>
            <a:ext uri="{FF2B5EF4-FFF2-40B4-BE49-F238E27FC236}">
              <a16:creationId xmlns:a16="http://schemas.microsoft.com/office/drawing/2014/main" id="{00000000-0008-0000-0400-00000D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18973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782" name="Picture@5C\Qopen@" descr="@5C\Qopen@">
          <a:extLst>
            <a:ext uri="{FF2B5EF4-FFF2-40B4-BE49-F238E27FC236}">
              <a16:creationId xmlns:a16="http://schemas.microsoft.com/office/drawing/2014/main" id="{00000000-0008-0000-0400-00000E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783" name="Picture@5C\Qopen@" descr="@5C\Qopen@">
          <a:extLst>
            <a:ext uri="{FF2B5EF4-FFF2-40B4-BE49-F238E27FC236}">
              <a16:creationId xmlns:a16="http://schemas.microsoft.com/office/drawing/2014/main" id="{00000000-0008-0000-0400-00000F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784" name="Picture@5C\Qopen@" descr="@5C\Qopen@">
          <a:extLst>
            <a:ext uri="{FF2B5EF4-FFF2-40B4-BE49-F238E27FC236}">
              <a16:creationId xmlns:a16="http://schemas.microsoft.com/office/drawing/2014/main" id="{00000000-0008-0000-0400-000010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31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185</xdr:row>
      <xdr:rowOff>0</xdr:rowOff>
    </xdr:from>
    <xdr:to>
      <xdr:col>10</xdr:col>
      <xdr:colOff>152400</xdr:colOff>
      <xdr:row>185</xdr:row>
      <xdr:rowOff>133350</xdr:rowOff>
    </xdr:to>
    <xdr:pic>
      <xdr:nvPicPr>
        <xdr:cNvPr id="785" name="Picture@AG\QOverdue@" descr="@AG\QOverdue@">
          <a:extLst>
            <a:ext uri="{FF2B5EF4-FFF2-40B4-BE49-F238E27FC236}">
              <a16:creationId xmlns:a16="http://schemas.microsoft.com/office/drawing/2014/main" id="{00000000-0008-0000-0400-000011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20726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186</xdr:row>
      <xdr:rowOff>0</xdr:rowOff>
    </xdr:from>
    <xdr:to>
      <xdr:col>10</xdr:col>
      <xdr:colOff>152400</xdr:colOff>
      <xdr:row>186</xdr:row>
      <xdr:rowOff>133350</xdr:rowOff>
    </xdr:to>
    <xdr:pic>
      <xdr:nvPicPr>
        <xdr:cNvPr id="786" name="Picture@AG\QOverdue@" descr="@AG\QOverdue@">
          <a:extLst>
            <a:ext uri="{FF2B5EF4-FFF2-40B4-BE49-F238E27FC236}">
              <a16:creationId xmlns:a16="http://schemas.microsoft.com/office/drawing/2014/main" id="{00000000-0008-0000-0400-000012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22479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187</xdr:row>
      <xdr:rowOff>0</xdr:rowOff>
    </xdr:from>
    <xdr:to>
      <xdr:col>10</xdr:col>
      <xdr:colOff>152400</xdr:colOff>
      <xdr:row>187</xdr:row>
      <xdr:rowOff>133350</xdr:rowOff>
    </xdr:to>
    <xdr:pic>
      <xdr:nvPicPr>
        <xdr:cNvPr id="787" name="Picture@AG\QOverdue@" descr="@AG\QOverdue@">
          <a:extLst>
            <a:ext uri="{FF2B5EF4-FFF2-40B4-BE49-F238E27FC236}">
              <a16:creationId xmlns:a16="http://schemas.microsoft.com/office/drawing/2014/main" id="{00000000-0008-0000-0400-000013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24231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788" name="Picture@5C\Qopen@" descr="@5C\Qopen@">
          <a:extLst>
            <a:ext uri="{FF2B5EF4-FFF2-40B4-BE49-F238E27FC236}">
              <a16:creationId xmlns:a16="http://schemas.microsoft.com/office/drawing/2014/main" id="{00000000-0008-0000-0400-000014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84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188</xdr:row>
      <xdr:rowOff>0</xdr:rowOff>
    </xdr:from>
    <xdr:to>
      <xdr:col>10</xdr:col>
      <xdr:colOff>152400</xdr:colOff>
      <xdr:row>188</xdr:row>
      <xdr:rowOff>133350</xdr:rowOff>
    </xdr:to>
    <xdr:pic>
      <xdr:nvPicPr>
        <xdr:cNvPr id="789" name="Picture@AG\QOverdue@" descr="@AG\QOverdue@">
          <a:extLst>
            <a:ext uri="{FF2B5EF4-FFF2-40B4-BE49-F238E27FC236}">
              <a16:creationId xmlns:a16="http://schemas.microsoft.com/office/drawing/2014/main" id="{00000000-0008-0000-0400-000015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25984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790" name="Picture@5C\Qopen@" descr="@5C\Qopen@">
          <a:extLst>
            <a:ext uri="{FF2B5EF4-FFF2-40B4-BE49-F238E27FC236}">
              <a16:creationId xmlns:a16="http://schemas.microsoft.com/office/drawing/2014/main" id="{00000000-0008-0000-0400-000016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36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189</xdr:row>
      <xdr:rowOff>0</xdr:rowOff>
    </xdr:from>
    <xdr:to>
      <xdr:col>10</xdr:col>
      <xdr:colOff>152400</xdr:colOff>
      <xdr:row>189</xdr:row>
      <xdr:rowOff>133350</xdr:rowOff>
    </xdr:to>
    <xdr:pic>
      <xdr:nvPicPr>
        <xdr:cNvPr id="791" name="Picture@AG\QOverdue@" descr="@AG\QOverdue@">
          <a:extLst>
            <a:ext uri="{FF2B5EF4-FFF2-40B4-BE49-F238E27FC236}">
              <a16:creationId xmlns:a16="http://schemas.microsoft.com/office/drawing/2014/main" id="{00000000-0008-0000-0400-000017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27736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792" name="Picture@5C\Qopen@" descr="@5C\Qopen@">
          <a:extLst>
            <a:ext uri="{FF2B5EF4-FFF2-40B4-BE49-F238E27FC236}">
              <a16:creationId xmlns:a16="http://schemas.microsoft.com/office/drawing/2014/main" id="{00000000-0008-0000-0400-000018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89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793" name="Picture@5C\Qopen@" descr="@5C\Qopen@">
          <a:extLst>
            <a:ext uri="{FF2B5EF4-FFF2-40B4-BE49-F238E27FC236}">
              <a16:creationId xmlns:a16="http://schemas.microsoft.com/office/drawing/2014/main" id="{00000000-0008-0000-0400-000019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42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190</xdr:row>
      <xdr:rowOff>0</xdr:rowOff>
    </xdr:from>
    <xdr:to>
      <xdr:col>10</xdr:col>
      <xdr:colOff>152400</xdr:colOff>
      <xdr:row>190</xdr:row>
      <xdr:rowOff>133350</xdr:rowOff>
    </xdr:to>
    <xdr:pic>
      <xdr:nvPicPr>
        <xdr:cNvPr id="794" name="Picture@AG\QOverdue@" descr="@AG\QOverdue@">
          <a:extLst>
            <a:ext uri="{FF2B5EF4-FFF2-40B4-BE49-F238E27FC236}">
              <a16:creationId xmlns:a16="http://schemas.microsoft.com/office/drawing/2014/main" id="{00000000-0008-0000-0400-00001A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29489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191</xdr:row>
      <xdr:rowOff>0</xdr:rowOff>
    </xdr:from>
    <xdr:to>
      <xdr:col>10</xdr:col>
      <xdr:colOff>152400</xdr:colOff>
      <xdr:row>191</xdr:row>
      <xdr:rowOff>133350</xdr:rowOff>
    </xdr:to>
    <xdr:pic>
      <xdr:nvPicPr>
        <xdr:cNvPr id="795" name="Picture@AG\QOverdue@" descr="@AG\QOverdue@">
          <a:extLst>
            <a:ext uri="{FF2B5EF4-FFF2-40B4-BE49-F238E27FC236}">
              <a16:creationId xmlns:a16="http://schemas.microsoft.com/office/drawing/2014/main" id="{00000000-0008-0000-0400-00001B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1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796" name="Picture@5C\Qopen@" descr="@5C\Qopen@">
          <a:extLst>
            <a:ext uri="{FF2B5EF4-FFF2-40B4-BE49-F238E27FC236}">
              <a16:creationId xmlns:a16="http://schemas.microsoft.com/office/drawing/2014/main" id="{00000000-0008-0000-0400-00001C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94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192</xdr:row>
      <xdr:rowOff>0</xdr:rowOff>
    </xdr:from>
    <xdr:to>
      <xdr:col>10</xdr:col>
      <xdr:colOff>152400</xdr:colOff>
      <xdr:row>192</xdr:row>
      <xdr:rowOff>133350</xdr:rowOff>
    </xdr:to>
    <xdr:pic>
      <xdr:nvPicPr>
        <xdr:cNvPr id="797" name="Picture@AG\QOverdue@" descr="@AG\QOverdue@">
          <a:extLst>
            <a:ext uri="{FF2B5EF4-FFF2-40B4-BE49-F238E27FC236}">
              <a16:creationId xmlns:a16="http://schemas.microsoft.com/office/drawing/2014/main" id="{00000000-0008-0000-0400-00001D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2994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798" name="Picture@5C\Qopen@" descr="@5C\Qopen@">
          <a:extLst>
            <a:ext uri="{FF2B5EF4-FFF2-40B4-BE49-F238E27FC236}">
              <a16:creationId xmlns:a16="http://schemas.microsoft.com/office/drawing/2014/main" id="{00000000-0008-0000-0400-00001E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47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193</xdr:row>
      <xdr:rowOff>0</xdr:rowOff>
    </xdr:from>
    <xdr:to>
      <xdr:col>10</xdr:col>
      <xdr:colOff>152400</xdr:colOff>
      <xdr:row>193</xdr:row>
      <xdr:rowOff>133350</xdr:rowOff>
    </xdr:to>
    <xdr:pic>
      <xdr:nvPicPr>
        <xdr:cNvPr id="799" name="Picture@AG\QOverdue@" descr="@AG\QOverdue@">
          <a:extLst>
            <a:ext uri="{FF2B5EF4-FFF2-40B4-BE49-F238E27FC236}">
              <a16:creationId xmlns:a16="http://schemas.microsoft.com/office/drawing/2014/main" id="{00000000-0008-0000-0400-00001F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4747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800" name="Picture@5C\Qopen@" descr="@5C\Qopen@">
          <a:extLst>
            <a:ext uri="{FF2B5EF4-FFF2-40B4-BE49-F238E27FC236}">
              <a16:creationId xmlns:a16="http://schemas.microsoft.com/office/drawing/2014/main" id="{00000000-0008-0000-0400-000020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99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801" name="Picture@5C\Qopen@" descr="@5C\Qopen@">
          <a:extLst>
            <a:ext uri="{FF2B5EF4-FFF2-40B4-BE49-F238E27FC236}">
              <a16:creationId xmlns:a16="http://schemas.microsoft.com/office/drawing/2014/main" id="{00000000-0008-0000-0400-000021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52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194</xdr:row>
      <xdr:rowOff>0</xdr:rowOff>
    </xdr:from>
    <xdr:to>
      <xdr:col>10</xdr:col>
      <xdr:colOff>152400</xdr:colOff>
      <xdr:row>194</xdr:row>
      <xdr:rowOff>133350</xdr:rowOff>
    </xdr:to>
    <xdr:pic>
      <xdr:nvPicPr>
        <xdr:cNvPr id="802" name="Picture@AG\QOverdue@" descr="@AG\QOverdue@">
          <a:extLst>
            <a:ext uri="{FF2B5EF4-FFF2-40B4-BE49-F238E27FC236}">
              <a16:creationId xmlns:a16="http://schemas.microsoft.com/office/drawing/2014/main" id="{00000000-0008-0000-0400-000022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6499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195</xdr:row>
      <xdr:rowOff>0</xdr:rowOff>
    </xdr:from>
    <xdr:to>
      <xdr:col>10</xdr:col>
      <xdr:colOff>152400</xdr:colOff>
      <xdr:row>195</xdr:row>
      <xdr:rowOff>133350</xdr:rowOff>
    </xdr:to>
    <xdr:pic>
      <xdr:nvPicPr>
        <xdr:cNvPr id="803" name="Picture@AG\QOverdue@" descr="@AG\QOverdue@">
          <a:extLst>
            <a:ext uri="{FF2B5EF4-FFF2-40B4-BE49-F238E27FC236}">
              <a16:creationId xmlns:a16="http://schemas.microsoft.com/office/drawing/2014/main" id="{00000000-0008-0000-0400-000023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8252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804" name="Picture@5C\Qopen@" descr="@5C\Qopen@">
          <a:extLst>
            <a:ext uri="{FF2B5EF4-FFF2-40B4-BE49-F238E27FC236}">
              <a16:creationId xmlns:a16="http://schemas.microsoft.com/office/drawing/2014/main" id="{00000000-0008-0000-0400-000024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805" name="Picture@5C\Qopen@" descr="@5C\Qopen@">
          <a:extLst>
            <a:ext uri="{FF2B5EF4-FFF2-40B4-BE49-F238E27FC236}">
              <a16:creationId xmlns:a16="http://schemas.microsoft.com/office/drawing/2014/main" id="{00000000-0008-0000-0400-000025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57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196</xdr:row>
      <xdr:rowOff>0</xdr:rowOff>
    </xdr:from>
    <xdr:to>
      <xdr:col>10</xdr:col>
      <xdr:colOff>152400</xdr:colOff>
      <xdr:row>196</xdr:row>
      <xdr:rowOff>133350</xdr:rowOff>
    </xdr:to>
    <xdr:pic>
      <xdr:nvPicPr>
        <xdr:cNvPr id="806" name="Picture@AG\QOverdue@" descr="@AG\QOverdue@">
          <a:extLst>
            <a:ext uri="{FF2B5EF4-FFF2-40B4-BE49-F238E27FC236}">
              <a16:creationId xmlns:a16="http://schemas.microsoft.com/office/drawing/2014/main" id="{00000000-0008-0000-0400-000026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40005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197</xdr:row>
      <xdr:rowOff>0</xdr:rowOff>
    </xdr:from>
    <xdr:to>
      <xdr:col>10</xdr:col>
      <xdr:colOff>152400</xdr:colOff>
      <xdr:row>197</xdr:row>
      <xdr:rowOff>133350</xdr:rowOff>
    </xdr:to>
    <xdr:pic>
      <xdr:nvPicPr>
        <xdr:cNvPr id="807" name="Picture@AG\QOverdue@" descr="@AG\QOverdue@">
          <a:extLst>
            <a:ext uri="{FF2B5EF4-FFF2-40B4-BE49-F238E27FC236}">
              <a16:creationId xmlns:a16="http://schemas.microsoft.com/office/drawing/2014/main" id="{00000000-0008-0000-0400-000027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41757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808" name="Picture@5C\Qopen@" descr="@5C\Qopen@">
          <a:extLst>
            <a:ext uri="{FF2B5EF4-FFF2-40B4-BE49-F238E27FC236}">
              <a16:creationId xmlns:a16="http://schemas.microsoft.com/office/drawing/2014/main" id="{00000000-0008-0000-0400-000028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967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200</xdr:row>
      <xdr:rowOff>0</xdr:rowOff>
    </xdr:from>
    <xdr:to>
      <xdr:col>10</xdr:col>
      <xdr:colOff>152400</xdr:colOff>
      <xdr:row>200</xdr:row>
      <xdr:rowOff>133350</xdr:rowOff>
    </xdr:to>
    <xdr:pic>
      <xdr:nvPicPr>
        <xdr:cNvPr id="809" name="Picture@FR\QNot due@" descr="@FR\QNot due@">
          <a:extLst>
            <a:ext uri="{FF2B5EF4-FFF2-40B4-BE49-F238E27FC236}">
              <a16:creationId xmlns:a16="http://schemas.microsoft.com/office/drawing/2014/main" id="{00000000-0008-0000-0400-00002903000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492740" y="351967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810" name="Picture@5C\Qopen@" descr="@5C\Qopen@">
          <a:extLst>
            <a:ext uri="{FF2B5EF4-FFF2-40B4-BE49-F238E27FC236}">
              <a16:creationId xmlns:a16="http://schemas.microsoft.com/office/drawing/2014/main" id="{00000000-0008-0000-0400-00002A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3720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201</xdr:row>
      <xdr:rowOff>0</xdr:rowOff>
    </xdr:from>
    <xdr:to>
      <xdr:col>10</xdr:col>
      <xdr:colOff>152400</xdr:colOff>
      <xdr:row>201</xdr:row>
      <xdr:rowOff>133350</xdr:rowOff>
    </xdr:to>
    <xdr:pic>
      <xdr:nvPicPr>
        <xdr:cNvPr id="811" name="Picture@AG\QOverdue@" descr="@AG\QOverdue@">
          <a:extLst>
            <a:ext uri="{FF2B5EF4-FFF2-40B4-BE49-F238E27FC236}">
              <a16:creationId xmlns:a16="http://schemas.microsoft.com/office/drawing/2014/main" id="{00000000-0008-0000-0400-00002B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53720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812" name="Picture@5C\Qopen@" descr="@5C\Qopen@">
          <a:extLst>
            <a:ext uri="{FF2B5EF4-FFF2-40B4-BE49-F238E27FC236}">
              <a16:creationId xmlns:a16="http://schemas.microsoft.com/office/drawing/2014/main" id="{00000000-0008-0000-0400-00002C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5473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202</xdr:row>
      <xdr:rowOff>0</xdr:rowOff>
    </xdr:from>
    <xdr:to>
      <xdr:col>10</xdr:col>
      <xdr:colOff>152400</xdr:colOff>
      <xdr:row>202</xdr:row>
      <xdr:rowOff>133350</xdr:rowOff>
    </xdr:to>
    <xdr:pic>
      <xdr:nvPicPr>
        <xdr:cNvPr id="813" name="Picture@FR\QNot due@" descr="@FR\QNot due@">
          <a:extLst>
            <a:ext uri="{FF2B5EF4-FFF2-40B4-BE49-F238E27FC236}">
              <a16:creationId xmlns:a16="http://schemas.microsoft.com/office/drawing/2014/main" id="{00000000-0008-0000-0400-00002D03000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492740" y="3554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814" name="Picture@5C\Qopen@" descr="@5C\Qopen@">
          <a:extLst>
            <a:ext uri="{FF2B5EF4-FFF2-40B4-BE49-F238E27FC236}">
              <a16:creationId xmlns:a16="http://schemas.microsoft.com/office/drawing/2014/main" id="{00000000-0008-0000-0400-00002E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225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203</xdr:row>
      <xdr:rowOff>0</xdr:rowOff>
    </xdr:from>
    <xdr:to>
      <xdr:col>10</xdr:col>
      <xdr:colOff>152400</xdr:colOff>
      <xdr:row>203</xdr:row>
      <xdr:rowOff>133350</xdr:rowOff>
    </xdr:to>
    <xdr:pic>
      <xdr:nvPicPr>
        <xdr:cNvPr id="815" name="Picture@AG\QOverdue@" descr="@AG\QOverdue@">
          <a:extLst>
            <a:ext uri="{FF2B5EF4-FFF2-40B4-BE49-F238E27FC236}">
              <a16:creationId xmlns:a16="http://schemas.microsoft.com/office/drawing/2014/main" id="{00000000-0008-0000-0400-00002F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57225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816" name="Picture@5C\Qopen@" descr="@5C\Qopen@">
          <a:extLst>
            <a:ext uri="{FF2B5EF4-FFF2-40B4-BE49-F238E27FC236}">
              <a16:creationId xmlns:a16="http://schemas.microsoft.com/office/drawing/2014/main" id="{00000000-0008-0000-0400-000030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978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204</xdr:row>
      <xdr:rowOff>0</xdr:rowOff>
    </xdr:from>
    <xdr:to>
      <xdr:col>10</xdr:col>
      <xdr:colOff>152400</xdr:colOff>
      <xdr:row>204</xdr:row>
      <xdr:rowOff>133350</xdr:rowOff>
    </xdr:to>
    <xdr:pic>
      <xdr:nvPicPr>
        <xdr:cNvPr id="817" name="Picture@FR\QNot due@" descr="@FR\QNot due@">
          <a:extLst>
            <a:ext uri="{FF2B5EF4-FFF2-40B4-BE49-F238E27FC236}">
              <a16:creationId xmlns:a16="http://schemas.microsoft.com/office/drawing/2014/main" id="{00000000-0008-0000-0400-00003103000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492740" y="358978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818" name="Picture@5C\Qopen@" descr="@5C\Qopen@">
          <a:extLst>
            <a:ext uri="{FF2B5EF4-FFF2-40B4-BE49-F238E27FC236}">
              <a16:creationId xmlns:a16="http://schemas.microsoft.com/office/drawing/2014/main" id="{00000000-0008-0000-0400-000032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730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205</xdr:row>
      <xdr:rowOff>0</xdr:rowOff>
    </xdr:from>
    <xdr:to>
      <xdr:col>10</xdr:col>
      <xdr:colOff>152400</xdr:colOff>
      <xdr:row>205</xdr:row>
      <xdr:rowOff>133350</xdr:rowOff>
    </xdr:to>
    <xdr:pic>
      <xdr:nvPicPr>
        <xdr:cNvPr id="819" name="Picture@FR\QNot due@" descr="@FR\QNot due@">
          <a:extLst>
            <a:ext uri="{FF2B5EF4-FFF2-40B4-BE49-F238E27FC236}">
              <a16:creationId xmlns:a16="http://schemas.microsoft.com/office/drawing/2014/main" id="{00000000-0008-0000-0400-00003303000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492740" y="360730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820" name="Picture@5C\Qopen@" descr="@5C\Qopen@">
          <a:extLst>
            <a:ext uri="{FF2B5EF4-FFF2-40B4-BE49-F238E27FC236}">
              <a16:creationId xmlns:a16="http://schemas.microsoft.com/office/drawing/2014/main" id="{00000000-0008-0000-0400-000034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24834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206</xdr:row>
      <xdr:rowOff>0</xdr:rowOff>
    </xdr:from>
    <xdr:to>
      <xdr:col>10</xdr:col>
      <xdr:colOff>152400</xdr:colOff>
      <xdr:row>206</xdr:row>
      <xdr:rowOff>133350</xdr:rowOff>
    </xdr:to>
    <xdr:pic>
      <xdr:nvPicPr>
        <xdr:cNvPr id="821" name="Picture@AG\QOverdue@" descr="@AG\QOverdue@">
          <a:extLst>
            <a:ext uri="{FF2B5EF4-FFF2-40B4-BE49-F238E27FC236}">
              <a16:creationId xmlns:a16="http://schemas.microsoft.com/office/drawing/2014/main" id="{00000000-0008-0000-0400-000035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62483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822" name="Picture@5C\Qopen@" descr="@5C\Qopen@">
          <a:extLst>
            <a:ext uri="{FF2B5EF4-FFF2-40B4-BE49-F238E27FC236}">
              <a16:creationId xmlns:a16="http://schemas.microsoft.com/office/drawing/2014/main" id="{00000000-0008-0000-0400-000036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2360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207</xdr:row>
      <xdr:rowOff>0</xdr:rowOff>
    </xdr:from>
    <xdr:to>
      <xdr:col>10</xdr:col>
      <xdr:colOff>152400</xdr:colOff>
      <xdr:row>207</xdr:row>
      <xdr:rowOff>133350</xdr:rowOff>
    </xdr:to>
    <xdr:pic>
      <xdr:nvPicPr>
        <xdr:cNvPr id="823" name="Picture@AG\QOverdue@" descr="@AG\QOverdue@">
          <a:extLst>
            <a:ext uri="{FF2B5EF4-FFF2-40B4-BE49-F238E27FC236}">
              <a16:creationId xmlns:a16="http://schemas.microsoft.com/office/drawing/2014/main" id="{00000000-0008-0000-0400-000037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64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824" name="Picture@5C\Qopen@" descr="@5C\Qopen@">
          <a:extLst>
            <a:ext uri="{FF2B5EF4-FFF2-40B4-BE49-F238E27FC236}">
              <a16:creationId xmlns:a16="http://schemas.microsoft.com/office/drawing/2014/main" id="{00000000-0008-0000-0400-000038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9886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208</xdr:row>
      <xdr:rowOff>0</xdr:rowOff>
    </xdr:from>
    <xdr:to>
      <xdr:col>10</xdr:col>
      <xdr:colOff>152400</xdr:colOff>
      <xdr:row>208</xdr:row>
      <xdr:rowOff>133350</xdr:rowOff>
    </xdr:to>
    <xdr:pic>
      <xdr:nvPicPr>
        <xdr:cNvPr id="825" name="Picture@FR\QNot due@" descr="@FR\QNot due@">
          <a:extLst>
            <a:ext uri="{FF2B5EF4-FFF2-40B4-BE49-F238E27FC236}">
              <a16:creationId xmlns:a16="http://schemas.microsoft.com/office/drawing/2014/main" id="{00000000-0008-0000-0400-00003903000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492740" y="365988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826" name="Picture@5C\Qopen@" descr="@5C\Qopen@">
          <a:extLst>
            <a:ext uri="{FF2B5EF4-FFF2-40B4-BE49-F238E27FC236}">
              <a16:creationId xmlns:a16="http://schemas.microsoft.com/office/drawing/2014/main" id="{00000000-0008-0000-0400-00003A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741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209</xdr:row>
      <xdr:rowOff>0</xdr:rowOff>
    </xdr:from>
    <xdr:to>
      <xdr:col>10</xdr:col>
      <xdr:colOff>152400</xdr:colOff>
      <xdr:row>209</xdr:row>
      <xdr:rowOff>133350</xdr:rowOff>
    </xdr:to>
    <xdr:pic>
      <xdr:nvPicPr>
        <xdr:cNvPr id="827" name="Picture@AG\QOverdue@" descr="@AG\QOverdue@">
          <a:extLst>
            <a:ext uri="{FF2B5EF4-FFF2-40B4-BE49-F238E27FC236}">
              <a16:creationId xmlns:a16="http://schemas.microsoft.com/office/drawing/2014/main" id="{00000000-0008-0000-0400-00003B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67741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828" name="Picture@5C\Qopen@" descr="@5C\Qopen@">
          <a:extLst>
            <a:ext uri="{FF2B5EF4-FFF2-40B4-BE49-F238E27FC236}">
              <a16:creationId xmlns:a16="http://schemas.microsoft.com/office/drawing/2014/main" id="{00000000-0008-0000-0400-00003C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4938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210</xdr:row>
      <xdr:rowOff>0</xdr:rowOff>
    </xdr:from>
    <xdr:to>
      <xdr:col>10</xdr:col>
      <xdr:colOff>152400</xdr:colOff>
      <xdr:row>210</xdr:row>
      <xdr:rowOff>133350</xdr:rowOff>
    </xdr:to>
    <xdr:pic>
      <xdr:nvPicPr>
        <xdr:cNvPr id="829" name="Picture@AG\QOverdue@" descr="@AG\QOverdue@">
          <a:extLst>
            <a:ext uri="{FF2B5EF4-FFF2-40B4-BE49-F238E27FC236}">
              <a16:creationId xmlns:a16="http://schemas.microsoft.com/office/drawing/2014/main" id="{00000000-0008-0000-0400-00003D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69493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830" name="Picture@5C\Qopen@" descr="@5C\Qopen@">
          <a:extLst>
            <a:ext uri="{FF2B5EF4-FFF2-40B4-BE49-F238E27FC236}">
              <a16:creationId xmlns:a16="http://schemas.microsoft.com/office/drawing/2014/main" id="{00000000-0008-0000-0400-00003E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215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199</xdr:row>
      <xdr:rowOff>0</xdr:rowOff>
    </xdr:from>
    <xdr:to>
      <xdr:col>10</xdr:col>
      <xdr:colOff>152400</xdr:colOff>
      <xdr:row>199</xdr:row>
      <xdr:rowOff>133350</xdr:rowOff>
    </xdr:to>
    <xdr:pic>
      <xdr:nvPicPr>
        <xdr:cNvPr id="831" name="Picture@AG\QOverdue@" descr="@AG\QOverdue@">
          <a:extLst>
            <a:ext uri="{FF2B5EF4-FFF2-40B4-BE49-F238E27FC236}">
              <a16:creationId xmlns:a16="http://schemas.microsoft.com/office/drawing/2014/main" id="{00000000-0008-0000-0400-00003F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50215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832" name="Picture@5C\Qopen@" descr="@5C\Qopen@">
          <a:extLst>
            <a:ext uri="{FF2B5EF4-FFF2-40B4-BE49-F238E27FC236}">
              <a16:creationId xmlns:a16="http://schemas.microsoft.com/office/drawing/2014/main" id="{00000000-0008-0000-0400-00004003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21520"/>
          <a:ext cx="152400" cy="133350"/>
        </a:xfrm>
        <a:prstGeom prst="rect">
          <a:avLst/>
        </a:prstGeom>
        <a:solidFill>
          <a:srgbClr val="FFFFFF"/>
        </a:solidFill>
        <a:ln w="9525">
          <a:solidFill>
            <a:srgbClr val="000000"/>
          </a:solidFill>
          <a:headEnd/>
          <a:tailEnd/>
        </a:ln>
      </xdr:spPr>
    </xdr:pic>
    <xdr:clientData/>
  </xdr:twoCellAnchor>
  <xdr:twoCellAnchor>
    <xdr:from>
      <xdr:col>10</xdr:col>
      <xdr:colOff>0</xdr:colOff>
      <xdr:row>199</xdr:row>
      <xdr:rowOff>0</xdr:rowOff>
    </xdr:from>
    <xdr:to>
      <xdr:col>10</xdr:col>
      <xdr:colOff>152400</xdr:colOff>
      <xdr:row>199</xdr:row>
      <xdr:rowOff>133350</xdr:rowOff>
    </xdr:to>
    <xdr:pic>
      <xdr:nvPicPr>
        <xdr:cNvPr id="833" name="Picture@AG\QOverdue@" descr="@AG\QOverdue@">
          <a:extLst>
            <a:ext uri="{FF2B5EF4-FFF2-40B4-BE49-F238E27FC236}">
              <a16:creationId xmlns:a16="http://schemas.microsoft.com/office/drawing/2014/main" id="{00000000-0008-0000-0400-0000410300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492740" y="35021520"/>
          <a:ext cx="152400" cy="133350"/>
        </a:xfrm>
        <a:prstGeom prst="rect">
          <a:avLst/>
        </a:prstGeom>
        <a:solidFill>
          <a:srgbClr val="FFFFFF"/>
        </a:solidFill>
        <a:ln w="9525">
          <a:solidFill>
            <a:srgbClr val="000000"/>
          </a:solidFill>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B\QPayment@" descr="@5B\QPayment@">
          <a:extLst>
            <a:ext uri="{FF2B5EF4-FFF2-40B4-BE49-F238E27FC236}">
              <a16:creationId xmlns:a16="http://schemas.microsoft.com/office/drawing/2014/main" id="{00000000-0008-0000-0500-00000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2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3" name="Picture@5B\QPayment@" descr="@5B\QPayment@">
          <a:extLst>
            <a:ext uri="{FF2B5EF4-FFF2-40B4-BE49-F238E27FC236}">
              <a16:creationId xmlns:a16="http://schemas.microsoft.com/office/drawing/2014/main" id="{00000000-0008-0000-0500-00000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5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4" name="Picture@5B\QPayment@" descr="@5B\QPayment@">
          <a:extLst>
            <a:ext uri="{FF2B5EF4-FFF2-40B4-BE49-F238E27FC236}">
              <a16:creationId xmlns:a16="http://schemas.microsoft.com/office/drawing/2014/main" id="{00000000-0008-0000-0500-00000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5" name="Picture@5B\QPayment@" descr="@5B\QPayment@">
          <a:extLst>
            <a:ext uri="{FF2B5EF4-FFF2-40B4-BE49-F238E27FC236}">
              <a16:creationId xmlns:a16="http://schemas.microsoft.com/office/drawing/2014/main" id="{00000000-0008-0000-0500-00000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10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6" name="Picture@5B\QPayment@" descr="@5B\QPayment@">
          <a:extLst>
            <a:ext uri="{FF2B5EF4-FFF2-40B4-BE49-F238E27FC236}">
              <a16:creationId xmlns:a16="http://schemas.microsoft.com/office/drawing/2014/main" id="{00000000-0008-0000-0500-00000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63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7" name="Picture@5B\QPayment@" descr="@5B\QPayment@">
          <a:extLst>
            <a:ext uri="{FF2B5EF4-FFF2-40B4-BE49-F238E27FC236}">
              <a16:creationId xmlns:a16="http://schemas.microsoft.com/office/drawing/2014/main" id="{00000000-0008-0000-0500-00000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15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8" name="Picture@5B\QPayment@" descr="@5B\QPayment@">
          <a:extLst>
            <a:ext uri="{FF2B5EF4-FFF2-40B4-BE49-F238E27FC236}">
              <a16:creationId xmlns:a16="http://schemas.microsoft.com/office/drawing/2014/main" id="{00000000-0008-0000-0500-00000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9" name="Picture@5B\QPayment@" descr="@5B\QPayment@">
          <a:extLst>
            <a:ext uri="{FF2B5EF4-FFF2-40B4-BE49-F238E27FC236}">
              <a16:creationId xmlns:a16="http://schemas.microsoft.com/office/drawing/2014/main" id="{00000000-0008-0000-0500-00000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10" name="Picture@5B\QPayment@" descr="@5B\QPayment@">
          <a:extLst>
            <a:ext uri="{FF2B5EF4-FFF2-40B4-BE49-F238E27FC236}">
              <a16:creationId xmlns:a16="http://schemas.microsoft.com/office/drawing/2014/main" id="{00000000-0008-0000-0500-00000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73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11" name="Picture@5B\QPayment@" descr="@5B\QPayment@">
          <a:extLst>
            <a:ext uri="{FF2B5EF4-FFF2-40B4-BE49-F238E27FC236}">
              <a16:creationId xmlns:a16="http://schemas.microsoft.com/office/drawing/2014/main" id="{00000000-0008-0000-0500-00000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26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12" name="Picture@5B\QPayment@" descr="@5B\QPayment@">
          <a:extLst>
            <a:ext uri="{FF2B5EF4-FFF2-40B4-BE49-F238E27FC236}">
              <a16:creationId xmlns:a16="http://schemas.microsoft.com/office/drawing/2014/main" id="{00000000-0008-0000-0500-00000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78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13" name="Picture@5B\QPayment@" descr="@5B\QPayment@">
          <a:extLst>
            <a:ext uri="{FF2B5EF4-FFF2-40B4-BE49-F238E27FC236}">
              <a16:creationId xmlns:a16="http://schemas.microsoft.com/office/drawing/2014/main" id="{00000000-0008-0000-0500-00000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31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14" name="Picture@5B\QPayment@" descr="@5B\QPayment@">
          <a:extLst>
            <a:ext uri="{FF2B5EF4-FFF2-40B4-BE49-F238E27FC236}">
              <a16:creationId xmlns:a16="http://schemas.microsoft.com/office/drawing/2014/main" id="{00000000-0008-0000-0500-00000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15" name="Picture@5B\QPayment@" descr="@5B\QPayment@">
          <a:extLst>
            <a:ext uri="{FF2B5EF4-FFF2-40B4-BE49-F238E27FC236}">
              <a16:creationId xmlns:a16="http://schemas.microsoft.com/office/drawing/2014/main" id="{00000000-0008-0000-0500-00000F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36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16" name="Picture@5B\QPayment@" descr="@5B\QPayment@">
          <a:extLst>
            <a:ext uri="{FF2B5EF4-FFF2-40B4-BE49-F238E27FC236}">
              <a16:creationId xmlns:a16="http://schemas.microsoft.com/office/drawing/2014/main" id="{00000000-0008-0000-0500-000010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89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17" name="Picture@5B\QPayment@" descr="@5B\QPayment@">
          <a:extLst>
            <a:ext uri="{FF2B5EF4-FFF2-40B4-BE49-F238E27FC236}">
              <a16:creationId xmlns:a16="http://schemas.microsoft.com/office/drawing/2014/main" id="{00000000-0008-0000-0500-000011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41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18" name="Picture@5B\QPayment@" descr="@5B\QPayment@">
          <a:extLst>
            <a:ext uri="{FF2B5EF4-FFF2-40B4-BE49-F238E27FC236}">
              <a16:creationId xmlns:a16="http://schemas.microsoft.com/office/drawing/2014/main" id="{00000000-0008-0000-0500-00001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94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19" name="Picture@5B\QPayment@" descr="@5B\QPayment@">
          <a:extLst>
            <a:ext uri="{FF2B5EF4-FFF2-40B4-BE49-F238E27FC236}">
              <a16:creationId xmlns:a16="http://schemas.microsoft.com/office/drawing/2014/main" id="{00000000-0008-0000-0500-00001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20" name="Picture@5B\QPayment@" descr="@5B\QPayment@">
          <a:extLst>
            <a:ext uri="{FF2B5EF4-FFF2-40B4-BE49-F238E27FC236}">
              <a16:creationId xmlns:a16="http://schemas.microsoft.com/office/drawing/2014/main" id="{00000000-0008-0000-0500-00001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99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21" name="Picture@5B\QPayment@" descr="@5B\QPayment@">
          <a:extLst>
            <a:ext uri="{FF2B5EF4-FFF2-40B4-BE49-F238E27FC236}">
              <a16:creationId xmlns:a16="http://schemas.microsoft.com/office/drawing/2014/main" id="{00000000-0008-0000-0500-00001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652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22" name="Picture@5B\QPayment@" descr="@5B\QPayment@">
          <a:extLst>
            <a:ext uri="{FF2B5EF4-FFF2-40B4-BE49-F238E27FC236}">
              <a16:creationId xmlns:a16="http://schemas.microsoft.com/office/drawing/2014/main" id="{00000000-0008-0000-0500-00001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04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23" name="Picture@5B\QPayment@" descr="@5B\QPayment@">
          <a:extLst>
            <a:ext uri="{FF2B5EF4-FFF2-40B4-BE49-F238E27FC236}">
              <a16:creationId xmlns:a16="http://schemas.microsoft.com/office/drawing/2014/main" id="{00000000-0008-0000-0500-00001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57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24" name="Picture@5B\QPayment@" descr="@5B\QPayment@">
          <a:extLst>
            <a:ext uri="{FF2B5EF4-FFF2-40B4-BE49-F238E27FC236}">
              <a16:creationId xmlns:a16="http://schemas.microsoft.com/office/drawing/2014/main" id="{00000000-0008-0000-0500-00001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25" name="Picture@5B\QPayment@" descr="@5B\QPayment@">
          <a:extLst>
            <a:ext uri="{FF2B5EF4-FFF2-40B4-BE49-F238E27FC236}">
              <a16:creationId xmlns:a16="http://schemas.microsoft.com/office/drawing/2014/main" id="{00000000-0008-0000-0500-00001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62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26" name="Picture@5B\QPayment@" descr="@5B\QPayment@">
          <a:extLst>
            <a:ext uri="{FF2B5EF4-FFF2-40B4-BE49-F238E27FC236}">
              <a16:creationId xmlns:a16="http://schemas.microsoft.com/office/drawing/2014/main" id="{00000000-0008-0000-0500-00001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15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27" name="Picture@5B\QPayment@" descr="@5B\QPayment@">
          <a:extLst>
            <a:ext uri="{FF2B5EF4-FFF2-40B4-BE49-F238E27FC236}">
              <a16:creationId xmlns:a16="http://schemas.microsoft.com/office/drawing/2014/main" id="{00000000-0008-0000-0500-00001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167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28" name="Picture@5B\QPayment@" descr="@5B\QPayment@">
          <a:extLst>
            <a:ext uri="{FF2B5EF4-FFF2-40B4-BE49-F238E27FC236}">
              <a16:creationId xmlns:a16="http://schemas.microsoft.com/office/drawing/2014/main" id="{00000000-0008-0000-0500-00001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20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29" name="Picture@5B\QPayment@" descr="@5B\QPayment@">
          <a:extLst>
            <a:ext uri="{FF2B5EF4-FFF2-40B4-BE49-F238E27FC236}">
              <a16:creationId xmlns:a16="http://schemas.microsoft.com/office/drawing/2014/main" id="{00000000-0008-0000-0500-00001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30" name="Picture@5B\QPayment@" descr="@5B\QPayment@">
          <a:extLst>
            <a:ext uri="{FF2B5EF4-FFF2-40B4-BE49-F238E27FC236}">
              <a16:creationId xmlns:a16="http://schemas.microsoft.com/office/drawing/2014/main" id="{00000000-0008-0000-0500-00001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425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31" name="Picture@5B\QPayment@" descr="@5B\QPayment@">
          <a:extLst>
            <a:ext uri="{FF2B5EF4-FFF2-40B4-BE49-F238E27FC236}">
              <a16:creationId xmlns:a16="http://schemas.microsoft.com/office/drawing/2014/main" id="{00000000-0008-0000-0500-00001F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78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32" name="Picture@5B\QPayment@" descr="@5B\QPayment@">
          <a:extLst>
            <a:ext uri="{FF2B5EF4-FFF2-40B4-BE49-F238E27FC236}">
              <a16:creationId xmlns:a16="http://schemas.microsoft.com/office/drawing/2014/main" id="{00000000-0008-0000-0500-000020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930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33" name="Picture@5B\QPayment@" descr="@5B\QPayment@">
          <a:extLst>
            <a:ext uri="{FF2B5EF4-FFF2-40B4-BE49-F238E27FC236}">
              <a16:creationId xmlns:a16="http://schemas.microsoft.com/office/drawing/2014/main" id="{00000000-0008-0000-0500-000021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683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34" name="Picture@5B\QPayment@" descr="@5B\QPayment@">
          <a:extLst>
            <a:ext uri="{FF2B5EF4-FFF2-40B4-BE49-F238E27FC236}">
              <a16:creationId xmlns:a16="http://schemas.microsoft.com/office/drawing/2014/main" id="{00000000-0008-0000-0500-00002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35" name="Picture@5B\QPayment@" descr="@5B\QPayment@">
          <a:extLst>
            <a:ext uri="{FF2B5EF4-FFF2-40B4-BE49-F238E27FC236}">
              <a16:creationId xmlns:a16="http://schemas.microsoft.com/office/drawing/2014/main" id="{00000000-0008-0000-0500-00002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88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36" name="Picture@5B\QPayment@" descr="@5B\QPayment@">
          <a:extLst>
            <a:ext uri="{FF2B5EF4-FFF2-40B4-BE49-F238E27FC236}">
              <a16:creationId xmlns:a16="http://schemas.microsoft.com/office/drawing/2014/main" id="{00000000-0008-0000-0500-00002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941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37" name="Picture@5B\QPayment@" descr="@5B\QPayment@">
          <a:extLst>
            <a:ext uri="{FF2B5EF4-FFF2-40B4-BE49-F238E27FC236}">
              <a16:creationId xmlns:a16="http://schemas.microsoft.com/office/drawing/2014/main" id="{00000000-0008-0000-0500-00002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693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38" name="Picture@5B\QPayment@" descr="@5B\QPayment@">
          <a:extLst>
            <a:ext uri="{FF2B5EF4-FFF2-40B4-BE49-F238E27FC236}">
              <a16:creationId xmlns:a16="http://schemas.microsoft.com/office/drawing/2014/main" id="{00000000-0008-0000-0500-00002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46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39" name="Picture@5B\QPayment@" descr="@5B\QPayment@">
          <a:extLst>
            <a:ext uri="{FF2B5EF4-FFF2-40B4-BE49-F238E27FC236}">
              <a16:creationId xmlns:a16="http://schemas.microsoft.com/office/drawing/2014/main" id="{00000000-0008-0000-0500-00002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40" name="Picture@5B\QPayment@" descr="@5B\QPayment@">
          <a:extLst>
            <a:ext uri="{FF2B5EF4-FFF2-40B4-BE49-F238E27FC236}">
              <a16:creationId xmlns:a16="http://schemas.microsoft.com/office/drawing/2014/main" id="{00000000-0008-0000-0500-00002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51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41" name="Picture@5B\QPayment@" descr="@5B\QPayment@">
          <a:extLst>
            <a:ext uri="{FF2B5EF4-FFF2-40B4-BE49-F238E27FC236}">
              <a16:creationId xmlns:a16="http://schemas.microsoft.com/office/drawing/2014/main" id="{00000000-0008-0000-0500-00002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704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42" name="Picture@5B\QPayment@" descr="@5B\QPayment@">
          <a:extLst>
            <a:ext uri="{FF2B5EF4-FFF2-40B4-BE49-F238E27FC236}">
              <a16:creationId xmlns:a16="http://schemas.microsoft.com/office/drawing/2014/main" id="{00000000-0008-0000-0500-00002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456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43" name="Picture@5B\QPayment@" descr="@5B\QPayment@">
          <a:extLst>
            <a:ext uri="{FF2B5EF4-FFF2-40B4-BE49-F238E27FC236}">
              <a16:creationId xmlns:a16="http://schemas.microsoft.com/office/drawing/2014/main" id="{00000000-0008-0000-0500-00002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09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44" name="Picture@5B\QPayment@" descr="@5B\QPayment@">
          <a:extLst>
            <a:ext uri="{FF2B5EF4-FFF2-40B4-BE49-F238E27FC236}">
              <a16:creationId xmlns:a16="http://schemas.microsoft.com/office/drawing/2014/main" id="{00000000-0008-0000-0500-00002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45" name="Picture@5B\QPayment@" descr="@5B\QPayment@">
          <a:extLst>
            <a:ext uri="{FF2B5EF4-FFF2-40B4-BE49-F238E27FC236}">
              <a16:creationId xmlns:a16="http://schemas.microsoft.com/office/drawing/2014/main" id="{00000000-0008-0000-0500-00002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714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46" name="Picture@5B\QPayment@" descr="@5B\QPayment@">
          <a:extLst>
            <a:ext uri="{FF2B5EF4-FFF2-40B4-BE49-F238E27FC236}">
              <a16:creationId xmlns:a16="http://schemas.microsoft.com/office/drawing/2014/main" id="{00000000-0008-0000-0500-00002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467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47" name="Picture@5B\QPayment@" descr="@5B\QPayment@">
          <a:extLst>
            <a:ext uri="{FF2B5EF4-FFF2-40B4-BE49-F238E27FC236}">
              <a16:creationId xmlns:a16="http://schemas.microsoft.com/office/drawing/2014/main" id="{00000000-0008-0000-0500-00002F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219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48" name="Picture@5B\QPayment@" descr="@5B\QPayment@">
          <a:extLst>
            <a:ext uri="{FF2B5EF4-FFF2-40B4-BE49-F238E27FC236}">
              <a16:creationId xmlns:a16="http://schemas.microsoft.com/office/drawing/2014/main" id="{00000000-0008-0000-0500-000030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972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49" name="Picture@5B\QPayment@" descr="@5B\QPayment@">
          <a:extLst>
            <a:ext uri="{FF2B5EF4-FFF2-40B4-BE49-F238E27FC236}">
              <a16:creationId xmlns:a16="http://schemas.microsoft.com/office/drawing/2014/main" id="{00000000-0008-0000-0500-000031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50" name="Picture@5B\QPayment@" descr="@5B\QPayment@">
          <a:extLst>
            <a:ext uri="{FF2B5EF4-FFF2-40B4-BE49-F238E27FC236}">
              <a16:creationId xmlns:a16="http://schemas.microsoft.com/office/drawing/2014/main" id="{00000000-0008-0000-0500-00003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477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51" name="Picture@5B\QPayment@" descr="@5B\QPayment@">
          <a:extLst>
            <a:ext uri="{FF2B5EF4-FFF2-40B4-BE49-F238E27FC236}">
              <a16:creationId xmlns:a16="http://schemas.microsoft.com/office/drawing/2014/main" id="{00000000-0008-0000-0500-00003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230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52" name="Picture@5B\QPayment@" descr="@5B\QPayment@">
          <a:extLst>
            <a:ext uri="{FF2B5EF4-FFF2-40B4-BE49-F238E27FC236}">
              <a16:creationId xmlns:a16="http://schemas.microsoft.com/office/drawing/2014/main" id="{00000000-0008-0000-0500-00003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982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53" name="Picture@5B\QPayment@" descr="@5B\QPayment@">
          <a:extLst>
            <a:ext uri="{FF2B5EF4-FFF2-40B4-BE49-F238E27FC236}">
              <a16:creationId xmlns:a16="http://schemas.microsoft.com/office/drawing/2014/main" id="{00000000-0008-0000-0500-00003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735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54" name="Picture@5B\QPayment@" descr="@5B\QPayment@">
          <a:extLst>
            <a:ext uri="{FF2B5EF4-FFF2-40B4-BE49-F238E27FC236}">
              <a16:creationId xmlns:a16="http://schemas.microsoft.com/office/drawing/2014/main" id="{00000000-0008-0000-0500-00003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4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55" name="Picture@5B\QPayment@" descr="@5B\QPayment@">
          <a:extLst>
            <a:ext uri="{FF2B5EF4-FFF2-40B4-BE49-F238E27FC236}">
              <a16:creationId xmlns:a16="http://schemas.microsoft.com/office/drawing/2014/main" id="{00000000-0008-0000-0500-00003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240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56" name="Picture@5B\QPayment@" descr="@5B\QPayment@">
          <a:extLst>
            <a:ext uri="{FF2B5EF4-FFF2-40B4-BE49-F238E27FC236}">
              <a16:creationId xmlns:a16="http://schemas.microsoft.com/office/drawing/2014/main" id="{00000000-0008-0000-0500-00003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993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57" name="Picture@5B\QPayment@" descr="@5B\QPayment@">
          <a:extLst>
            <a:ext uri="{FF2B5EF4-FFF2-40B4-BE49-F238E27FC236}">
              <a16:creationId xmlns:a16="http://schemas.microsoft.com/office/drawing/2014/main" id="{00000000-0008-0000-0500-00003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745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58" name="Picture@5B\QPayment@" descr="@5B\QPayment@">
          <a:extLst>
            <a:ext uri="{FF2B5EF4-FFF2-40B4-BE49-F238E27FC236}">
              <a16:creationId xmlns:a16="http://schemas.microsoft.com/office/drawing/2014/main" id="{00000000-0008-0000-0500-00003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498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59" name="Picture@5B\QPayment@" descr="@5B\QPayment@">
          <a:extLst>
            <a:ext uri="{FF2B5EF4-FFF2-40B4-BE49-F238E27FC236}">
              <a16:creationId xmlns:a16="http://schemas.microsoft.com/office/drawing/2014/main" id="{00000000-0008-0000-0500-00003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60" name="Picture@5B\QPayment@" descr="@5B\QPayment@">
          <a:extLst>
            <a:ext uri="{FF2B5EF4-FFF2-40B4-BE49-F238E27FC236}">
              <a16:creationId xmlns:a16="http://schemas.microsoft.com/office/drawing/2014/main" id="{00000000-0008-0000-0500-00003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003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61" name="Picture@5B\QPayment@" descr="@5B\QPayment@">
          <a:extLst>
            <a:ext uri="{FF2B5EF4-FFF2-40B4-BE49-F238E27FC236}">
              <a16:creationId xmlns:a16="http://schemas.microsoft.com/office/drawing/2014/main" id="{00000000-0008-0000-0500-00003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756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62" name="Picture@5B\QPayment@" descr="@5B\QPayment@">
          <a:extLst>
            <a:ext uri="{FF2B5EF4-FFF2-40B4-BE49-F238E27FC236}">
              <a16:creationId xmlns:a16="http://schemas.microsoft.com/office/drawing/2014/main" id="{00000000-0008-0000-0500-00003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508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63" name="Picture@5B\QPayment@" descr="@5B\QPayment@">
          <a:extLst>
            <a:ext uri="{FF2B5EF4-FFF2-40B4-BE49-F238E27FC236}">
              <a16:creationId xmlns:a16="http://schemas.microsoft.com/office/drawing/2014/main" id="{00000000-0008-0000-0500-00003F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261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64" name="Picture@5B\QPayment@" descr="@5B\QPayment@">
          <a:extLst>
            <a:ext uri="{FF2B5EF4-FFF2-40B4-BE49-F238E27FC236}">
              <a16:creationId xmlns:a16="http://schemas.microsoft.com/office/drawing/2014/main" id="{00000000-0008-0000-0500-000040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0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65" name="Picture@5B\QPayment@" descr="@5B\QPayment@">
          <a:extLst>
            <a:ext uri="{FF2B5EF4-FFF2-40B4-BE49-F238E27FC236}">
              <a16:creationId xmlns:a16="http://schemas.microsoft.com/office/drawing/2014/main" id="{00000000-0008-0000-0500-000041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766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66" name="Picture@5B\QPayment@" descr="@5B\QPayment@">
          <a:extLst>
            <a:ext uri="{FF2B5EF4-FFF2-40B4-BE49-F238E27FC236}">
              <a16:creationId xmlns:a16="http://schemas.microsoft.com/office/drawing/2014/main" id="{00000000-0008-0000-0500-00004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519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67" name="Picture@5B\QPayment@" descr="@5B\QPayment@">
          <a:extLst>
            <a:ext uri="{FF2B5EF4-FFF2-40B4-BE49-F238E27FC236}">
              <a16:creationId xmlns:a16="http://schemas.microsoft.com/office/drawing/2014/main" id="{00000000-0008-0000-0500-00004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271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68" name="Picture@5B\QPayment@" descr="@5B\QPayment@">
          <a:extLst>
            <a:ext uri="{FF2B5EF4-FFF2-40B4-BE49-F238E27FC236}">
              <a16:creationId xmlns:a16="http://schemas.microsoft.com/office/drawing/2014/main" id="{00000000-0008-0000-0500-00004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024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69" name="Picture@5B\QPayment@" descr="@5B\QPayment@">
          <a:extLst>
            <a:ext uri="{FF2B5EF4-FFF2-40B4-BE49-F238E27FC236}">
              <a16:creationId xmlns:a16="http://schemas.microsoft.com/office/drawing/2014/main" id="{00000000-0008-0000-0500-00004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70" name="Picture@5B\QPayment@" descr="@5B\QPayment@">
          <a:extLst>
            <a:ext uri="{FF2B5EF4-FFF2-40B4-BE49-F238E27FC236}">
              <a16:creationId xmlns:a16="http://schemas.microsoft.com/office/drawing/2014/main" id="{00000000-0008-0000-0500-00004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529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71" name="Picture@5B\QPayment@" descr="@5B\QPayment@">
          <a:extLst>
            <a:ext uri="{FF2B5EF4-FFF2-40B4-BE49-F238E27FC236}">
              <a16:creationId xmlns:a16="http://schemas.microsoft.com/office/drawing/2014/main" id="{00000000-0008-0000-0500-00004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282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72" name="Picture@5B\QPayment@" descr="@5B\QPayment@">
          <a:extLst>
            <a:ext uri="{FF2B5EF4-FFF2-40B4-BE49-F238E27FC236}">
              <a16:creationId xmlns:a16="http://schemas.microsoft.com/office/drawing/2014/main" id="{00000000-0008-0000-0500-00004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034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73" name="Picture@5B\QPayment@" descr="@5B\QPayment@">
          <a:extLst>
            <a:ext uri="{FF2B5EF4-FFF2-40B4-BE49-F238E27FC236}">
              <a16:creationId xmlns:a16="http://schemas.microsoft.com/office/drawing/2014/main" id="{00000000-0008-0000-0500-00004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787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74" name="Picture@5B\QPayment@" descr="@5B\QPayment@">
          <a:extLst>
            <a:ext uri="{FF2B5EF4-FFF2-40B4-BE49-F238E27FC236}">
              <a16:creationId xmlns:a16="http://schemas.microsoft.com/office/drawing/2014/main" id="{00000000-0008-0000-0500-00004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75" name="Picture@5B\QPayment@" descr="@5B\QPayment@">
          <a:extLst>
            <a:ext uri="{FF2B5EF4-FFF2-40B4-BE49-F238E27FC236}">
              <a16:creationId xmlns:a16="http://schemas.microsoft.com/office/drawing/2014/main" id="{00000000-0008-0000-0500-00004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292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76" name="Picture@5B\QPayment@" descr="@5B\QPayment@">
          <a:extLst>
            <a:ext uri="{FF2B5EF4-FFF2-40B4-BE49-F238E27FC236}">
              <a16:creationId xmlns:a16="http://schemas.microsoft.com/office/drawing/2014/main" id="{00000000-0008-0000-0500-00004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045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77" name="Picture@5B\QPayment@" descr="@5B\QPayment@">
          <a:extLst>
            <a:ext uri="{FF2B5EF4-FFF2-40B4-BE49-F238E27FC236}">
              <a16:creationId xmlns:a16="http://schemas.microsoft.com/office/drawing/2014/main" id="{00000000-0008-0000-0500-00004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797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78" name="Picture@5B\QPayment@" descr="@5B\QPayment@">
          <a:extLst>
            <a:ext uri="{FF2B5EF4-FFF2-40B4-BE49-F238E27FC236}">
              <a16:creationId xmlns:a16="http://schemas.microsoft.com/office/drawing/2014/main" id="{00000000-0008-0000-0500-00004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550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79" name="Picture@5B\QPayment@" descr="@5B\QPayment@">
          <a:extLst>
            <a:ext uri="{FF2B5EF4-FFF2-40B4-BE49-F238E27FC236}">
              <a16:creationId xmlns:a16="http://schemas.microsoft.com/office/drawing/2014/main" id="{00000000-0008-0000-0500-00004F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80" name="Picture@5B\QPayment@" descr="@5B\QPayment@">
          <a:extLst>
            <a:ext uri="{FF2B5EF4-FFF2-40B4-BE49-F238E27FC236}">
              <a16:creationId xmlns:a16="http://schemas.microsoft.com/office/drawing/2014/main" id="{00000000-0008-0000-0500-000050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055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81" name="Picture@5B\QPayment@" descr="@5B\QPayment@">
          <a:extLst>
            <a:ext uri="{FF2B5EF4-FFF2-40B4-BE49-F238E27FC236}">
              <a16:creationId xmlns:a16="http://schemas.microsoft.com/office/drawing/2014/main" id="{00000000-0008-0000-0500-000051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808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82" name="Picture@5B\QPayment@" descr="@5B\QPayment@">
          <a:extLst>
            <a:ext uri="{FF2B5EF4-FFF2-40B4-BE49-F238E27FC236}">
              <a16:creationId xmlns:a16="http://schemas.microsoft.com/office/drawing/2014/main" id="{00000000-0008-0000-0500-00005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560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83" name="Picture@5B\QPayment@" descr="@5B\QPayment@">
          <a:extLst>
            <a:ext uri="{FF2B5EF4-FFF2-40B4-BE49-F238E27FC236}">
              <a16:creationId xmlns:a16="http://schemas.microsoft.com/office/drawing/2014/main" id="{00000000-0008-0000-0500-00005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313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84" name="Picture@5B\QPayment@" descr="@5B\QPayment@">
          <a:extLst>
            <a:ext uri="{FF2B5EF4-FFF2-40B4-BE49-F238E27FC236}">
              <a16:creationId xmlns:a16="http://schemas.microsoft.com/office/drawing/2014/main" id="{00000000-0008-0000-0500-00005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0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85" name="Picture@5B\QPayment@" descr="@5B\QPayment@">
          <a:extLst>
            <a:ext uri="{FF2B5EF4-FFF2-40B4-BE49-F238E27FC236}">
              <a16:creationId xmlns:a16="http://schemas.microsoft.com/office/drawing/2014/main" id="{00000000-0008-0000-0500-00005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818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86" name="Picture@5B\QPayment@" descr="@5B\QPayment@">
          <a:extLst>
            <a:ext uri="{FF2B5EF4-FFF2-40B4-BE49-F238E27FC236}">
              <a16:creationId xmlns:a16="http://schemas.microsoft.com/office/drawing/2014/main" id="{00000000-0008-0000-0500-00005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571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87" name="Picture@5B\QPayment@" descr="@5B\QPayment@">
          <a:extLst>
            <a:ext uri="{FF2B5EF4-FFF2-40B4-BE49-F238E27FC236}">
              <a16:creationId xmlns:a16="http://schemas.microsoft.com/office/drawing/2014/main" id="{00000000-0008-0000-0500-00005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323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88" name="Picture@5B\QPayment@" descr="@5B\QPayment@">
          <a:extLst>
            <a:ext uri="{FF2B5EF4-FFF2-40B4-BE49-F238E27FC236}">
              <a16:creationId xmlns:a16="http://schemas.microsoft.com/office/drawing/2014/main" id="{00000000-0008-0000-0500-00005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076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89" name="Picture@5B\QPayment@" descr="@5B\QPayment@">
          <a:extLst>
            <a:ext uri="{FF2B5EF4-FFF2-40B4-BE49-F238E27FC236}">
              <a16:creationId xmlns:a16="http://schemas.microsoft.com/office/drawing/2014/main" id="{00000000-0008-0000-0500-00005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90" name="Picture@5B\QPayment@" descr="@5B\QPayment@">
          <a:extLst>
            <a:ext uri="{FF2B5EF4-FFF2-40B4-BE49-F238E27FC236}">
              <a16:creationId xmlns:a16="http://schemas.microsoft.com/office/drawing/2014/main" id="{00000000-0008-0000-0500-00005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81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91" name="Picture@5B\QPayment@" descr="@5B\QPayment@">
          <a:extLst>
            <a:ext uri="{FF2B5EF4-FFF2-40B4-BE49-F238E27FC236}">
              <a16:creationId xmlns:a16="http://schemas.microsoft.com/office/drawing/2014/main" id="{00000000-0008-0000-0500-00005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334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92" name="Picture@5B\QPayment@" descr="@5B\QPayment@">
          <a:extLst>
            <a:ext uri="{FF2B5EF4-FFF2-40B4-BE49-F238E27FC236}">
              <a16:creationId xmlns:a16="http://schemas.microsoft.com/office/drawing/2014/main" id="{00000000-0008-0000-0500-00005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086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93" name="Picture@5B\QPayment@" descr="@5B\QPayment@">
          <a:extLst>
            <a:ext uri="{FF2B5EF4-FFF2-40B4-BE49-F238E27FC236}">
              <a16:creationId xmlns:a16="http://schemas.microsoft.com/office/drawing/2014/main" id="{00000000-0008-0000-0500-00005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839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94" name="Picture@5B\QPayment@" descr="@5B\QPayment@">
          <a:extLst>
            <a:ext uri="{FF2B5EF4-FFF2-40B4-BE49-F238E27FC236}">
              <a16:creationId xmlns:a16="http://schemas.microsoft.com/office/drawing/2014/main" id="{00000000-0008-0000-0500-00005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5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95" name="Picture@5B\QPayment@" descr="@5B\QPayment@">
          <a:extLst>
            <a:ext uri="{FF2B5EF4-FFF2-40B4-BE49-F238E27FC236}">
              <a16:creationId xmlns:a16="http://schemas.microsoft.com/office/drawing/2014/main" id="{00000000-0008-0000-0500-00005F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344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96" name="Picture@5B\QPayment@" descr="@5B\QPayment@">
          <a:extLst>
            <a:ext uri="{FF2B5EF4-FFF2-40B4-BE49-F238E27FC236}">
              <a16:creationId xmlns:a16="http://schemas.microsoft.com/office/drawing/2014/main" id="{00000000-0008-0000-0500-000060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097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97" name="Picture@5B\QPayment@" descr="@5B\QPayment@">
          <a:extLst>
            <a:ext uri="{FF2B5EF4-FFF2-40B4-BE49-F238E27FC236}">
              <a16:creationId xmlns:a16="http://schemas.microsoft.com/office/drawing/2014/main" id="{00000000-0008-0000-0500-000061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849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98" name="Picture@5B\QPayment@" descr="@5B\QPayment@">
          <a:extLst>
            <a:ext uri="{FF2B5EF4-FFF2-40B4-BE49-F238E27FC236}">
              <a16:creationId xmlns:a16="http://schemas.microsoft.com/office/drawing/2014/main" id="{00000000-0008-0000-0500-00006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602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99" name="Picture@5B\QPayment@" descr="@5B\QPayment@">
          <a:extLst>
            <a:ext uri="{FF2B5EF4-FFF2-40B4-BE49-F238E27FC236}">
              <a16:creationId xmlns:a16="http://schemas.microsoft.com/office/drawing/2014/main" id="{00000000-0008-0000-0500-00006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100" name="Picture@5B\QPayment@" descr="@5B\QPayment@">
          <a:extLst>
            <a:ext uri="{FF2B5EF4-FFF2-40B4-BE49-F238E27FC236}">
              <a16:creationId xmlns:a16="http://schemas.microsoft.com/office/drawing/2014/main" id="{00000000-0008-0000-0500-00006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107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101" name="Picture@5B\QPayment@" descr="@5B\QPayment@">
          <a:extLst>
            <a:ext uri="{FF2B5EF4-FFF2-40B4-BE49-F238E27FC236}">
              <a16:creationId xmlns:a16="http://schemas.microsoft.com/office/drawing/2014/main" id="{00000000-0008-0000-0500-00006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860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102" name="Picture@5B\QPayment@" descr="@5B\QPayment@">
          <a:extLst>
            <a:ext uri="{FF2B5EF4-FFF2-40B4-BE49-F238E27FC236}">
              <a16:creationId xmlns:a16="http://schemas.microsoft.com/office/drawing/2014/main" id="{00000000-0008-0000-0500-00006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612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103" name="Picture@5B\QPayment@" descr="@5B\QPayment@">
          <a:extLst>
            <a:ext uri="{FF2B5EF4-FFF2-40B4-BE49-F238E27FC236}">
              <a16:creationId xmlns:a16="http://schemas.microsoft.com/office/drawing/2014/main" id="{00000000-0008-0000-0500-00006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365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104" name="Picture@5B\QPayment@" descr="@5B\QPayment@">
          <a:extLst>
            <a:ext uri="{FF2B5EF4-FFF2-40B4-BE49-F238E27FC236}">
              <a16:creationId xmlns:a16="http://schemas.microsoft.com/office/drawing/2014/main" id="{00000000-0008-0000-0500-00006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105" name="Picture@5B\QPayment@" descr="@5B\QPayment@">
          <a:extLst>
            <a:ext uri="{FF2B5EF4-FFF2-40B4-BE49-F238E27FC236}">
              <a16:creationId xmlns:a16="http://schemas.microsoft.com/office/drawing/2014/main" id="{00000000-0008-0000-0500-00006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870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106" name="Picture@5B\QPayment@" descr="@5B\QPayment@">
          <a:extLst>
            <a:ext uri="{FF2B5EF4-FFF2-40B4-BE49-F238E27FC236}">
              <a16:creationId xmlns:a16="http://schemas.microsoft.com/office/drawing/2014/main" id="{00000000-0008-0000-0500-00006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623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107" name="Picture@5B\QPayment@" descr="@5B\QPayment@">
          <a:extLst>
            <a:ext uri="{FF2B5EF4-FFF2-40B4-BE49-F238E27FC236}">
              <a16:creationId xmlns:a16="http://schemas.microsoft.com/office/drawing/2014/main" id="{00000000-0008-0000-0500-00006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375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108" name="Picture@5B\QPayment@" descr="@5B\QPayment@">
          <a:extLst>
            <a:ext uri="{FF2B5EF4-FFF2-40B4-BE49-F238E27FC236}">
              <a16:creationId xmlns:a16="http://schemas.microsoft.com/office/drawing/2014/main" id="{00000000-0008-0000-0500-00006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128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109" name="Picture@5B\QPayment@" descr="@5B\QPayment@">
          <a:extLst>
            <a:ext uri="{FF2B5EF4-FFF2-40B4-BE49-F238E27FC236}">
              <a16:creationId xmlns:a16="http://schemas.microsoft.com/office/drawing/2014/main" id="{00000000-0008-0000-0500-00006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8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110" name="Picture@5B\QPayment@" descr="@5B\QPayment@">
          <a:extLst>
            <a:ext uri="{FF2B5EF4-FFF2-40B4-BE49-F238E27FC236}">
              <a16:creationId xmlns:a16="http://schemas.microsoft.com/office/drawing/2014/main" id="{00000000-0008-0000-0500-00006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633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111" name="Picture@5B\QPayment@" descr="@5B\QPayment@">
          <a:extLst>
            <a:ext uri="{FF2B5EF4-FFF2-40B4-BE49-F238E27FC236}">
              <a16:creationId xmlns:a16="http://schemas.microsoft.com/office/drawing/2014/main" id="{00000000-0008-0000-0500-00006F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386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112" name="Picture@5B\QPayment@" descr="@5B\QPayment@">
          <a:extLst>
            <a:ext uri="{FF2B5EF4-FFF2-40B4-BE49-F238E27FC236}">
              <a16:creationId xmlns:a16="http://schemas.microsoft.com/office/drawing/2014/main" id="{00000000-0008-0000-0500-000070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138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113" name="Picture@5B\QPayment@" descr="@5B\QPayment@">
          <a:extLst>
            <a:ext uri="{FF2B5EF4-FFF2-40B4-BE49-F238E27FC236}">
              <a16:creationId xmlns:a16="http://schemas.microsoft.com/office/drawing/2014/main" id="{00000000-0008-0000-0500-000071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891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114" name="Picture@5B\QPayment@" descr="@5B\QPayment@">
          <a:extLst>
            <a:ext uri="{FF2B5EF4-FFF2-40B4-BE49-F238E27FC236}">
              <a16:creationId xmlns:a16="http://schemas.microsoft.com/office/drawing/2014/main" id="{00000000-0008-0000-0500-00007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115" name="Picture@5B\QPayment@" descr="@5B\QPayment@">
          <a:extLst>
            <a:ext uri="{FF2B5EF4-FFF2-40B4-BE49-F238E27FC236}">
              <a16:creationId xmlns:a16="http://schemas.microsoft.com/office/drawing/2014/main" id="{00000000-0008-0000-0500-00007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396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116" name="Picture@5B\QPayment@" descr="@5B\QPayment@">
          <a:extLst>
            <a:ext uri="{FF2B5EF4-FFF2-40B4-BE49-F238E27FC236}">
              <a16:creationId xmlns:a16="http://schemas.microsoft.com/office/drawing/2014/main" id="{00000000-0008-0000-0500-00007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149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117" name="Picture@5B\QPayment@" descr="@5B\QPayment@">
          <a:extLst>
            <a:ext uri="{FF2B5EF4-FFF2-40B4-BE49-F238E27FC236}">
              <a16:creationId xmlns:a16="http://schemas.microsoft.com/office/drawing/2014/main" id="{00000000-0008-0000-0500-00007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901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118" name="Picture@5B\QPayment@" descr="@5B\QPayment@">
          <a:extLst>
            <a:ext uri="{FF2B5EF4-FFF2-40B4-BE49-F238E27FC236}">
              <a16:creationId xmlns:a16="http://schemas.microsoft.com/office/drawing/2014/main" id="{00000000-0008-0000-0500-00007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654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119" name="Picture@5B\QPayment@" descr="@5B\QPayment@">
          <a:extLst>
            <a:ext uri="{FF2B5EF4-FFF2-40B4-BE49-F238E27FC236}">
              <a16:creationId xmlns:a16="http://schemas.microsoft.com/office/drawing/2014/main" id="{00000000-0008-0000-0500-00007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4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120" name="Picture@5B\QPayment@" descr="@5B\QPayment@">
          <a:extLst>
            <a:ext uri="{FF2B5EF4-FFF2-40B4-BE49-F238E27FC236}">
              <a16:creationId xmlns:a16="http://schemas.microsoft.com/office/drawing/2014/main" id="{00000000-0008-0000-0500-00007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159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121" name="Picture@5B\QPayment@" descr="@5B\QPayment@">
          <a:extLst>
            <a:ext uri="{FF2B5EF4-FFF2-40B4-BE49-F238E27FC236}">
              <a16:creationId xmlns:a16="http://schemas.microsoft.com/office/drawing/2014/main" id="{00000000-0008-0000-0500-00007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912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122" name="Picture@5B\QPayment@" descr="@5B\QPayment@">
          <a:extLst>
            <a:ext uri="{FF2B5EF4-FFF2-40B4-BE49-F238E27FC236}">
              <a16:creationId xmlns:a16="http://schemas.microsoft.com/office/drawing/2014/main" id="{00000000-0008-0000-0500-00007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664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123" name="Picture@5B\QPayment@" descr="@5B\QPayment@">
          <a:extLst>
            <a:ext uri="{FF2B5EF4-FFF2-40B4-BE49-F238E27FC236}">
              <a16:creationId xmlns:a16="http://schemas.microsoft.com/office/drawing/2014/main" id="{00000000-0008-0000-0500-00007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417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124" name="Picture@5B\QPayment@" descr="@5B\QPayment@">
          <a:extLst>
            <a:ext uri="{FF2B5EF4-FFF2-40B4-BE49-F238E27FC236}">
              <a16:creationId xmlns:a16="http://schemas.microsoft.com/office/drawing/2014/main" id="{00000000-0008-0000-0500-00007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125" name="Picture@5B\QPayment@" descr="@5B\QPayment@">
          <a:extLst>
            <a:ext uri="{FF2B5EF4-FFF2-40B4-BE49-F238E27FC236}">
              <a16:creationId xmlns:a16="http://schemas.microsoft.com/office/drawing/2014/main" id="{00000000-0008-0000-0500-00007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922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126" name="Picture@5B\QPayment@" descr="@5B\QPayment@">
          <a:extLst>
            <a:ext uri="{FF2B5EF4-FFF2-40B4-BE49-F238E27FC236}">
              <a16:creationId xmlns:a16="http://schemas.microsoft.com/office/drawing/2014/main" id="{00000000-0008-0000-0500-00007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675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127" name="Picture@5B\QPayment@" descr="@5B\QPayment@">
          <a:extLst>
            <a:ext uri="{FF2B5EF4-FFF2-40B4-BE49-F238E27FC236}">
              <a16:creationId xmlns:a16="http://schemas.microsoft.com/office/drawing/2014/main" id="{00000000-0008-0000-0500-00007F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427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128" name="Picture@5B\QPayment@" descr="@5B\QPayment@">
          <a:extLst>
            <a:ext uri="{FF2B5EF4-FFF2-40B4-BE49-F238E27FC236}">
              <a16:creationId xmlns:a16="http://schemas.microsoft.com/office/drawing/2014/main" id="{00000000-0008-0000-0500-000080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180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129" name="Picture@5B\QPayment@" descr="@5B\QPayment@">
          <a:extLst>
            <a:ext uri="{FF2B5EF4-FFF2-40B4-BE49-F238E27FC236}">
              <a16:creationId xmlns:a16="http://schemas.microsoft.com/office/drawing/2014/main" id="{00000000-0008-0000-0500-000081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9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130" name="Picture@5B\QPayment@" descr="@5B\QPayment@">
          <a:extLst>
            <a:ext uri="{FF2B5EF4-FFF2-40B4-BE49-F238E27FC236}">
              <a16:creationId xmlns:a16="http://schemas.microsoft.com/office/drawing/2014/main" id="{00000000-0008-0000-0500-00008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685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131" name="Picture@5B\QPayment@" descr="@5B\QPayment@">
          <a:extLst>
            <a:ext uri="{FF2B5EF4-FFF2-40B4-BE49-F238E27FC236}">
              <a16:creationId xmlns:a16="http://schemas.microsoft.com/office/drawing/2014/main" id="{00000000-0008-0000-0500-00008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438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132" name="Picture@5B\QPayment@" descr="@5B\QPayment@">
          <a:extLst>
            <a:ext uri="{FF2B5EF4-FFF2-40B4-BE49-F238E27FC236}">
              <a16:creationId xmlns:a16="http://schemas.microsoft.com/office/drawing/2014/main" id="{00000000-0008-0000-0500-00008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190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133" name="Picture@5B\QPayment@" descr="@5B\QPayment@">
          <a:extLst>
            <a:ext uri="{FF2B5EF4-FFF2-40B4-BE49-F238E27FC236}">
              <a16:creationId xmlns:a16="http://schemas.microsoft.com/office/drawing/2014/main" id="{00000000-0008-0000-0500-00008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943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134" name="Picture@5B\QPayment@" descr="@5B\QPayment@">
          <a:extLst>
            <a:ext uri="{FF2B5EF4-FFF2-40B4-BE49-F238E27FC236}">
              <a16:creationId xmlns:a16="http://schemas.microsoft.com/office/drawing/2014/main" id="{00000000-0008-0000-0500-00008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135" name="Picture@5B\QPayment@" descr="@5B\QPayment@">
          <a:extLst>
            <a:ext uri="{FF2B5EF4-FFF2-40B4-BE49-F238E27FC236}">
              <a16:creationId xmlns:a16="http://schemas.microsoft.com/office/drawing/2014/main" id="{00000000-0008-0000-0500-00008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448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136" name="Picture@5B\QPayment@" descr="@5B\QPayment@">
          <a:extLst>
            <a:ext uri="{FF2B5EF4-FFF2-40B4-BE49-F238E27FC236}">
              <a16:creationId xmlns:a16="http://schemas.microsoft.com/office/drawing/2014/main" id="{00000000-0008-0000-0500-00008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201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137" name="Picture@5B\QPayment@" descr="@5B\QPayment@">
          <a:extLst>
            <a:ext uri="{FF2B5EF4-FFF2-40B4-BE49-F238E27FC236}">
              <a16:creationId xmlns:a16="http://schemas.microsoft.com/office/drawing/2014/main" id="{00000000-0008-0000-0500-00008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953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138" name="Picture@5B\QPayment@" descr="@5B\QPayment@">
          <a:extLst>
            <a:ext uri="{FF2B5EF4-FFF2-40B4-BE49-F238E27FC236}">
              <a16:creationId xmlns:a16="http://schemas.microsoft.com/office/drawing/2014/main" id="{00000000-0008-0000-0500-00008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706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139" name="Picture@5B\QPayment@" descr="@5B\QPayment@">
          <a:extLst>
            <a:ext uri="{FF2B5EF4-FFF2-40B4-BE49-F238E27FC236}">
              <a16:creationId xmlns:a16="http://schemas.microsoft.com/office/drawing/2014/main" id="{00000000-0008-0000-0500-00008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4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140" name="Picture@5B\QPayment@" descr="@5B\QPayment@">
          <a:extLst>
            <a:ext uri="{FF2B5EF4-FFF2-40B4-BE49-F238E27FC236}">
              <a16:creationId xmlns:a16="http://schemas.microsoft.com/office/drawing/2014/main" id="{00000000-0008-0000-0500-00008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211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141" name="Picture@5B\QPayment@" descr="@5B\QPayment@">
          <a:extLst>
            <a:ext uri="{FF2B5EF4-FFF2-40B4-BE49-F238E27FC236}">
              <a16:creationId xmlns:a16="http://schemas.microsoft.com/office/drawing/2014/main" id="{00000000-0008-0000-0500-00008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964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142" name="Picture@5B\QPayment@" descr="@5B\QPayment@">
          <a:extLst>
            <a:ext uri="{FF2B5EF4-FFF2-40B4-BE49-F238E27FC236}">
              <a16:creationId xmlns:a16="http://schemas.microsoft.com/office/drawing/2014/main" id="{00000000-0008-0000-0500-00008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716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143" name="Picture@5B\QPayment@" descr="@5B\QPayment@">
          <a:extLst>
            <a:ext uri="{FF2B5EF4-FFF2-40B4-BE49-F238E27FC236}">
              <a16:creationId xmlns:a16="http://schemas.microsoft.com/office/drawing/2014/main" id="{00000000-0008-0000-0500-00008F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469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144" name="Picture@5B\QPayment@" descr="@5B\QPayment@">
          <a:extLst>
            <a:ext uri="{FF2B5EF4-FFF2-40B4-BE49-F238E27FC236}">
              <a16:creationId xmlns:a16="http://schemas.microsoft.com/office/drawing/2014/main" id="{00000000-0008-0000-0500-000090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2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145" name="Picture@5B\QPayment@" descr="@5B\QPayment@">
          <a:extLst>
            <a:ext uri="{FF2B5EF4-FFF2-40B4-BE49-F238E27FC236}">
              <a16:creationId xmlns:a16="http://schemas.microsoft.com/office/drawing/2014/main" id="{00000000-0008-0000-0500-000091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974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146" name="Picture@5B\QPayment@" descr="@5B\QPayment@">
          <a:extLst>
            <a:ext uri="{FF2B5EF4-FFF2-40B4-BE49-F238E27FC236}">
              <a16:creationId xmlns:a16="http://schemas.microsoft.com/office/drawing/2014/main" id="{00000000-0008-0000-0500-000092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727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147" name="Picture@5B\QPayment@" descr="@5B\QPayment@">
          <a:extLst>
            <a:ext uri="{FF2B5EF4-FFF2-40B4-BE49-F238E27FC236}">
              <a16:creationId xmlns:a16="http://schemas.microsoft.com/office/drawing/2014/main" id="{00000000-0008-0000-0500-000093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479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148" name="Picture@5B\QPayment@" descr="@5B\QPayment@">
          <a:extLst>
            <a:ext uri="{FF2B5EF4-FFF2-40B4-BE49-F238E27FC236}">
              <a16:creationId xmlns:a16="http://schemas.microsoft.com/office/drawing/2014/main" id="{00000000-0008-0000-0500-000094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232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149" name="Picture@5B\QPayment@" descr="@5B\QPayment@">
          <a:extLst>
            <a:ext uri="{FF2B5EF4-FFF2-40B4-BE49-F238E27FC236}">
              <a16:creationId xmlns:a16="http://schemas.microsoft.com/office/drawing/2014/main" id="{00000000-0008-0000-0500-000095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150" name="Picture@5B\QPayment@" descr="@5B\QPayment@">
          <a:extLst>
            <a:ext uri="{FF2B5EF4-FFF2-40B4-BE49-F238E27FC236}">
              <a16:creationId xmlns:a16="http://schemas.microsoft.com/office/drawing/2014/main" id="{00000000-0008-0000-0500-000096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737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151" name="Picture@5B\QPayment@" descr="@5B\QPayment@">
          <a:extLst>
            <a:ext uri="{FF2B5EF4-FFF2-40B4-BE49-F238E27FC236}">
              <a16:creationId xmlns:a16="http://schemas.microsoft.com/office/drawing/2014/main" id="{00000000-0008-0000-0500-000097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490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152" name="Picture@5B\QPayment@" descr="@5B\QPayment@">
          <a:extLst>
            <a:ext uri="{FF2B5EF4-FFF2-40B4-BE49-F238E27FC236}">
              <a16:creationId xmlns:a16="http://schemas.microsoft.com/office/drawing/2014/main" id="{00000000-0008-0000-0500-000098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242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153" name="Picture@5B\QPayment@" descr="@5B\QPayment@">
          <a:extLst>
            <a:ext uri="{FF2B5EF4-FFF2-40B4-BE49-F238E27FC236}">
              <a16:creationId xmlns:a16="http://schemas.microsoft.com/office/drawing/2014/main" id="{00000000-0008-0000-0500-000099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9954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154" name="Picture@5B\QPayment@" descr="@5B\QPayment@">
          <a:extLst>
            <a:ext uri="{FF2B5EF4-FFF2-40B4-BE49-F238E27FC236}">
              <a16:creationId xmlns:a16="http://schemas.microsoft.com/office/drawing/2014/main" id="{00000000-0008-0000-0500-00009A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97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155" name="Picture@5B\QPayment@" descr="@5B\QPayment@">
          <a:extLst>
            <a:ext uri="{FF2B5EF4-FFF2-40B4-BE49-F238E27FC236}">
              <a16:creationId xmlns:a16="http://schemas.microsoft.com/office/drawing/2014/main" id="{00000000-0008-0000-0500-00009B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15006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156" name="Picture@5B\QPayment@" descr="@5B\QPayment@">
          <a:extLst>
            <a:ext uri="{FF2B5EF4-FFF2-40B4-BE49-F238E27FC236}">
              <a16:creationId xmlns:a16="http://schemas.microsoft.com/office/drawing/2014/main" id="{00000000-0008-0000-0500-00009C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2532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157" name="Picture@5B\QPayment@" descr="@5B\QPayment@">
          <a:extLst>
            <a:ext uri="{FF2B5EF4-FFF2-40B4-BE49-F238E27FC236}">
              <a16:creationId xmlns:a16="http://schemas.microsoft.com/office/drawing/2014/main" id="{00000000-0008-0000-0500-00009D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0058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158" name="Picture@5B\QPayment@" descr="@5B\QPayment@">
          <a:extLst>
            <a:ext uri="{FF2B5EF4-FFF2-40B4-BE49-F238E27FC236}">
              <a16:creationId xmlns:a16="http://schemas.microsoft.com/office/drawing/2014/main" id="{00000000-0008-0000-0500-00009E0000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7584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reyanschhallani/Downloads/Year-2023-2024/Bank%20Payment%20Upload/07.%20October%202023/25.10.2023/Working/Factory_Bank_details_25.1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reyanschhallani/Downloads/Year-2023-2024/Bank%20Payment%20Upload/07.%20October%202023/25.10.2023/Working/Factory_fbl1n_25.10.23%20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hreyanschhallani/Downloads/Year-2023-2024/Bank%20Payment%20Upload/07.%20October%202023/25.10.2023/Working/Factory_fbl1n_25.10.23%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hreyanschhallani/Downloads/Year-2023-2024/Bank%20Payment%20Upload/07.%20October%202023/25.10.2023/Working/Factory_f110_25.1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A2">
            <v>106525</v>
          </cell>
          <cell r="B2" t="str">
            <v>AMOL ENTERPRISES</v>
          </cell>
          <cell r="C2" t="str">
            <v>AT &amp; DABHIL, POST. LAVEL</v>
          </cell>
          <cell r="D2" t="str">
            <v/>
          </cell>
          <cell r="E2" t="str">
            <v>LAVEL</v>
          </cell>
          <cell r="F2" t="str">
            <v>415722</v>
          </cell>
          <cell r="G2" t="str">
            <v>LOTE</v>
          </cell>
          <cell r="H2" t="str">
            <v>STATE BANK OF INDIA</v>
          </cell>
          <cell r="I2" t="str">
            <v>SBIN0008236</v>
          </cell>
          <cell r="J2" t="str">
            <v>30341776561</v>
          </cell>
        </row>
        <row r="3">
          <cell r="A3">
            <v>107942</v>
          </cell>
          <cell r="B3" t="str">
            <v>UNIQUE SAFETY</v>
          </cell>
          <cell r="C3" t="str">
            <v>PLOT NO - 732-B/2,</v>
          </cell>
          <cell r="D3" t="str">
            <v/>
          </cell>
          <cell r="E3" t="str">
            <v>ANKLESHWAR</v>
          </cell>
          <cell r="F3" t="str">
            <v>393002</v>
          </cell>
          <cell r="G3" t="str">
            <v>ANK1</v>
          </cell>
          <cell r="H3" t="str">
            <v>HDFC BANK LTD</v>
          </cell>
          <cell r="I3" t="str">
            <v>HDFC0000255</v>
          </cell>
          <cell r="J3" t="str">
            <v>02552000007330</v>
          </cell>
        </row>
        <row r="4">
          <cell r="A4">
            <v>112411</v>
          </cell>
          <cell r="B4" t="str">
            <v>TATA POWER SOLAR SYSTEMS LIMITED</v>
          </cell>
          <cell r="C4" t="str">
            <v>78, ELECTRONIC CITY , PHASE - I</v>
          </cell>
          <cell r="D4" t="str">
            <v/>
          </cell>
          <cell r="E4" t="str">
            <v>BANGALORE</v>
          </cell>
          <cell r="F4" t="str">
            <v>560100</v>
          </cell>
          <cell r="G4" t="str">
            <v>HO.PROC</v>
          </cell>
          <cell r="H4" t="str">
            <v>STATE BANK OF INDIA</v>
          </cell>
          <cell r="I4" t="str">
            <v>SBIN0009077</v>
          </cell>
          <cell r="J4" t="str">
            <v>10503342950</v>
          </cell>
        </row>
        <row r="5">
          <cell r="A5">
            <v>115764</v>
          </cell>
          <cell r="B5" t="str">
            <v>MANIKARAN ANALYTICS LIMITED</v>
          </cell>
          <cell r="C5" t="str">
            <v>3/A,'AASTHA</v>
          </cell>
          <cell r="D5" t="str">
            <v/>
          </cell>
          <cell r="E5" t="str">
            <v>KOLKATA</v>
          </cell>
          <cell r="F5" t="str">
            <v>700107</v>
          </cell>
          <cell r="G5" t="str">
            <v>KOLKATTA</v>
          </cell>
          <cell r="H5" t="str">
            <v>STATE BANK OF INDIA</v>
          </cell>
          <cell r="I5" t="str">
            <v>SBIN0011777</v>
          </cell>
          <cell r="J5" t="str">
            <v>32410912083</v>
          </cell>
        </row>
        <row r="6">
          <cell r="A6">
            <v>115790</v>
          </cell>
          <cell r="B6" t="str">
            <v>NOVASTRAP PACKAGING SOLUTION</v>
          </cell>
          <cell r="C6" t="str">
            <v>C/O,BRAJESH PACKAGING PVT.LTD.</v>
          </cell>
          <cell r="D6" t="str">
            <v/>
          </cell>
          <cell r="E6" t="str">
            <v>AMRAVATI</v>
          </cell>
          <cell r="F6" t="str">
            <v>444607</v>
          </cell>
          <cell r="G6" t="str">
            <v>AKL1</v>
          </cell>
          <cell r="H6" t="str">
            <v>SVC CO OP BANK LIMITED</v>
          </cell>
          <cell r="I6" t="str">
            <v>SVCB0000119</v>
          </cell>
          <cell r="J6" t="str">
            <v>111904180000201</v>
          </cell>
        </row>
        <row r="7">
          <cell r="A7">
            <v>116071</v>
          </cell>
          <cell r="B7" t="str">
            <v>SUNLIGHT ELECTRICALS</v>
          </cell>
          <cell r="C7" t="str">
            <v>B/G-1 SUNDAR RESIDENCY APARTMENT</v>
          </cell>
          <cell r="D7" t="str">
            <v/>
          </cell>
          <cell r="E7" t="str">
            <v>ANKLESHWAR</v>
          </cell>
          <cell r="F7" t="str">
            <v>393010</v>
          </cell>
          <cell r="G7" t="str">
            <v>DAHEJ</v>
          </cell>
          <cell r="H7" t="str">
            <v>AXIS BANK</v>
          </cell>
          <cell r="I7" t="str">
            <v>UTIB0000458</v>
          </cell>
          <cell r="J7" t="str">
            <v>918020003583586</v>
          </cell>
        </row>
        <row r="8">
          <cell r="A8">
            <v>119322</v>
          </cell>
          <cell r="B8" t="str">
            <v>FABTECH ENGINEERING</v>
          </cell>
          <cell r="C8" t="str">
            <v>F-11 R 16 SQUARE COMPLEX</v>
          </cell>
          <cell r="D8" t="str">
            <v/>
          </cell>
          <cell r="E8" t="str">
            <v>ANKLESHWAR</v>
          </cell>
          <cell r="F8" t="str">
            <v>393002</v>
          </cell>
          <cell r="G8" t="str">
            <v>CROPCARE</v>
          </cell>
          <cell r="H8" t="str">
            <v>KOTAK MAHINDRA BANK</v>
          </cell>
          <cell r="I8" t="str">
            <v>KKBK0000819</v>
          </cell>
          <cell r="J8" t="str">
            <v>5313273714</v>
          </cell>
        </row>
        <row r="9">
          <cell r="A9">
            <v>120224</v>
          </cell>
          <cell r="B9" t="str">
            <v>Bluetech Water Purifiers</v>
          </cell>
          <cell r="C9" t="str">
            <v>124, City Center,</v>
          </cell>
          <cell r="D9" t="str">
            <v/>
          </cell>
          <cell r="E9" t="str">
            <v>Bharuch</v>
          </cell>
          <cell r="F9" t="str">
            <v>392001</v>
          </cell>
          <cell r="G9" t="str">
            <v>CROPCARE</v>
          </cell>
          <cell r="H9" t="str">
            <v>HDFC BANK LTD</v>
          </cell>
          <cell r="I9" t="str">
            <v>HDFC0001450</v>
          </cell>
          <cell r="J9" t="str">
            <v>50200001529412</v>
          </cell>
        </row>
        <row r="10">
          <cell r="A10">
            <v>112691</v>
          </cell>
          <cell r="B10" t="str">
            <v>THERMAX ONSITE ENERGY SOLUTIONS LIM</v>
          </cell>
          <cell r="C10" t="str">
            <v>409 TO 411, MAHAKANT BUILDING,</v>
          </cell>
          <cell r="D10" t="str">
            <v/>
          </cell>
          <cell r="E10" t="str">
            <v>Ahmedabad</v>
          </cell>
          <cell r="F10" t="str">
            <v>380006</v>
          </cell>
          <cell r="G10" t="str">
            <v>PROJ</v>
          </cell>
          <cell r="H10" t="str">
            <v>HSBC</v>
          </cell>
          <cell r="I10" t="str">
            <v>HSBC0411002</v>
          </cell>
          <cell r="J10" t="str">
            <v>106195878001</v>
          </cell>
        </row>
        <row r="11">
          <cell r="A11">
            <v>104000</v>
          </cell>
          <cell r="B11" t="str">
            <v>A. P. CORPORATION</v>
          </cell>
          <cell r="C11" t="str">
            <v>ROOM NO. 36, COMMERCIAL CHEMBER</v>
          </cell>
          <cell r="D11" t="str">
            <v>MASJID BANDER</v>
          </cell>
          <cell r="E11" t="str">
            <v>MUMBAI</v>
          </cell>
          <cell r="F11" t="str">
            <v>400003</v>
          </cell>
          <cell r="G11" t="str">
            <v>LOT</v>
          </cell>
          <cell r="H11" t="str">
            <v>HDFC BANK LTD</v>
          </cell>
          <cell r="I11" t="str">
            <v>HDFC0000015</v>
          </cell>
          <cell r="J11" t="str">
            <v>00152320001598</v>
          </cell>
        </row>
        <row r="12">
          <cell r="A12">
            <v>500077</v>
          </cell>
          <cell r="B12" t="str">
            <v>Rajesh Shyamsunder Rajandekar</v>
          </cell>
          <cell r="C12" t="str">
            <v/>
          </cell>
          <cell r="D12" t="str">
            <v/>
          </cell>
          <cell r="E12" t="str">
            <v>Akola</v>
          </cell>
          <cell r="F12" t="str">
            <v/>
          </cell>
          <cell r="G12" t="str">
            <v>500077</v>
          </cell>
          <cell r="H12" t="str">
            <v>STATE BANK OF INDIA</v>
          </cell>
          <cell r="I12" t="str">
            <v>SBIN0002171</v>
          </cell>
          <cell r="J12" t="str">
            <v>10428447450</v>
          </cell>
        </row>
        <row r="13">
          <cell r="A13">
            <v>110870</v>
          </cell>
          <cell r="B13" t="str">
            <v>MAHARASHTRA BIO-HYGIENIC MANAGEMANT</v>
          </cell>
          <cell r="C13" t="str">
            <v>AT-POST PATWARDHAN LOTE</v>
          </cell>
          <cell r="D13" t="str">
            <v/>
          </cell>
          <cell r="E13" t="str">
            <v>KHED</v>
          </cell>
          <cell r="F13" t="str">
            <v>415722</v>
          </cell>
          <cell r="G13" t="str">
            <v>LOTE</v>
          </cell>
          <cell r="H13" t="str">
            <v>BANK OF INDIA</v>
          </cell>
          <cell r="I13" t="str">
            <v>BKID0001439</v>
          </cell>
          <cell r="J13" t="str">
            <v>143920100000457</v>
          </cell>
        </row>
        <row r="14">
          <cell r="A14" t="str">
            <v>000TR00300</v>
          </cell>
          <cell r="B14" t="str">
            <v>STERLING ROADWAYS</v>
          </cell>
          <cell r="C14" t="str">
            <v>"Majiwada,"</v>
          </cell>
          <cell r="D14" t="str">
            <v/>
          </cell>
          <cell r="E14" t="str">
            <v>THANE</v>
          </cell>
          <cell r="F14" t="str">
            <v>400601</v>
          </cell>
          <cell r="G14" t="str">
            <v>ANK</v>
          </cell>
          <cell r="H14" t="str">
            <v>HDFC BANK LTD</v>
          </cell>
          <cell r="I14" t="str">
            <v>HDFC0000146</v>
          </cell>
          <cell r="J14" t="str">
            <v>01462320000153</v>
          </cell>
        </row>
        <row r="15">
          <cell r="A15">
            <v>115815</v>
          </cell>
          <cell r="B15" t="str">
            <v>SHRI MUNJESHWAR AGENCY</v>
          </cell>
          <cell r="C15" t="str">
            <v>PLOT NO-1/2,</v>
          </cell>
          <cell r="D15" t="str">
            <v/>
          </cell>
          <cell r="E15" t="str">
            <v>AKOLA</v>
          </cell>
          <cell r="F15" t="str">
            <v>444104</v>
          </cell>
          <cell r="G15" t="str">
            <v>AKL1</v>
          </cell>
          <cell r="H15" t="str">
            <v>State Bank of India</v>
          </cell>
          <cell r="I15" t="str">
            <v>SBIN0016093</v>
          </cell>
          <cell r="J15" t="str">
            <v>33920745524</v>
          </cell>
        </row>
        <row r="16">
          <cell r="A16" t="str">
            <v>000TR01679</v>
          </cell>
          <cell r="B16" t="str">
            <v>ATHRAVA TRANSPORT</v>
          </cell>
          <cell r="C16" t="str">
            <v>131/37, SHREE GAJANAND SOCIETY</v>
          </cell>
          <cell r="D16" t="str">
            <v/>
          </cell>
          <cell r="E16" t="str">
            <v>ANKLESHWAR</v>
          </cell>
          <cell r="F16" t="str">
            <v>393002</v>
          </cell>
          <cell r="G16" t="str">
            <v>ANK1</v>
          </cell>
          <cell r="H16" t="str">
            <v>IDBI BANK LTD</v>
          </cell>
          <cell r="I16" t="str">
            <v>IBKL0000261</v>
          </cell>
          <cell r="J16" t="str">
            <v>0261102000029315</v>
          </cell>
        </row>
        <row r="17">
          <cell r="A17">
            <v>115908</v>
          </cell>
          <cell r="B17" t="str">
            <v>CHANDRAKANT STORES</v>
          </cell>
          <cell r="C17" t="str">
            <v>1, PATIL MARKET</v>
          </cell>
          <cell r="D17" t="str">
            <v/>
          </cell>
          <cell r="E17" t="str">
            <v>AKOLA</v>
          </cell>
          <cell r="F17" t="str">
            <v>444001</v>
          </cell>
          <cell r="G17" t="str">
            <v>AKL1</v>
          </cell>
          <cell r="H17" t="str">
            <v>STATE BANK OF INDIA</v>
          </cell>
          <cell r="I17" t="str">
            <v>SBIN0014511</v>
          </cell>
          <cell r="J17" t="str">
            <v>34110405079</v>
          </cell>
        </row>
        <row r="18">
          <cell r="A18">
            <v>115904</v>
          </cell>
          <cell r="B18" t="str">
            <v>SHIV PEST CONTROL SERVICE</v>
          </cell>
          <cell r="C18" t="str">
            <v>SHOP NO 6. MARUTI NANDAN COMPLEX,</v>
          </cell>
          <cell r="D18" t="str">
            <v/>
          </cell>
          <cell r="E18" t="str">
            <v>ANKLESHWAR</v>
          </cell>
          <cell r="F18" t="str">
            <v>393001</v>
          </cell>
          <cell r="G18" t="str">
            <v>DAHEJ</v>
          </cell>
          <cell r="H18" t="str">
            <v>THE COSMOS CO OPERATIVE BANK LTD</v>
          </cell>
          <cell r="I18" t="str">
            <v>COSB0000071</v>
          </cell>
          <cell r="J18" t="str">
            <v>071100102196</v>
          </cell>
        </row>
        <row r="19">
          <cell r="A19">
            <v>115415</v>
          </cell>
          <cell r="B19" t="str">
            <v>SAIPRASTH PRINTERS</v>
          </cell>
          <cell r="C19" t="str">
            <v>RAMESH SHAMRAO INGOLE NIKITA APP</v>
          </cell>
          <cell r="D19" t="str">
            <v/>
          </cell>
          <cell r="E19" t="str">
            <v>AKOLA</v>
          </cell>
          <cell r="F19" t="str">
            <v>444001</v>
          </cell>
          <cell r="G19" t="str">
            <v>AKL1</v>
          </cell>
          <cell r="H19" t="str">
            <v>BANK OF MAHARASHTRA</v>
          </cell>
          <cell r="I19" t="str">
            <v>MAHB0000570</v>
          </cell>
          <cell r="J19" t="str">
            <v>60022989353</v>
          </cell>
        </row>
        <row r="20">
          <cell r="A20">
            <v>115411</v>
          </cell>
          <cell r="B20" t="str">
            <v>CRYOGAS AIR PRODUCTS INDIA PVT. LTD</v>
          </cell>
          <cell r="C20" t="str">
            <v>PLOT NO. G-8</v>
          </cell>
          <cell r="D20" t="str">
            <v/>
          </cell>
          <cell r="E20" t="str">
            <v>KHED</v>
          </cell>
          <cell r="F20" t="str">
            <v>415722</v>
          </cell>
          <cell r="G20" t="str">
            <v>LOTE</v>
          </cell>
          <cell r="H20" t="str">
            <v>THE SARASWAT CO OPERATIVE BANK LTD</v>
          </cell>
          <cell r="I20" t="str">
            <v>SRCB0000129</v>
          </cell>
          <cell r="J20" t="str">
            <v>129500100000239</v>
          </cell>
        </row>
        <row r="21">
          <cell r="A21">
            <v>110921</v>
          </cell>
          <cell r="B21" t="str">
            <v>SHRINATHJI COMPUTERS PRINTERS GRAPH</v>
          </cell>
          <cell r="C21" t="str">
            <v>A-124, PATEL SUPER MARKET</v>
          </cell>
          <cell r="D21" t="str">
            <v/>
          </cell>
          <cell r="E21" t="str">
            <v>BHARUCH</v>
          </cell>
          <cell r="F21" t="str">
            <v>392001</v>
          </cell>
          <cell r="G21" t="str">
            <v>DAHEJ</v>
          </cell>
          <cell r="H21" t="str">
            <v>ICICI BANK LTD</v>
          </cell>
          <cell r="I21" t="str">
            <v>ICIC0000258</v>
          </cell>
          <cell r="J21" t="str">
            <v>025805500577</v>
          </cell>
        </row>
        <row r="22">
          <cell r="A22">
            <v>112192</v>
          </cell>
          <cell r="B22" t="str">
            <v>MUKTAI SUPPLIERS</v>
          </cell>
          <cell r="C22" t="str">
            <v>FLAT NO. 1, NIKITA APPT.,</v>
          </cell>
          <cell r="D22" t="str">
            <v/>
          </cell>
          <cell r="E22" t="str">
            <v>AKOLA</v>
          </cell>
          <cell r="F22" t="str">
            <v>444005</v>
          </cell>
          <cell r="G22" t="str">
            <v>AKL1</v>
          </cell>
          <cell r="H22" t="str">
            <v>STATE BANK OF INDIA</v>
          </cell>
          <cell r="I22" t="str">
            <v>SBIN0020582</v>
          </cell>
          <cell r="J22" t="str">
            <v>62371909487</v>
          </cell>
        </row>
        <row r="23">
          <cell r="A23">
            <v>112377</v>
          </cell>
          <cell r="B23" t="str">
            <v>GUJARAT POPULAR CATERERS</v>
          </cell>
          <cell r="C23" t="str">
            <v/>
          </cell>
          <cell r="D23" t="str">
            <v/>
          </cell>
          <cell r="E23" t="str">
            <v>ANKLESHWAR</v>
          </cell>
          <cell r="F23" t="str">
            <v>393002</v>
          </cell>
          <cell r="G23" t="str">
            <v>DAHEJ</v>
          </cell>
          <cell r="H23" t="str">
            <v>HDFC BANK LTD</v>
          </cell>
          <cell r="I23" t="str">
            <v>HDFC0000255</v>
          </cell>
          <cell r="J23" t="str">
            <v>50200020263410</v>
          </cell>
        </row>
        <row r="24">
          <cell r="A24">
            <v>112390</v>
          </cell>
          <cell r="B24" t="str">
            <v>ZATPAT STATIONERY</v>
          </cell>
          <cell r="C24" t="str">
            <v>11, RUSHIRUP COMPLEX</v>
          </cell>
          <cell r="D24" t="str">
            <v/>
          </cell>
          <cell r="E24" t="str">
            <v>BHARUCH</v>
          </cell>
          <cell r="F24" t="str">
            <v>393023</v>
          </cell>
          <cell r="G24" t="str">
            <v>HO.PROC</v>
          </cell>
          <cell r="H24" t="str">
            <v>ICICI BANK LTD</v>
          </cell>
          <cell r="I24" t="str">
            <v>ICIC0001374</v>
          </cell>
          <cell r="J24" t="str">
            <v>137405500208</v>
          </cell>
        </row>
        <row r="25">
          <cell r="A25">
            <v>112118</v>
          </cell>
          <cell r="B25" t="str">
            <v>SAINI ENGINEERING</v>
          </cell>
          <cell r="C25" t="str">
            <v>841,MUKTINAGAR,OPP.SHAKTINATH</v>
          </cell>
          <cell r="D25" t="str">
            <v/>
          </cell>
          <cell r="E25" t="str">
            <v>BHARUCH</v>
          </cell>
          <cell r="F25" t="str">
            <v>392001</v>
          </cell>
          <cell r="G25" t="str">
            <v>ANK1</v>
          </cell>
          <cell r="H25" t="str">
            <v>ICICI BANK LTD</v>
          </cell>
          <cell r="I25" t="str">
            <v>ICIC0000178</v>
          </cell>
          <cell r="J25" t="str">
            <v>017805500249</v>
          </cell>
        </row>
        <row r="26">
          <cell r="A26">
            <v>112707</v>
          </cell>
          <cell r="B26" t="str">
            <v>GURUDUTT ENTERPRISE</v>
          </cell>
          <cell r="C26" t="str">
            <v>38, GANSHYAM NAGAR SOCIETY</v>
          </cell>
          <cell r="D26" t="str">
            <v/>
          </cell>
          <cell r="E26" t="str">
            <v>BHARUCH</v>
          </cell>
          <cell r="F26" t="str">
            <v>392001</v>
          </cell>
          <cell r="G26" t="str">
            <v>DAHEJ</v>
          </cell>
          <cell r="H26" t="str">
            <v>AXIS BANK</v>
          </cell>
          <cell r="I26" t="str">
            <v>UTIB0000863</v>
          </cell>
          <cell r="J26" t="str">
            <v>911020036184342</v>
          </cell>
        </row>
        <row r="27">
          <cell r="A27">
            <v>112235</v>
          </cell>
          <cell r="B27" t="str">
            <v>MATHUR MANISH &amp; CO.</v>
          </cell>
          <cell r="C27" t="str">
            <v>B-1, SHASHWAT</v>
          </cell>
          <cell r="D27" t="str">
            <v/>
          </cell>
          <cell r="E27" t="str">
            <v>BHARUCH</v>
          </cell>
          <cell r="F27" t="str">
            <v>392001</v>
          </cell>
          <cell r="G27" t="str">
            <v>DAHEJ</v>
          </cell>
          <cell r="H27" t="str">
            <v>AXIS BANK</v>
          </cell>
          <cell r="I27" t="str">
            <v>UTIB0000450</v>
          </cell>
          <cell r="J27" t="str">
            <v>450010200002707</v>
          </cell>
        </row>
        <row r="28">
          <cell r="A28">
            <v>114105</v>
          </cell>
          <cell r="B28" t="str">
            <v>IDEAL ELECTRIC CORPORATION</v>
          </cell>
          <cell r="C28" t="str">
            <v>F-27 , SILVER PLAZA</v>
          </cell>
          <cell r="D28" t="str">
            <v/>
          </cell>
          <cell r="E28" t="str">
            <v>ANKLESHWAR</v>
          </cell>
          <cell r="F28" t="str">
            <v>393002</v>
          </cell>
          <cell r="G28" t="str">
            <v>DAHEJ</v>
          </cell>
          <cell r="H28" t="str">
            <v>KOTAK MAHINDRA BANK</v>
          </cell>
          <cell r="I28" t="str">
            <v>KKBK0000819</v>
          </cell>
          <cell r="J28" t="str">
            <v>0012387519</v>
          </cell>
        </row>
        <row r="29">
          <cell r="A29">
            <v>114106</v>
          </cell>
          <cell r="B29" t="str">
            <v>SHREE SANKALPA INDUSTRIES</v>
          </cell>
          <cell r="C29" t="str">
            <v>217/1735, MOTILALNAGAR NO1</v>
          </cell>
          <cell r="D29" t="str">
            <v/>
          </cell>
          <cell r="E29" t="str">
            <v>MUMBAI</v>
          </cell>
          <cell r="F29" t="str">
            <v>400104</v>
          </cell>
          <cell r="G29" t="str">
            <v>LOTE</v>
          </cell>
          <cell r="H29" t="str">
            <v>BANK OF INDIA</v>
          </cell>
          <cell r="I29" t="str">
            <v>BKID0000022</v>
          </cell>
          <cell r="J29" t="str">
            <v>002220110001045</v>
          </cell>
        </row>
        <row r="30">
          <cell r="A30">
            <v>112289</v>
          </cell>
          <cell r="B30" t="str">
            <v>JAY BHAVANI SWEETS</v>
          </cell>
          <cell r="C30" t="str">
            <v>48, ADITYA</v>
          </cell>
          <cell r="D30" t="str">
            <v/>
          </cell>
          <cell r="E30" t="str">
            <v>BHARUCH</v>
          </cell>
          <cell r="F30" t="str">
            <v>392001</v>
          </cell>
          <cell r="G30" t="str">
            <v>DAHEJ</v>
          </cell>
          <cell r="H30" t="str">
            <v>STATE BANK OF INDIA</v>
          </cell>
          <cell r="I30" t="str">
            <v>SBIN0009164</v>
          </cell>
          <cell r="J30" t="str">
            <v>37673928008</v>
          </cell>
        </row>
        <row r="31">
          <cell r="A31">
            <v>112644</v>
          </cell>
          <cell r="B31" t="str">
            <v>P D LABELS</v>
          </cell>
          <cell r="C31" t="str">
            <v>#09 GROUND FLOOR</v>
          </cell>
          <cell r="D31" t="str">
            <v>NERUL</v>
          </cell>
          <cell r="E31" t="str">
            <v>NAVI MUMBAI</v>
          </cell>
          <cell r="F31" t="str">
            <v>400706</v>
          </cell>
          <cell r="G31" t="str">
            <v>LOTE</v>
          </cell>
          <cell r="H31" t="str">
            <v>STATE BANK OF INDIA</v>
          </cell>
          <cell r="I31" t="str">
            <v>SBIN0010725</v>
          </cell>
          <cell r="J31" t="str">
            <v>31943254001</v>
          </cell>
        </row>
        <row r="32">
          <cell r="A32" t="str">
            <v>000TR01738</v>
          </cell>
          <cell r="B32" t="str">
            <v>CCI LOGISTICS LIMITED</v>
          </cell>
          <cell r="C32" t="str">
            <v>202 B, WING, CORPORATE CENTER</v>
          </cell>
          <cell r="D32" t="str">
            <v>ANDHERI - EAST</v>
          </cell>
          <cell r="E32" t="str">
            <v>MUMBAI</v>
          </cell>
          <cell r="F32" t="str">
            <v>400059</v>
          </cell>
          <cell r="G32" t="str">
            <v>PUNE</v>
          </cell>
          <cell r="H32" t="str">
            <v>AXIS BANK</v>
          </cell>
          <cell r="I32" t="str">
            <v>UTIB0000328</v>
          </cell>
          <cell r="J32" t="str">
            <v>912020023725467</v>
          </cell>
        </row>
        <row r="33">
          <cell r="A33">
            <v>112584</v>
          </cell>
          <cell r="B33" t="str">
            <v>VINAMRA INSULATIONS</v>
          </cell>
          <cell r="C33" t="str">
            <v>AT. PO. DAHEJ 392130</v>
          </cell>
          <cell r="D33" t="str">
            <v/>
          </cell>
          <cell r="E33" t="str">
            <v>BHARUCH</v>
          </cell>
          <cell r="F33" t="str">
            <v>392130</v>
          </cell>
          <cell r="G33" t="str">
            <v>DAHEJ</v>
          </cell>
          <cell r="H33" t="str">
            <v>BANK OF INDIA</v>
          </cell>
          <cell r="I33" t="str">
            <v>BKID0003005</v>
          </cell>
          <cell r="J33" t="str">
            <v>300520110000126</v>
          </cell>
        </row>
        <row r="34">
          <cell r="A34">
            <v>112313</v>
          </cell>
          <cell r="B34" t="str">
            <v>AMBICA ENTERPRISE</v>
          </cell>
          <cell r="C34" t="str">
            <v>S-31, JAMES PLAZA</v>
          </cell>
          <cell r="D34" t="str">
            <v/>
          </cell>
          <cell r="E34" t="str">
            <v>ANKLESHWAR</v>
          </cell>
          <cell r="F34" t="str">
            <v>393002</v>
          </cell>
          <cell r="G34" t="str">
            <v>DAHEJ</v>
          </cell>
          <cell r="H34" t="str">
            <v>HDFC BANK LTD</v>
          </cell>
          <cell r="I34" t="str">
            <v>HDFC0000255</v>
          </cell>
          <cell r="J34" t="str">
            <v>50200010151168</v>
          </cell>
        </row>
        <row r="35">
          <cell r="A35">
            <v>111133</v>
          </cell>
          <cell r="B35" t="str">
            <v>SAIKRUPA BICHAYAT KENDRA</v>
          </cell>
          <cell r="C35" t="str">
            <v>SHIVAR</v>
          </cell>
          <cell r="D35" t="str">
            <v/>
          </cell>
          <cell r="E35" t="str">
            <v>AKOLA.</v>
          </cell>
          <cell r="F35" t="str">
            <v>444101</v>
          </cell>
          <cell r="G35" t="str">
            <v>AKL1</v>
          </cell>
          <cell r="H35" t="str">
            <v>State Bank of India</v>
          </cell>
          <cell r="I35" t="str">
            <v>SBIN0016093</v>
          </cell>
          <cell r="J35" t="str">
            <v>35802018054</v>
          </cell>
        </row>
        <row r="36">
          <cell r="A36">
            <v>118376</v>
          </cell>
          <cell r="B36" t="str">
            <v>TECHNO DIGITAL</v>
          </cell>
          <cell r="C36" t="str">
            <v>SHOP NO 136, 1ST FLOOR,</v>
          </cell>
          <cell r="D36" t="str">
            <v/>
          </cell>
          <cell r="E36" t="str">
            <v>BHARUCH</v>
          </cell>
          <cell r="F36" t="str">
            <v>392130</v>
          </cell>
          <cell r="G36" t="str">
            <v>CROPCARE</v>
          </cell>
          <cell r="H36" t="str">
            <v>BANK OF BARODA</v>
          </cell>
          <cell r="I36" t="str">
            <v>BARB0AMODXX</v>
          </cell>
          <cell r="J36" t="str">
            <v>16710200000166</v>
          </cell>
        </row>
        <row r="37">
          <cell r="A37">
            <v>118472</v>
          </cell>
          <cell r="B37" t="str">
            <v>TEAM MAINTENANCE SPECIALITIES</v>
          </cell>
          <cell r="C37" t="str">
            <v>806-808 , ABHINANDAN ROYALE COMPLEX</v>
          </cell>
          <cell r="D37" t="str">
            <v/>
          </cell>
          <cell r="E37" t="str">
            <v>SURAT</v>
          </cell>
          <cell r="F37" t="str">
            <v>395007</v>
          </cell>
          <cell r="G37" t="str">
            <v>CROPCARE</v>
          </cell>
          <cell r="H37" t="str">
            <v>ICICI BANK LTD</v>
          </cell>
          <cell r="I37" t="str">
            <v>ICIC0000052</v>
          </cell>
          <cell r="J37" t="str">
            <v>005205007271</v>
          </cell>
        </row>
        <row r="38">
          <cell r="A38">
            <v>106546</v>
          </cell>
          <cell r="B38" t="str">
            <v>S S TRADERS (ANK)</v>
          </cell>
          <cell r="C38" t="str">
            <v>ANIRAJ, PLOT NO 62</v>
          </cell>
          <cell r="D38" t="str">
            <v>GARDEN CITY ROAD</v>
          </cell>
          <cell r="E38" t="str">
            <v>ANKLESHWAR</v>
          </cell>
          <cell r="F38" t="str">
            <v>393002</v>
          </cell>
          <cell r="G38" t="str">
            <v>ANK1</v>
          </cell>
          <cell r="H38" t="str">
            <v>BANK OF BARODA</v>
          </cell>
          <cell r="I38" t="str">
            <v>BARB0VJANKL</v>
          </cell>
          <cell r="J38" t="str">
            <v>67740500000452</v>
          </cell>
        </row>
        <row r="39">
          <cell r="A39">
            <v>106183</v>
          </cell>
          <cell r="B39" t="str">
            <v>ANJANI TRADERS</v>
          </cell>
          <cell r="C39" t="str">
            <v>B-1, MAHAVIR MARKET</v>
          </cell>
          <cell r="D39" t="str">
            <v/>
          </cell>
          <cell r="E39" t="str">
            <v>OPP:YESH HOSPITAL, GIDC,ANKLESHWAR</v>
          </cell>
          <cell r="F39" t="str">
            <v>393002</v>
          </cell>
          <cell r="G39" t="str">
            <v>ANK1</v>
          </cell>
          <cell r="H39" t="str">
            <v>PUNJAB NATIONAL BANK</v>
          </cell>
          <cell r="I39" t="str">
            <v>PUNB0073610</v>
          </cell>
          <cell r="J39" t="str">
            <v>07361131001711</v>
          </cell>
        </row>
        <row r="40">
          <cell r="A40">
            <v>110899</v>
          </cell>
          <cell r="B40" t="str">
            <v>KRISHNA ENTERPRISE</v>
          </cell>
          <cell r="C40" t="str">
            <v>SHOP NO 2 MARUTI COMPLEX</v>
          </cell>
          <cell r="D40" t="str">
            <v/>
          </cell>
          <cell r="E40" t="str">
            <v>DAHEJ</v>
          </cell>
          <cell r="F40" t="str">
            <v>392130</v>
          </cell>
          <cell r="G40" t="str">
            <v>DAHEJ</v>
          </cell>
          <cell r="H40" t="str">
            <v>UNION BANK OF INDIA</v>
          </cell>
          <cell r="I40" t="str">
            <v>UBIN0563935</v>
          </cell>
          <cell r="J40" t="str">
            <v>639301010050090</v>
          </cell>
        </row>
        <row r="41">
          <cell r="A41">
            <v>111274</v>
          </cell>
          <cell r="B41" t="str">
            <v>SHREE MAHAVIR TRANSPORT</v>
          </cell>
          <cell r="C41" t="str">
            <v>91, SHREE GAJANAND SOCIETY</v>
          </cell>
          <cell r="D41" t="str">
            <v/>
          </cell>
          <cell r="E41" t="str">
            <v>ANKLESHWAR</v>
          </cell>
          <cell r="F41" t="str">
            <v>393002</v>
          </cell>
          <cell r="G41" t="str">
            <v>ANK1</v>
          </cell>
          <cell r="H41" t="str">
            <v>PUNJAB NATIONAL BANK</v>
          </cell>
          <cell r="I41" t="str">
            <v>PUNB0073610</v>
          </cell>
          <cell r="J41" t="str">
            <v>07361010009150</v>
          </cell>
        </row>
        <row r="42">
          <cell r="A42">
            <v>112432</v>
          </cell>
          <cell r="B42" t="str">
            <v>GISS PUMPS SOLUTION</v>
          </cell>
          <cell r="C42" t="str">
            <v>PLOT NO. 5202/1, GIDC,</v>
          </cell>
          <cell r="D42" t="str">
            <v/>
          </cell>
          <cell r="E42" t="str">
            <v>ANKLESHWAR</v>
          </cell>
          <cell r="F42" t="str">
            <v>393002</v>
          </cell>
          <cell r="G42" t="str">
            <v>DAHEJ</v>
          </cell>
          <cell r="H42" t="str">
            <v>HDFC BANK LTD</v>
          </cell>
          <cell r="I42" t="str">
            <v>HDFC0000255</v>
          </cell>
          <cell r="J42" t="str">
            <v>50200038560455</v>
          </cell>
        </row>
        <row r="43">
          <cell r="A43" t="str">
            <v>000TR01998</v>
          </cell>
          <cell r="B43" t="str">
            <v>DASHRATH ROADLINES</v>
          </cell>
          <cell r="C43" t="str">
            <v>PLOT NO . 24/37 Gopal Nagar Soc,</v>
          </cell>
          <cell r="D43" t="str">
            <v/>
          </cell>
          <cell r="E43" t="str">
            <v>BHARUCH</v>
          </cell>
          <cell r="F43" t="str">
            <v>393002</v>
          </cell>
          <cell r="G43" t="str">
            <v>CROPCARE</v>
          </cell>
          <cell r="H43" t="str">
            <v>UNION BANK OF INDIA</v>
          </cell>
          <cell r="I43" t="str">
            <v>UBIN0912514</v>
          </cell>
          <cell r="J43" t="str">
            <v>510101006501309</v>
          </cell>
        </row>
        <row r="44">
          <cell r="A44">
            <v>111186</v>
          </cell>
          <cell r="B44" t="str">
            <v>RECYCLING SOLUTIONS PRIVATE LIMITED</v>
          </cell>
          <cell r="C44" t="str">
            <v>PLOT NO-223</v>
          </cell>
          <cell r="D44" t="str">
            <v/>
          </cell>
          <cell r="E44" t="str">
            <v>ANKLESVAR</v>
          </cell>
          <cell r="F44" t="str">
            <v>394115</v>
          </cell>
          <cell r="G44" t="str">
            <v>DAHEJ</v>
          </cell>
          <cell r="H44" t="str">
            <v>STATE BANK OF INDIA</v>
          </cell>
          <cell r="I44" t="str">
            <v>SBIN0004266</v>
          </cell>
          <cell r="J44" t="str">
            <v>RSPL23024100002223</v>
          </cell>
        </row>
        <row r="45">
          <cell r="A45">
            <v>303153</v>
          </cell>
          <cell r="B45" t="str">
            <v>HARI ENGINEERING</v>
          </cell>
          <cell r="C45" t="str">
            <v>C/O MAHAVIR FABRICATORS</v>
          </cell>
          <cell r="D45" t="str">
            <v/>
          </cell>
          <cell r="E45" t="str">
            <v>ANKLESHWAR</v>
          </cell>
          <cell r="F45" t="str">
            <v>393001</v>
          </cell>
          <cell r="G45" t="str">
            <v>CROPCARE</v>
          </cell>
          <cell r="H45" t="str">
            <v>HDFC BANK</v>
          </cell>
          <cell r="I45" t="str">
            <v>HDFC0002677</v>
          </cell>
          <cell r="J45" t="str">
            <v>50200036214813</v>
          </cell>
        </row>
        <row r="46">
          <cell r="A46">
            <v>303171</v>
          </cell>
          <cell r="B46" t="str">
            <v>ABT SYSTEMS PVT. LTD</v>
          </cell>
          <cell r="C46" t="str">
            <v>123,Hindustan Kohinoor Complex</v>
          </cell>
          <cell r="D46" t="str">
            <v/>
          </cell>
          <cell r="E46" t="str">
            <v>Mumbai</v>
          </cell>
          <cell r="F46" t="str">
            <v>400083</v>
          </cell>
          <cell r="G46" t="str">
            <v>CROPCARE</v>
          </cell>
          <cell r="H46" t="str">
            <v>STATE BANK OF INDIA</v>
          </cell>
          <cell r="I46" t="str">
            <v>SBIN0011672</v>
          </cell>
          <cell r="J46" t="str">
            <v>31733026902</v>
          </cell>
        </row>
        <row r="47">
          <cell r="A47">
            <v>119320</v>
          </cell>
          <cell r="B47" t="str">
            <v>SRYMPEX STAFFING PRIVATE LIMITED</v>
          </cell>
          <cell r="C47" t="str">
            <v>1603, PRATHMESH TOWER, LINK ROAD</v>
          </cell>
          <cell r="D47" t="str">
            <v/>
          </cell>
          <cell r="E47" t="str">
            <v>MUMBAI</v>
          </cell>
          <cell r="F47" t="str">
            <v>400091</v>
          </cell>
          <cell r="G47" t="str">
            <v>CROPCARE</v>
          </cell>
          <cell r="H47" t="str">
            <v>HDFC BANK LTD</v>
          </cell>
          <cell r="I47" t="str">
            <v>HDFC0000068</v>
          </cell>
          <cell r="J47" t="str">
            <v>50200032502492</v>
          </cell>
        </row>
        <row r="48">
          <cell r="A48" t="str">
            <v>000TR01958</v>
          </cell>
          <cell r="B48" t="str">
            <v>DHANVARSHA ROADWAYS</v>
          </cell>
          <cell r="C48" t="str">
            <v>G-5, VRAJ VIHAR CHS LTD,</v>
          </cell>
          <cell r="D48" t="str">
            <v/>
          </cell>
          <cell r="E48" t="str">
            <v>NAVI MUMBAI</v>
          </cell>
          <cell r="F48" t="str">
            <v>400708</v>
          </cell>
          <cell r="G48" t="str">
            <v>CROPCARE</v>
          </cell>
          <cell r="H48" t="str">
            <v>KOTAK MAHINDRA BANK</v>
          </cell>
          <cell r="I48" t="str">
            <v>KKBK0001360</v>
          </cell>
          <cell r="J48" t="str">
            <v>0846188573</v>
          </cell>
        </row>
        <row r="49">
          <cell r="A49" t="str">
            <v>000TR02177</v>
          </cell>
          <cell r="B49" t="str">
            <v>J J GLOBAL SERVICES</v>
          </cell>
          <cell r="C49" t="str">
            <v>LOTUS AURA. LF-1D.</v>
          </cell>
          <cell r="D49" t="str">
            <v/>
          </cell>
          <cell r="E49" t="str">
            <v>Vadodara</v>
          </cell>
          <cell r="F49" t="str">
            <v>390008</v>
          </cell>
          <cell r="G49" t="str">
            <v>CROPCARE</v>
          </cell>
          <cell r="H49" t="str">
            <v>STATE BANK OF INDIA</v>
          </cell>
          <cell r="I49" t="str">
            <v>SBIN0013553</v>
          </cell>
          <cell r="J49" t="str">
            <v>40222523077</v>
          </cell>
        </row>
        <row r="50">
          <cell r="A50" t="str">
            <v>000TR00062</v>
          </cell>
          <cell r="B50" t="str">
            <v>A.B. TRANSPORT COMPANY</v>
          </cell>
          <cell r="C50" t="str">
            <v>PLOT NO  5206/4</v>
          </cell>
          <cell r="D50" t="str">
            <v/>
          </cell>
          <cell r="E50" t="str">
            <v>ANKLESHWAR</v>
          </cell>
          <cell r="F50" t="str">
            <v>393002</v>
          </cell>
          <cell r="G50" t="str">
            <v>ANK1</v>
          </cell>
          <cell r="H50" t="str">
            <v>BANK OF BARODA</v>
          </cell>
          <cell r="I50" t="str">
            <v>BARB0CENPOI</v>
          </cell>
          <cell r="J50" t="str">
            <v>33860200000014</v>
          </cell>
        </row>
        <row r="51">
          <cell r="A51">
            <v>303506</v>
          </cell>
          <cell r="B51" t="str">
            <v>DILBAHAR IMPEX</v>
          </cell>
          <cell r="C51" t="str">
            <v>SURVEY NO. 124, PAIKI 1,</v>
          </cell>
          <cell r="D51" t="str">
            <v/>
          </cell>
          <cell r="E51" t="str">
            <v>BHAVNAGAR</v>
          </cell>
          <cell r="F51" t="str">
            <v>364120</v>
          </cell>
          <cell r="G51" t="str">
            <v>CROPCARE</v>
          </cell>
          <cell r="H51" t="str">
            <v>ICICI BANK</v>
          </cell>
          <cell r="I51" t="str">
            <v>ICIC0003757</v>
          </cell>
          <cell r="J51" t="str">
            <v>375705003776</v>
          </cell>
        </row>
        <row r="52">
          <cell r="A52">
            <v>120490</v>
          </cell>
          <cell r="B52" t="str">
            <v>KRINTA ELECTRICALS</v>
          </cell>
          <cell r="C52" t="str">
            <v>19, SANIDHAYA RAW HOUSE,</v>
          </cell>
          <cell r="D52" t="str">
            <v/>
          </cell>
          <cell r="E52" t="str">
            <v>ANKLESHWAR</v>
          </cell>
          <cell r="F52" t="str">
            <v>393002</v>
          </cell>
          <cell r="G52" t="str">
            <v>CROPCARE</v>
          </cell>
          <cell r="H52" t="str">
            <v>ICICI</v>
          </cell>
          <cell r="I52" t="str">
            <v>ICIC0007766</v>
          </cell>
          <cell r="J52" t="str">
            <v>447405000054</v>
          </cell>
        </row>
        <row r="53">
          <cell r="A53">
            <v>118016</v>
          </cell>
          <cell r="B53" t="str">
            <v>JDC TECHNOLOGY PVT LTD</v>
          </cell>
          <cell r="C53" t="str">
            <v>PLOT NO .06, YOGI ESTATE</v>
          </cell>
          <cell r="D53" t="str">
            <v/>
          </cell>
          <cell r="E53" t="str">
            <v>ANKLESHWAR</v>
          </cell>
          <cell r="F53" t="str">
            <v>393002</v>
          </cell>
          <cell r="G53" t="str">
            <v>CROPCARE</v>
          </cell>
          <cell r="H53" t="str">
            <v>ICICI BANK LTD</v>
          </cell>
          <cell r="I53" t="str">
            <v>ICIC0000258</v>
          </cell>
          <cell r="J53" t="str">
            <v>025805500700</v>
          </cell>
        </row>
        <row r="54">
          <cell r="A54">
            <v>101615</v>
          </cell>
          <cell r="B54" t="str">
            <v>SPINCOTECH PVT LTD</v>
          </cell>
          <cell r="C54" t="str">
            <v>PLOT NO.83 &amp; 84</v>
          </cell>
          <cell r="D54" t="str">
            <v/>
          </cell>
          <cell r="E54" t="str">
            <v>CHENNAI</v>
          </cell>
          <cell r="F54" t="str">
            <v>600096</v>
          </cell>
          <cell r="G54" t="str">
            <v>ANK1</v>
          </cell>
          <cell r="H54" t="str">
            <v>HDFC BANK LTD</v>
          </cell>
          <cell r="I54" t="str">
            <v>HDFC0002094</v>
          </cell>
          <cell r="J54" t="str">
            <v>20948630000074</v>
          </cell>
        </row>
        <row r="55">
          <cell r="A55">
            <v>301884</v>
          </cell>
          <cell r="B55" t="str">
            <v>ASANPLAST ENGINEERS PVT LTD</v>
          </cell>
          <cell r="C55" t="str">
            <v>UNIT NO A- 4/4 &amp; 3,</v>
          </cell>
          <cell r="D55" t="str">
            <v>DIST - THANE</v>
          </cell>
          <cell r="E55" t="str">
            <v>ASANGAON</v>
          </cell>
          <cell r="F55" t="str">
            <v>421601</v>
          </cell>
          <cell r="G55" t="str">
            <v>ANK1</v>
          </cell>
          <cell r="H55" t="str">
            <v>BANK OF MAHARASHTRA</v>
          </cell>
          <cell r="I55" t="str">
            <v>MAHB0000110</v>
          </cell>
          <cell r="J55" t="str">
            <v>0020058909032</v>
          </cell>
        </row>
        <row r="56">
          <cell r="A56">
            <v>301868</v>
          </cell>
          <cell r="B56" t="str">
            <v>ABLAZE GLASS WORK PVT LTD</v>
          </cell>
          <cell r="C56" t="str">
            <v>A 10 RAMESHWARI SOCIETY</v>
          </cell>
          <cell r="D56" t="str">
            <v/>
          </cell>
          <cell r="E56" t="str">
            <v>BARODA</v>
          </cell>
          <cell r="F56" t="str">
            <v>390019</v>
          </cell>
          <cell r="G56" t="str">
            <v>ANK1</v>
          </cell>
          <cell r="H56" t="str">
            <v>HDFC BANK LTD</v>
          </cell>
          <cell r="I56" t="str">
            <v>HDFC0001711</v>
          </cell>
          <cell r="J56" t="str">
            <v>50200068929417</v>
          </cell>
        </row>
        <row r="57">
          <cell r="A57">
            <v>100733</v>
          </cell>
          <cell r="B57" t="str">
            <v>HIRA HARDWARE &amp; PAINT STORES</v>
          </cell>
          <cell r="C57" t="str">
            <v>Lote Mal</v>
          </cell>
          <cell r="D57" t="str">
            <v/>
          </cell>
          <cell r="E57" t="str">
            <v>LOTE</v>
          </cell>
          <cell r="F57" t="str">
            <v>415722</v>
          </cell>
          <cell r="G57" t="str">
            <v>LOT</v>
          </cell>
          <cell r="H57" t="str">
            <v>BANK OF INDIA</v>
          </cell>
          <cell r="I57" t="str">
            <v>BKID0001439</v>
          </cell>
          <cell r="J57" t="str">
            <v>143920110000058</v>
          </cell>
        </row>
        <row r="58">
          <cell r="A58">
            <v>102788</v>
          </cell>
          <cell r="B58" t="str">
            <v>OKEY TRADERS</v>
          </cell>
          <cell r="C58" t="str">
            <v>2601/1 Shop No.2</v>
          </cell>
          <cell r="D58" t="str">
            <v/>
          </cell>
          <cell r="E58" t="str">
            <v>ANKLESHWAR</v>
          </cell>
          <cell r="F58" t="str">
            <v>393002</v>
          </cell>
          <cell r="G58" t="str">
            <v>ANK</v>
          </cell>
          <cell r="H58" t="str">
            <v>KOTAK MAHINDRA BANK</v>
          </cell>
          <cell r="I58" t="str">
            <v>KKBK0000819</v>
          </cell>
          <cell r="J58" t="str">
            <v>08192120005061</v>
          </cell>
        </row>
        <row r="59">
          <cell r="A59">
            <v>106154</v>
          </cell>
          <cell r="B59" t="str">
            <v>UNIQUE HARDWARE &amp; TOOLS</v>
          </cell>
          <cell r="C59" t="str">
            <v>Opp.S.R.Gadre Motors, Murtz Road</v>
          </cell>
          <cell r="D59" t="str">
            <v/>
          </cell>
          <cell r="E59" t="str">
            <v>Shivar, AKOLA</v>
          </cell>
          <cell r="F59" t="str">
            <v>444104</v>
          </cell>
          <cell r="G59" t="str">
            <v>AKL1</v>
          </cell>
          <cell r="H59" t="str">
            <v>The Akola Janata Commercial Co-operative Bank Ltd., Akola</v>
          </cell>
          <cell r="I59" t="str">
            <v>AKJB0000008</v>
          </cell>
          <cell r="J59" t="str">
            <v>008103301001650</v>
          </cell>
        </row>
        <row r="60">
          <cell r="A60">
            <v>105260</v>
          </cell>
          <cell r="B60" t="str">
            <v>G.K. ENTERPRISES</v>
          </cell>
          <cell r="C60" t="str">
            <v>312  ASHIRWAD  CO. OPP.</v>
          </cell>
          <cell r="D60" t="str">
            <v/>
          </cell>
          <cell r="E60" t="str">
            <v>ANKLESHWAR</v>
          </cell>
          <cell r="F60" t="str">
            <v>393002</v>
          </cell>
          <cell r="G60" t="str">
            <v>ANK1</v>
          </cell>
          <cell r="H60" t="str">
            <v>KOTAK MAHINDRA BANK</v>
          </cell>
          <cell r="I60" t="str">
            <v>KKBK0000819</v>
          </cell>
          <cell r="J60" t="str">
            <v>08192120011170</v>
          </cell>
        </row>
        <row r="61">
          <cell r="A61">
            <v>107656</v>
          </cell>
          <cell r="B61" t="str">
            <v>VINAY KANSARA</v>
          </cell>
          <cell r="C61" t="str">
            <v>D/F-31 &amp; 32</v>
          </cell>
          <cell r="D61" t="str">
            <v/>
          </cell>
          <cell r="E61" t="str">
            <v>ANKLESHWAR</v>
          </cell>
          <cell r="F61" t="str">
            <v>393002</v>
          </cell>
          <cell r="G61" t="str">
            <v>ANK1</v>
          </cell>
          <cell r="H61" t="str">
            <v>AXIS BANK</v>
          </cell>
          <cell r="I61" t="str">
            <v>UTIB0000450</v>
          </cell>
          <cell r="J61" t="str">
            <v>450010100134095</v>
          </cell>
        </row>
        <row r="62">
          <cell r="A62">
            <v>107709</v>
          </cell>
          <cell r="B62" t="str">
            <v>HOTEL CITY PRIDE</v>
          </cell>
          <cell r="C62" t="str">
            <v>NEAR RAILWAY STATION</v>
          </cell>
          <cell r="D62" t="str">
            <v/>
          </cell>
          <cell r="E62" t="str">
            <v>AKOLA</v>
          </cell>
          <cell r="F62" t="str">
            <v>444005</v>
          </cell>
          <cell r="G62" t="str">
            <v>AKL1</v>
          </cell>
          <cell r="H62" t="str">
            <v>IDBI BANK LTD</v>
          </cell>
          <cell r="I62" t="str">
            <v>IBKL0000511</v>
          </cell>
          <cell r="J62" t="str">
            <v>511102000002356</v>
          </cell>
        </row>
        <row r="63">
          <cell r="A63">
            <v>107415</v>
          </cell>
          <cell r="B63" t="str">
            <v>Dr. M.G.GOKHALE</v>
          </cell>
          <cell r="C63" t="str">
            <v>276, KAVILTALI</v>
          </cell>
          <cell r="D63" t="str">
            <v/>
          </cell>
          <cell r="E63" t="str">
            <v>CHIPLUN</v>
          </cell>
          <cell r="F63" t="str">
            <v>415605</v>
          </cell>
          <cell r="G63" t="str">
            <v>LOTE</v>
          </cell>
          <cell r="H63" t="str">
            <v>STATE BANK OF INDIA</v>
          </cell>
          <cell r="I63" t="str">
            <v>SBIN0000350</v>
          </cell>
          <cell r="J63" t="str">
            <v>11285515377</v>
          </cell>
        </row>
        <row r="64">
          <cell r="A64">
            <v>107423</v>
          </cell>
          <cell r="B64" t="str">
            <v>INSTYLE FASHION FOR MEN</v>
          </cell>
          <cell r="C64" t="str">
            <v>OPP. M.S.E.B. OFFICE,</v>
          </cell>
          <cell r="D64" t="str">
            <v/>
          </cell>
          <cell r="E64" t="str">
            <v>AKOLA</v>
          </cell>
          <cell r="F64" t="str">
            <v>444001</v>
          </cell>
          <cell r="G64" t="str">
            <v>AKL1</v>
          </cell>
          <cell r="H64" t="str">
            <v>THE AKOLA JANTA COM.CO.OP.BANK LTD.</v>
          </cell>
          <cell r="I64" t="str">
            <v>AKJB0000010</v>
          </cell>
          <cell r="J64" t="str">
            <v>010203307000852</v>
          </cell>
        </row>
        <row r="65">
          <cell r="A65">
            <v>107368</v>
          </cell>
          <cell r="B65" t="str">
            <v>UNITED INDIA TRADERS</v>
          </cell>
          <cell r="C65" t="str">
            <v>163 NARAYAN DHARU STREET</v>
          </cell>
          <cell r="D65" t="str">
            <v/>
          </cell>
          <cell r="E65" t="str">
            <v>MUMBAI</v>
          </cell>
          <cell r="F65" t="str">
            <v>400003</v>
          </cell>
          <cell r="G65" t="str">
            <v>TURB</v>
          </cell>
          <cell r="H65" t="str">
            <v>ICICI BANK LTD</v>
          </cell>
          <cell r="I65" t="str">
            <v>ICIC0001216</v>
          </cell>
          <cell r="J65" t="str">
            <v>121605001129</v>
          </cell>
        </row>
        <row r="66">
          <cell r="A66">
            <v>301565</v>
          </cell>
          <cell r="B66" t="str">
            <v>HARDIK ENTERPRISE</v>
          </cell>
          <cell r="C66" t="str">
            <v>11, PANCHVATI SOCIETY</v>
          </cell>
          <cell r="D66" t="str">
            <v/>
          </cell>
          <cell r="E66" t="str">
            <v>ANKLESHWAR</v>
          </cell>
          <cell r="F66" t="str">
            <v>393010</v>
          </cell>
          <cell r="G66" t="str">
            <v>ANK1</v>
          </cell>
          <cell r="H66" t="str">
            <v>AXIS BANK</v>
          </cell>
          <cell r="I66" t="str">
            <v>UTIB0000458</v>
          </cell>
          <cell r="J66" t="str">
            <v>913020034880642</v>
          </cell>
        </row>
        <row r="67">
          <cell r="A67">
            <v>301566</v>
          </cell>
          <cell r="B67" t="str">
            <v>COOLLINE AGENCY PVT LTD</v>
          </cell>
          <cell r="C67" t="str">
            <v>F-1 SAIDHAM COMPLEX</v>
          </cell>
          <cell r="D67" t="str">
            <v/>
          </cell>
          <cell r="E67" t="str">
            <v>BHARUCH</v>
          </cell>
          <cell r="F67" t="str">
            <v>392001</v>
          </cell>
          <cell r="G67" t="str">
            <v>ANK1</v>
          </cell>
          <cell r="H67" t="str">
            <v>HDFC BANK LTD</v>
          </cell>
          <cell r="I67" t="str">
            <v>HDFC0001707</v>
          </cell>
          <cell r="J67" t="str">
            <v>50200017110161</v>
          </cell>
        </row>
        <row r="68">
          <cell r="A68">
            <v>301675</v>
          </cell>
          <cell r="B68" t="str">
            <v>SANJAY STEEL ASSOCIATES</v>
          </cell>
          <cell r="C68" t="str">
            <v>B-103 KAVERI APP,</v>
          </cell>
          <cell r="D68" t="str">
            <v>GIDC</v>
          </cell>
          <cell r="E68" t="str">
            <v>ANKLESHWAR</v>
          </cell>
          <cell r="F68" t="str">
            <v>393001</v>
          </cell>
          <cell r="G68" t="str">
            <v>ANK1</v>
          </cell>
          <cell r="H68" t="str">
            <v>INDUSIND BANK</v>
          </cell>
          <cell r="I68" t="str">
            <v>INDB0000415</v>
          </cell>
          <cell r="J68" t="str">
            <v>200998897372</v>
          </cell>
        </row>
        <row r="69">
          <cell r="A69">
            <v>301540</v>
          </cell>
          <cell r="B69" t="str">
            <v>JACINTH ENGINEERING PRIVATE LIMITED</v>
          </cell>
          <cell r="C69" t="str">
            <v>D-11,  GARDEN COLONY,</v>
          </cell>
          <cell r="D69" t="str">
            <v/>
          </cell>
          <cell r="E69" t="str">
            <v>MUMBAI</v>
          </cell>
          <cell r="F69" t="str">
            <v>400016</v>
          </cell>
          <cell r="G69" t="str">
            <v>PROJ</v>
          </cell>
          <cell r="H69" t="str">
            <v>ICICI BANK LTD</v>
          </cell>
          <cell r="I69" t="str">
            <v>ICIC0000544</v>
          </cell>
          <cell r="J69" t="str">
            <v>054405012513</v>
          </cell>
        </row>
        <row r="70">
          <cell r="A70">
            <v>105532</v>
          </cell>
          <cell r="B70" t="str">
            <v>AGILENT TECHNOLOGIES INDIA PVT. LTD</v>
          </cell>
          <cell r="C70" t="str">
            <v>I 3RD &amp; 4TH FLOOR, #C# BLOCK,</v>
          </cell>
          <cell r="D70" t="str">
            <v>MAHADEVAPURA POST,</v>
          </cell>
          <cell r="E70" t="str">
            <v>BANGALORE</v>
          </cell>
          <cell r="F70" t="str">
            <v>560001</v>
          </cell>
          <cell r="G70" t="str">
            <v>B'LORE</v>
          </cell>
          <cell r="H70" t="str">
            <v>CITI BANK</v>
          </cell>
          <cell r="I70" t="str">
            <v>CITI0000002</v>
          </cell>
          <cell r="J70" t="str">
            <v>7345011</v>
          </cell>
        </row>
        <row r="71">
          <cell r="A71">
            <v>301428</v>
          </cell>
          <cell r="B71" t="str">
            <v>A. P. CORPORATION</v>
          </cell>
          <cell r="C71" t="str">
            <v>ROOM NO. 36, COMMERCIAL CHEMBER</v>
          </cell>
          <cell r="D71" t="str">
            <v>MASJID BANDER</v>
          </cell>
          <cell r="E71" t="str">
            <v>MUMBAI</v>
          </cell>
          <cell r="F71" t="str">
            <v>400003</v>
          </cell>
          <cell r="G71" t="str">
            <v>LOTE</v>
          </cell>
          <cell r="H71" t="str">
            <v>HDFC BANK LTD</v>
          </cell>
          <cell r="I71" t="str">
            <v>HDFC0000015</v>
          </cell>
          <cell r="J71" t="str">
            <v>00152320001598</v>
          </cell>
        </row>
        <row r="72">
          <cell r="A72">
            <v>301372</v>
          </cell>
          <cell r="B72" t="str">
            <v>SKYLARK ELECTRICALS &amp; ENGINEERINGS</v>
          </cell>
          <cell r="C72" t="str">
            <v>6 NOORI PLAZA</v>
          </cell>
          <cell r="D72" t="str">
            <v/>
          </cell>
          <cell r="E72" t="str">
            <v>LOTE</v>
          </cell>
          <cell r="F72" t="str">
            <v>415722</v>
          </cell>
          <cell r="G72" t="str">
            <v>LOTE</v>
          </cell>
          <cell r="H72" t="str">
            <v>BANK OF INDIA</v>
          </cell>
          <cell r="I72" t="str">
            <v>BKID0001411</v>
          </cell>
          <cell r="J72" t="str">
            <v>141120110000082</v>
          </cell>
        </row>
        <row r="73">
          <cell r="A73">
            <v>301254</v>
          </cell>
          <cell r="B73" t="str">
            <v>LABGUARD INDIA PVT. LTD.</v>
          </cell>
          <cell r="C73" t="str">
            <v>M6/7 &amp; O-1, 2ND FLOOR</v>
          </cell>
          <cell r="D73" t="str">
            <v>OFF. PALM BEACH ROAD,</v>
          </cell>
          <cell r="E73" t="str">
            <v>NAVI MUMBAI</v>
          </cell>
          <cell r="F73" t="str">
            <v>400706</v>
          </cell>
          <cell r="G73" t="str">
            <v>DEHAJ</v>
          </cell>
          <cell r="H73" t="str">
            <v>AXIS BANK</v>
          </cell>
          <cell r="I73" t="str">
            <v>UTIB0000386</v>
          </cell>
          <cell r="J73" t="str">
            <v>917030058636127</v>
          </cell>
        </row>
        <row r="74">
          <cell r="A74">
            <v>102881</v>
          </cell>
          <cell r="B74" t="str">
            <v>RUSHABH ENTERPRISES</v>
          </cell>
          <cell r="C74" t="str">
            <v>95, GIDC INDUSTRIAL ESTATE</v>
          </cell>
          <cell r="D74" t="str">
            <v/>
          </cell>
          <cell r="E74" t="str">
            <v>VADODARA</v>
          </cell>
          <cell r="F74" t="str">
            <v>390010</v>
          </cell>
          <cell r="G74" t="str">
            <v>ANK</v>
          </cell>
          <cell r="H74" t="str">
            <v>STATE BANK OF INDIA</v>
          </cell>
          <cell r="I74" t="str">
            <v>SBIN0001456</v>
          </cell>
          <cell r="J74" t="str">
            <v>10140677501</v>
          </cell>
        </row>
        <row r="75">
          <cell r="A75">
            <v>102924</v>
          </cell>
          <cell r="B75" t="str">
            <v>SHREE KRISHNA ENTERPRISES</v>
          </cell>
          <cell r="C75" t="str">
            <v>8 Riddhi Siddhi Avenue No.2</v>
          </cell>
          <cell r="D75" t="str">
            <v/>
          </cell>
          <cell r="E75" t="str">
            <v>ANKLESHWAR</v>
          </cell>
          <cell r="F75" t="str">
            <v>393002</v>
          </cell>
          <cell r="G75" t="str">
            <v>ANK</v>
          </cell>
          <cell r="H75" t="str">
            <v>BANK OF BARODA</v>
          </cell>
          <cell r="I75" t="str">
            <v>BARB0CENPOI</v>
          </cell>
          <cell r="J75" t="str">
            <v>33860400000047</v>
          </cell>
        </row>
        <row r="76">
          <cell r="A76">
            <v>500925</v>
          </cell>
          <cell r="B76" t="str">
            <v>Dipakkumar N Jadhav</v>
          </cell>
          <cell r="C76" t="str">
            <v/>
          </cell>
          <cell r="D76" t="str">
            <v/>
          </cell>
          <cell r="E76" t="str">
            <v>Lote</v>
          </cell>
          <cell r="F76" t="str">
            <v/>
          </cell>
          <cell r="G76" t="str">
            <v>500925</v>
          </cell>
          <cell r="H76" t="str">
            <v>BANK OF MAHARASHTRA</v>
          </cell>
          <cell r="I76" t="str">
            <v>MAHB0000296</v>
          </cell>
          <cell r="J76" t="str">
            <v>60016079352</v>
          </cell>
        </row>
        <row r="77">
          <cell r="A77">
            <v>109008</v>
          </cell>
          <cell r="B77" t="str">
            <v>NARMADA CLEAN TECH</v>
          </cell>
          <cell r="C77" t="str">
            <v>SURTI BHAGOR</v>
          </cell>
          <cell r="D77" t="str">
            <v/>
          </cell>
          <cell r="E77" t="str">
            <v>ANKLESHWAR</v>
          </cell>
          <cell r="F77" t="str">
            <v>393001</v>
          </cell>
          <cell r="G77" t="str">
            <v>ANK1</v>
          </cell>
          <cell r="H77" t="str">
            <v>BANK OF BARODA</v>
          </cell>
          <cell r="I77" t="str">
            <v>BARB0INDANK</v>
          </cell>
          <cell r="J77" t="str">
            <v>08950200000930</v>
          </cell>
        </row>
        <row r="78">
          <cell r="A78">
            <v>108919</v>
          </cell>
          <cell r="B78" t="str">
            <v>MOTTA and ASSOCIATES</v>
          </cell>
          <cell r="C78" t="str">
            <v>HAZARIBAUG CHS LTD</v>
          </cell>
          <cell r="D78" t="str">
            <v>VIKHROLI - EAST</v>
          </cell>
          <cell r="E78" t="str">
            <v>MUMBAI</v>
          </cell>
          <cell r="F78" t="str">
            <v>400083</v>
          </cell>
          <cell r="G78" t="str">
            <v>HO.ADMIN</v>
          </cell>
          <cell r="H78" t="str">
            <v>CANARA BANK</v>
          </cell>
          <cell r="I78" t="str">
            <v>CNRB0000117</v>
          </cell>
          <cell r="J78" t="str">
            <v>0117201005739</v>
          </cell>
        </row>
        <row r="79">
          <cell r="A79">
            <v>100887</v>
          </cell>
          <cell r="B79" t="str">
            <v>KAILASH HARDWARE &amp; ELECTRICAL STORE</v>
          </cell>
          <cell r="C79" t="str">
            <v>Midc Lote Mal</v>
          </cell>
          <cell r="D79" t="str">
            <v/>
          </cell>
          <cell r="E79" t="str">
            <v>KHED</v>
          </cell>
          <cell r="F79" t="str">
            <v>415722</v>
          </cell>
          <cell r="G79" t="str">
            <v>LOT</v>
          </cell>
          <cell r="H79" t="str">
            <v>AXIS BANK</v>
          </cell>
          <cell r="I79" t="str">
            <v>UTIB0000807</v>
          </cell>
          <cell r="J79" t="str">
            <v>912020037917984</v>
          </cell>
        </row>
        <row r="80">
          <cell r="A80">
            <v>108589</v>
          </cell>
          <cell r="B80" t="str">
            <v>SHREE MARUTINANDAN TRAVELS</v>
          </cell>
          <cell r="C80" t="str">
            <v>B 53 RAVI COMPLEX</v>
          </cell>
          <cell r="D80" t="str">
            <v>GIDC</v>
          </cell>
          <cell r="E80" t="str">
            <v>ANKLESHWAR</v>
          </cell>
          <cell r="F80" t="str">
            <v>393002</v>
          </cell>
          <cell r="G80" t="str">
            <v>DAHEJ</v>
          </cell>
          <cell r="H80" t="str">
            <v>ICICI BANK LTD</v>
          </cell>
          <cell r="I80" t="str">
            <v>ICIC0000258</v>
          </cell>
          <cell r="J80" t="str">
            <v>025805500116</v>
          </cell>
        </row>
        <row r="81">
          <cell r="A81">
            <v>114363</v>
          </cell>
          <cell r="B81" t="str">
            <v>R. D. WATER</v>
          </cell>
          <cell r="C81" t="str">
            <v>AT &amp; VILL- LAKHIGAM</v>
          </cell>
          <cell r="D81" t="str">
            <v/>
          </cell>
          <cell r="E81" t="str">
            <v>DAHEJ</v>
          </cell>
          <cell r="F81" t="str">
            <v>392130</v>
          </cell>
          <cell r="G81" t="str">
            <v>DAHEJ</v>
          </cell>
          <cell r="H81" t="str">
            <v>STATE BANK OF INDIA</v>
          </cell>
          <cell r="I81" t="str">
            <v>SBIN0018626</v>
          </cell>
          <cell r="J81" t="str">
            <v>36961123412</v>
          </cell>
        </row>
        <row r="82">
          <cell r="A82">
            <v>114353</v>
          </cell>
          <cell r="B82" t="str">
            <v>I R TECHNOLOGY SERVICES PVT LTD</v>
          </cell>
          <cell r="C82" t="str">
            <v>EL91 TTC INDUSTRIAL AREA,</v>
          </cell>
          <cell r="D82" t="str">
            <v/>
          </cell>
          <cell r="E82" t="str">
            <v>NAVI MUMBAI</v>
          </cell>
          <cell r="F82" t="str">
            <v>400710</v>
          </cell>
          <cell r="G82" t="str">
            <v>AKL1</v>
          </cell>
          <cell r="H82" t="str">
            <v>IDBI BANK LTD</v>
          </cell>
          <cell r="I82" t="str">
            <v>IBKL0000650</v>
          </cell>
          <cell r="J82" t="str">
            <v>65012010000501</v>
          </cell>
        </row>
        <row r="83">
          <cell r="A83">
            <v>101391</v>
          </cell>
          <cell r="B83" t="str">
            <v>RAVINDRA &amp; COMPANY</v>
          </cell>
          <cell r="C83" t="str">
            <v/>
          </cell>
          <cell r="D83" t="str">
            <v/>
          </cell>
          <cell r="E83" t="str">
            <v>AKOLA</v>
          </cell>
          <cell r="F83" t="str">
            <v>444001</v>
          </cell>
          <cell r="G83" t="str">
            <v>AKL</v>
          </cell>
          <cell r="H83" t="str">
            <v>HDFC BANK LTD</v>
          </cell>
          <cell r="I83" t="str">
            <v>HDFC0000221</v>
          </cell>
          <cell r="J83" t="str">
            <v>02212020001913</v>
          </cell>
        </row>
        <row r="84">
          <cell r="A84">
            <v>113566</v>
          </cell>
          <cell r="B84" t="str">
            <v>VATICA FLORIST</v>
          </cell>
          <cell r="C84" t="str">
            <v>2-ANNAPURNA COMPLES,</v>
          </cell>
          <cell r="D84" t="str">
            <v>DIST-BHARUCH</v>
          </cell>
          <cell r="E84" t="str">
            <v>BHARUCH</v>
          </cell>
          <cell r="F84" t="str">
            <v>390001</v>
          </cell>
          <cell r="G84" t="str">
            <v>DAHEJ</v>
          </cell>
          <cell r="H84" t="str">
            <v>BANK OF MAHARASHTRA</v>
          </cell>
          <cell r="I84" t="str">
            <v>MAHB0001538</v>
          </cell>
          <cell r="J84" t="str">
            <v>60263123913</v>
          </cell>
        </row>
        <row r="85">
          <cell r="A85">
            <v>115680</v>
          </cell>
          <cell r="B85" t="str">
            <v>ANMOL SAFETY PRODUCTS PVT LTD</v>
          </cell>
          <cell r="C85" t="str">
            <v>BELOW PAKWAN DINING HALL</v>
          </cell>
          <cell r="D85" t="str">
            <v/>
          </cell>
          <cell r="E85" t="str">
            <v>AHMEDABAD</v>
          </cell>
          <cell r="F85" t="str">
            <v>380015</v>
          </cell>
          <cell r="G85" t="str">
            <v>DAHEJ</v>
          </cell>
          <cell r="H85" t="str">
            <v>HDFC BANK LTD</v>
          </cell>
          <cell r="I85" t="str">
            <v>HDFC0000306</v>
          </cell>
          <cell r="J85" t="str">
            <v>03062320000038</v>
          </cell>
        </row>
        <row r="86">
          <cell r="A86">
            <v>115701</v>
          </cell>
          <cell r="B86" t="str">
            <v>DETOX INDIA PVT. LTD.</v>
          </cell>
          <cell r="C86" t="str">
            <v>5, OFFICE-501, H.NO-2/819 TO 823</v>
          </cell>
          <cell r="D86" t="str">
            <v/>
          </cell>
          <cell r="E86" t="str">
            <v>SURAT</v>
          </cell>
          <cell r="F86" t="str">
            <v>395002</v>
          </cell>
          <cell r="G86" t="str">
            <v>HO.LEGAL</v>
          </cell>
          <cell r="H86" t="str">
            <v>ICICI BANK LTD</v>
          </cell>
          <cell r="I86" t="str">
            <v>ICIC0000391</v>
          </cell>
          <cell r="J86" t="str">
            <v>039105001346</v>
          </cell>
        </row>
        <row r="87">
          <cell r="A87">
            <v>115751</v>
          </cell>
          <cell r="B87" t="str">
            <v>LAXMI BIO FUELS</v>
          </cell>
          <cell r="C87" t="str">
            <v>RAMBAG INDUSTRIAL AREA</v>
          </cell>
          <cell r="D87" t="str">
            <v>DIST:BAGALKOT</v>
          </cell>
          <cell r="E87" t="str">
            <v>JAMKHANDI</v>
          </cell>
          <cell r="F87" t="str">
            <v>587301</v>
          </cell>
          <cell r="G87" t="str">
            <v>LOTE</v>
          </cell>
          <cell r="H87" t="str">
            <v>ICICI BANK LTD</v>
          </cell>
          <cell r="I87" t="str">
            <v>ICIC0006515</v>
          </cell>
          <cell r="J87" t="str">
            <v>651505057554</v>
          </cell>
        </row>
        <row r="88">
          <cell r="A88">
            <v>302520</v>
          </cell>
          <cell r="B88" t="str">
            <v>SIDDHI CONSTRUCTIONS</v>
          </cell>
          <cell r="C88" t="str">
            <v>522, LALBHAI CONTRACTOR COMPLEX</v>
          </cell>
          <cell r="D88" t="str">
            <v/>
          </cell>
          <cell r="E88" t="str">
            <v>SURAT</v>
          </cell>
          <cell r="F88" t="str">
            <v>395001</v>
          </cell>
          <cell r="G88" t="str">
            <v>PROJ</v>
          </cell>
          <cell r="H88" t="str">
            <v>KOTAK MAHINDRA BANK</v>
          </cell>
          <cell r="I88" t="str">
            <v>KKBK0000871</v>
          </cell>
          <cell r="J88" t="str">
            <v>1711500643</v>
          </cell>
        </row>
        <row r="89">
          <cell r="A89">
            <v>302120</v>
          </cell>
          <cell r="B89" t="str">
            <v>SHRUTI ENGINEERING WORKS</v>
          </cell>
          <cell r="C89" t="str">
            <v>21/VIHAR SOC.</v>
          </cell>
          <cell r="D89" t="str">
            <v/>
          </cell>
          <cell r="E89" t="str">
            <v>BHARUCH</v>
          </cell>
          <cell r="F89" t="str">
            <v>392015</v>
          </cell>
          <cell r="G89" t="str">
            <v>PROJ</v>
          </cell>
          <cell r="H89" t="str">
            <v>IDBI BANK LTD</v>
          </cell>
          <cell r="I89" t="str">
            <v>IBKL0000320</v>
          </cell>
          <cell r="J89" t="str">
            <v>0320102000005739</v>
          </cell>
        </row>
        <row r="90">
          <cell r="A90">
            <v>114574</v>
          </cell>
          <cell r="B90" t="str">
            <v>PARIWAR NX</v>
          </cell>
          <cell r="C90" t="str">
            <v>JANKI APPARTMENT,</v>
          </cell>
          <cell r="D90" t="str">
            <v/>
          </cell>
          <cell r="E90" t="str">
            <v>AKOLA</v>
          </cell>
          <cell r="F90" t="str">
            <v>444001</v>
          </cell>
          <cell r="G90" t="str">
            <v>AKL1</v>
          </cell>
          <cell r="H90" t="str">
            <v>ICICI Bank</v>
          </cell>
          <cell r="I90" t="str">
            <v>ICIC0000520</v>
          </cell>
          <cell r="J90" t="str">
            <v>052005002968</v>
          </cell>
        </row>
        <row r="91">
          <cell r="A91">
            <v>112767</v>
          </cell>
          <cell r="B91" t="str">
            <v>FERRIC ALUM INDUSTRIES</v>
          </cell>
          <cell r="C91" t="str">
            <v>PLOT NO.2807/1,</v>
          </cell>
          <cell r="D91" t="str">
            <v/>
          </cell>
          <cell r="E91" t="str">
            <v>ANKLESHWAR</v>
          </cell>
          <cell r="F91" t="str">
            <v>393002</v>
          </cell>
          <cell r="G91" t="str">
            <v>DAHEJ</v>
          </cell>
          <cell r="H91" t="str">
            <v>BANK OF BARODA</v>
          </cell>
          <cell r="I91" t="str">
            <v>BARB0CENPOI</v>
          </cell>
          <cell r="J91" t="str">
            <v>33860200000139</v>
          </cell>
        </row>
        <row r="92">
          <cell r="A92">
            <v>113495</v>
          </cell>
          <cell r="B92" t="str">
            <v>KDCMPU LTD</v>
          </cell>
          <cell r="C92" t="str">
            <v>AMUL DAIRY</v>
          </cell>
          <cell r="D92" t="str">
            <v/>
          </cell>
          <cell r="E92" t="str">
            <v>ANAND</v>
          </cell>
          <cell r="F92" t="str">
            <v>388001</v>
          </cell>
          <cell r="G92" t="str">
            <v>DAHEJ</v>
          </cell>
          <cell r="H92" t="str">
            <v>AXIS BANK</v>
          </cell>
          <cell r="I92" t="str">
            <v>UTIB0000446</v>
          </cell>
          <cell r="J92" t="str">
            <v>911020012019833</v>
          </cell>
        </row>
        <row r="93">
          <cell r="A93">
            <v>113443</v>
          </cell>
          <cell r="B93" t="str">
            <v>APPLE ENTERPRUSE</v>
          </cell>
          <cell r="C93" t="str">
            <v>SHOP NO. 15 ANAMICA COMPLEX</v>
          </cell>
          <cell r="D93" t="str">
            <v/>
          </cell>
          <cell r="E93" t="str">
            <v>BHARUCH</v>
          </cell>
          <cell r="F93" t="str">
            <v>392130</v>
          </cell>
          <cell r="G93" t="str">
            <v>DAHEJ</v>
          </cell>
          <cell r="H93" t="str">
            <v>HDFC BANK LTD</v>
          </cell>
          <cell r="I93" t="str">
            <v>HDFC0000030</v>
          </cell>
          <cell r="J93" t="str">
            <v>50200006263188</v>
          </cell>
        </row>
        <row r="94">
          <cell r="A94">
            <v>113476</v>
          </cell>
          <cell r="B94" t="str">
            <v>PRANAV OXYGEN</v>
          </cell>
          <cell r="C94" t="str">
            <v>3206, A/2, GIDC</v>
          </cell>
          <cell r="D94" t="str">
            <v/>
          </cell>
          <cell r="E94" t="str">
            <v>ANKLESHWAR</v>
          </cell>
          <cell r="F94" t="str">
            <v>393002</v>
          </cell>
          <cell r="G94" t="str">
            <v>ANK1</v>
          </cell>
          <cell r="H94" t="str">
            <v>YES BANK LTD</v>
          </cell>
          <cell r="I94" t="str">
            <v>YESB0000011</v>
          </cell>
          <cell r="J94" t="str">
            <v>001184600008312</v>
          </cell>
        </row>
        <row r="95">
          <cell r="A95">
            <v>109962</v>
          </cell>
          <cell r="B95" t="str">
            <v>PRATHAMESH ELECTRICALS &amp; CO</v>
          </cell>
          <cell r="C95" t="str">
            <v>FLAT NO. P-101</v>
          </cell>
          <cell r="D95" t="str">
            <v>DIST. RATNAGIRI</v>
          </cell>
          <cell r="E95" t="str">
            <v>CHIPLUN</v>
          </cell>
          <cell r="F95" t="str">
            <v>415605</v>
          </cell>
          <cell r="G95" t="str">
            <v>LOTE</v>
          </cell>
          <cell r="H95" t="str">
            <v>THE CHIPLUN URBAN CO-OP BANK LTD</v>
          </cell>
          <cell r="I95" t="str">
            <v>SVCB0006002</v>
          </cell>
          <cell r="J95" t="str">
            <v>100111000014542</v>
          </cell>
        </row>
        <row r="96">
          <cell r="A96">
            <v>119109</v>
          </cell>
          <cell r="B96" t="str">
            <v>Weighcell System Pvt. Ltd.</v>
          </cell>
          <cell r="C96" t="str">
            <v>302 DARSHAK, 14/A SWASTIK SOCIETY,</v>
          </cell>
          <cell r="D96" t="str">
            <v/>
          </cell>
          <cell r="E96" t="str">
            <v>Ahmedabad</v>
          </cell>
          <cell r="F96" t="str">
            <v>380014</v>
          </cell>
          <cell r="G96" t="str">
            <v>CROPCARE</v>
          </cell>
          <cell r="H96" t="str">
            <v>STATE BANK OF INDIA</v>
          </cell>
          <cell r="I96" t="str">
            <v>SBIN0003792</v>
          </cell>
          <cell r="J96" t="str">
            <v>61270065442</v>
          </cell>
        </row>
        <row r="97">
          <cell r="A97">
            <v>119026</v>
          </cell>
          <cell r="B97" t="str">
            <v>PIONEER HOSPITALITY SERVICES</v>
          </cell>
          <cell r="C97" t="str">
            <v>B-4, VD TOWNSHIP</v>
          </cell>
          <cell r="D97" t="str">
            <v/>
          </cell>
          <cell r="E97" t="str">
            <v>BHARUCH</v>
          </cell>
          <cell r="F97" t="str">
            <v>392001</v>
          </cell>
          <cell r="G97" t="str">
            <v>CROPCARE</v>
          </cell>
          <cell r="H97" t="str">
            <v>ICICI BANK LTD</v>
          </cell>
          <cell r="I97" t="str">
            <v>ICIC0001374</v>
          </cell>
          <cell r="J97" t="str">
            <v>137405500173</v>
          </cell>
        </row>
        <row r="98">
          <cell r="A98">
            <v>119011</v>
          </cell>
          <cell r="B98" t="str">
            <v>INNOVATIVE CODES (I) PRIVATE LIMITE</v>
          </cell>
          <cell r="C98" t="str">
            <v>FACTORY ADDRESS : PLOT NO: 31/27</v>
          </cell>
          <cell r="D98" t="str">
            <v/>
          </cell>
          <cell r="E98" t="str">
            <v>CHENNAI</v>
          </cell>
          <cell r="F98" t="str">
            <v>600044</v>
          </cell>
          <cell r="G98" t="str">
            <v>CROPCARE</v>
          </cell>
          <cell r="H98" t="str">
            <v>CANARA BANK</v>
          </cell>
          <cell r="I98" t="str">
            <v>CNRB0000975</v>
          </cell>
          <cell r="J98" t="str">
            <v>9921201001570</v>
          </cell>
        </row>
        <row r="99">
          <cell r="A99">
            <v>114818</v>
          </cell>
          <cell r="B99" t="str">
            <v>NARAYAN TRAVELS</v>
          </cell>
          <cell r="C99" t="str">
            <v>SHARAVAN CHOWKDI</v>
          </cell>
          <cell r="D99" t="str">
            <v/>
          </cell>
          <cell r="E99" t="str">
            <v>BHARUCH</v>
          </cell>
          <cell r="F99" t="str">
            <v>392001</v>
          </cell>
          <cell r="G99" t="str">
            <v>DAHEJ</v>
          </cell>
          <cell r="H99" t="str">
            <v>IDBI BANK LTD</v>
          </cell>
          <cell r="I99" t="str">
            <v>IBKL0000320</v>
          </cell>
          <cell r="J99" t="str">
            <v>0320102000005463</v>
          </cell>
        </row>
        <row r="100">
          <cell r="A100">
            <v>114883</v>
          </cell>
          <cell r="B100" t="str">
            <v>SYNERGY MULTICHEM PVT. LTD.</v>
          </cell>
          <cell r="C100" t="str">
            <v>303,POOJA UPVAN-II, 84,</v>
          </cell>
          <cell r="D100" t="str">
            <v>AKOTA,</v>
          </cell>
          <cell r="E100" t="str">
            <v>VADODARA</v>
          </cell>
          <cell r="F100" t="str">
            <v>390020</v>
          </cell>
          <cell r="G100" t="str">
            <v>ANK1</v>
          </cell>
          <cell r="H100" t="str">
            <v>IDBI BANK LTD</v>
          </cell>
          <cell r="I100" t="str">
            <v>IBKL0000021</v>
          </cell>
          <cell r="J100" t="str">
            <v>0021102000034584</v>
          </cell>
        </row>
        <row r="101">
          <cell r="A101">
            <v>112896</v>
          </cell>
          <cell r="B101" t="str">
            <v>DESTINY CHEMICALS</v>
          </cell>
          <cell r="C101" t="str">
            <v>PLOT NO.135</v>
          </cell>
          <cell r="D101" t="str">
            <v/>
          </cell>
          <cell r="E101" t="str">
            <v>VADODARA</v>
          </cell>
          <cell r="F101" t="str">
            <v>391340</v>
          </cell>
          <cell r="G101" t="str">
            <v>DAHEJ</v>
          </cell>
          <cell r="H101" t="str">
            <v>BANK OF BARODA</v>
          </cell>
          <cell r="I101" t="str">
            <v>BARB0INDNAN</v>
          </cell>
          <cell r="J101" t="str">
            <v>02170500000083</v>
          </cell>
        </row>
        <row r="102">
          <cell r="A102">
            <v>114683</v>
          </cell>
          <cell r="B102" t="str">
            <v>SETA ENGINEERS PRIVATE LIMITED</v>
          </cell>
          <cell r="C102" t="str">
            <v>PLOT NO. -322/B, GIDC</v>
          </cell>
          <cell r="D102" t="str">
            <v/>
          </cell>
          <cell r="E102" t="str">
            <v>ANKLESHWAR</v>
          </cell>
          <cell r="F102" t="str">
            <v>393001</v>
          </cell>
          <cell r="G102" t="str">
            <v>ANK1</v>
          </cell>
          <cell r="H102" t="str">
            <v>KOTAK MAHINDRA BANK</v>
          </cell>
          <cell r="I102" t="str">
            <v>KKBK0000819</v>
          </cell>
          <cell r="J102" t="str">
            <v>5712539688</v>
          </cell>
        </row>
        <row r="103">
          <cell r="A103">
            <v>113899</v>
          </cell>
          <cell r="B103" t="str">
            <v>SEVEN CLUSTER MACHINE SERVICES PVT.</v>
          </cell>
          <cell r="C103" t="str">
            <v>2023, E WARD, 8TH LANE</v>
          </cell>
          <cell r="D103" t="str">
            <v/>
          </cell>
          <cell r="E103" t="str">
            <v>KOLHAPUR</v>
          </cell>
          <cell r="F103" t="str">
            <v>416008</v>
          </cell>
          <cell r="G103" t="str">
            <v>LOTE</v>
          </cell>
          <cell r="H103" t="str">
            <v>IDBI BANK LTD</v>
          </cell>
          <cell r="I103" t="str">
            <v>IBKL0000615</v>
          </cell>
          <cell r="J103" t="str">
            <v>0615102000010335</v>
          </cell>
        </row>
        <row r="104">
          <cell r="A104">
            <v>106764</v>
          </cell>
          <cell r="B104" t="str">
            <v>ANKLESHWAR RESEARCH &amp;</v>
          </cell>
          <cell r="C104" t="str">
            <v>PLOT NO. 1501, GIDC ESTATE,</v>
          </cell>
          <cell r="D104" t="str">
            <v/>
          </cell>
          <cell r="E104" t="str">
            <v>ANKLESHWAR</v>
          </cell>
          <cell r="F104" t="str">
            <v>393002</v>
          </cell>
          <cell r="G104" t="str">
            <v>TURB</v>
          </cell>
          <cell r="H104" t="str">
            <v>BANK OF BARODA</v>
          </cell>
          <cell r="I104" t="str">
            <v>BARB0INDANK</v>
          </cell>
          <cell r="J104" t="str">
            <v>08950400000145</v>
          </cell>
        </row>
        <row r="105">
          <cell r="A105">
            <v>117381</v>
          </cell>
          <cell r="B105" t="str">
            <v>ALLIED TRADE CORPORATION</v>
          </cell>
          <cell r="C105" t="str">
            <v>C2/30 GARDEN CITY</v>
          </cell>
          <cell r="D105" t="str">
            <v/>
          </cell>
          <cell r="E105" t="str">
            <v>ANKLESHWAR</v>
          </cell>
          <cell r="F105" t="str">
            <v>393002</v>
          </cell>
          <cell r="G105" t="str">
            <v>DAHEJ</v>
          </cell>
          <cell r="H105" t="str">
            <v>ICICI BANK LTD</v>
          </cell>
          <cell r="I105" t="str">
            <v>ICIC0000258</v>
          </cell>
          <cell r="J105" t="str">
            <v>025805500678</v>
          </cell>
        </row>
        <row r="106">
          <cell r="A106">
            <v>117391</v>
          </cell>
          <cell r="B106" t="str">
            <v>CHIEF OFFICER,NA,ANK-WATER BILL</v>
          </cell>
          <cell r="C106" t="str">
            <v>PLOT NO 618-619</v>
          </cell>
          <cell r="D106" t="str">
            <v/>
          </cell>
          <cell r="E106" t="str">
            <v>ANKLESHWAR</v>
          </cell>
          <cell r="F106" t="str">
            <v>393002</v>
          </cell>
          <cell r="G106" t="str">
            <v>ANK1</v>
          </cell>
          <cell r="H106" t="str">
            <v>AXIS BANK</v>
          </cell>
          <cell r="I106" t="str">
            <v>UTIB0000458</v>
          </cell>
          <cell r="J106" t="str">
            <v>458010200012704</v>
          </cell>
        </row>
        <row r="107">
          <cell r="A107">
            <v>117390</v>
          </cell>
          <cell r="B107" t="str">
            <v>CHIEF OFFICER, NA-ANK-DRAINAGE BILL</v>
          </cell>
          <cell r="C107" t="str">
            <v>PLOT NO 618-619</v>
          </cell>
          <cell r="D107" t="str">
            <v/>
          </cell>
          <cell r="E107" t="str">
            <v>ANKLESHWAR</v>
          </cell>
          <cell r="F107" t="str">
            <v>393002</v>
          </cell>
          <cell r="G107" t="str">
            <v>ANK1</v>
          </cell>
          <cell r="H107" t="str">
            <v>AXIS BANK</v>
          </cell>
          <cell r="I107" t="str">
            <v>UTIB0000458</v>
          </cell>
          <cell r="J107" t="str">
            <v>458010200012713</v>
          </cell>
        </row>
        <row r="108">
          <cell r="A108">
            <v>117188</v>
          </cell>
          <cell r="B108" t="str">
            <v>METAL VISION</v>
          </cell>
          <cell r="C108" t="str">
            <v>132</v>
          </cell>
          <cell r="D108" t="str">
            <v/>
          </cell>
          <cell r="E108" t="str">
            <v>MUMBAI</v>
          </cell>
          <cell r="F108" t="str">
            <v>400004</v>
          </cell>
          <cell r="G108" t="str">
            <v>LOTE</v>
          </cell>
          <cell r="H108" t="str">
            <v>HDFC BANK LTD</v>
          </cell>
          <cell r="I108" t="str">
            <v>HDFC0000626</v>
          </cell>
          <cell r="J108" t="str">
            <v>50200039339114</v>
          </cell>
        </row>
        <row r="109">
          <cell r="A109">
            <v>117173</v>
          </cell>
          <cell r="B109" t="str">
            <v>PROPIX TECHNOLOGIES PVT. LTD.</v>
          </cell>
          <cell r="C109" t="str">
            <v>SR. NO.14, 1720 &amp; 1721,</v>
          </cell>
          <cell r="D109" t="str">
            <v>TALUKA HAVELI,</v>
          </cell>
          <cell r="E109" t="str">
            <v>PUNE</v>
          </cell>
          <cell r="F109" t="str">
            <v>411041</v>
          </cell>
          <cell r="G109" t="str">
            <v>HO.DIGITAL</v>
          </cell>
          <cell r="H109" t="str">
            <v>HDFC BANK LTD</v>
          </cell>
          <cell r="I109" t="str">
            <v>HDFC0000359</v>
          </cell>
          <cell r="J109" t="str">
            <v>03592560000868</v>
          </cell>
        </row>
        <row r="110">
          <cell r="A110">
            <v>302911</v>
          </cell>
          <cell r="B110" t="str">
            <v>DHARAMSHI INDUSTRIAL MARKETING SERV</v>
          </cell>
          <cell r="C110" t="str">
            <v>206 ABHINAV COMPLEX</v>
          </cell>
          <cell r="D110" t="str">
            <v/>
          </cell>
          <cell r="E110" t="str">
            <v>VADODARA</v>
          </cell>
          <cell r="F110" t="str">
            <v>390002</v>
          </cell>
          <cell r="G110" t="str">
            <v>CROPCARE</v>
          </cell>
          <cell r="H110" t="str">
            <v>ICICI BANK LTD</v>
          </cell>
          <cell r="I110" t="str">
            <v>ICIC0000854</v>
          </cell>
          <cell r="J110" t="str">
            <v>085405002555</v>
          </cell>
        </row>
        <row r="111">
          <cell r="A111">
            <v>302937</v>
          </cell>
          <cell r="B111" t="str">
            <v>VIHANN EQUIPMENT AND MACHINES PVT L</v>
          </cell>
          <cell r="C111" t="str">
            <v>PLOT NO 5206, G.I.D.C.,</v>
          </cell>
          <cell r="D111" t="str">
            <v/>
          </cell>
          <cell r="E111" t="str">
            <v>ANKLESHVAR</v>
          </cell>
          <cell r="F111" t="str">
            <v>393002</v>
          </cell>
          <cell r="G111" t="str">
            <v>CROPCARE</v>
          </cell>
          <cell r="H111" t="str">
            <v>KOTAK MAHINDRA BANK</v>
          </cell>
          <cell r="I111" t="str">
            <v>KKBK0003015</v>
          </cell>
          <cell r="J111" t="str">
            <v>6645248814</v>
          </cell>
        </row>
        <row r="112">
          <cell r="A112">
            <v>303013</v>
          </cell>
          <cell r="B112" t="str">
            <v>B J TEFLON ENGINEERING</v>
          </cell>
          <cell r="C112" t="str">
            <v>PLOT NO 3801/1,</v>
          </cell>
          <cell r="D112" t="str">
            <v/>
          </cell>
          <cell r="E112" t="str">
            <v>ANKLESHWAR</v>
          </cell>
          <cell r="F112" t="str">
            <v>393002</v>
          </cell>
          <cell r="G112" t="str">
            <v>CROPCARE</v>
          </cell>
          <cell r="H112" t="str">
            <v>HDFC BANK LTD</v>
          </cell>
          <cell r="I112" t="str">
            <v>HDFC0000255</v>
          </cell>
          <cell r="J112" t="str">
            <v>50200057682663</v>
          </cell>
        </row>
        <row r="113">
          <cell r="A113">
            <v>302999</v>
          </cell>
          <cell r="B113" t="str">
            <v>SHREE BAJRANG FABRICATORS</v>
          </cell>
          <cell r="C113" t="str">
            <v>C/O,A.B.ENGINEERING,</v>
          </cell>
          <cell r="D113" t="str">
            <v/>
          </cell>
          <cell r="E113" t="str">
            <v>ANKLESHWAR</v>
          </cell>
          <cell r="F113" t="str">
            <v>393002</v>
          </cell>
          <cell r="G113" t="str">
            <v>CROPCARE</v>
          </cell>
          <cell r="H113" t="str">
            <v>HDFC BANK</v>
          </cell>
          <cell r="I113" t="str">
            <v>HDFC0002677</v>
          </cell>
          <cell r="J113" t="str">
            <v>50200057536688</v>
          </cell>
        </row>
        <row r="114">
          <cell r="A114">
            <v>303004</v>
          </cell>
          <cell r="B114" t="str">
            <v>SHRI BINDHESHWARI ENGINEERING SERVI</v>
          </cell>
          <cell r="C114" t="str">
            <v>PLOT NO. 4907,</v>
          </cell>
          <cell r="D114" t="str">
            <v/>
          </cell>
          <cell r="E114" t="str">
            <v>ANKLESHWAR</v>
          </cell>
          <cell r="F114" t="str">
            <v>393002</v>
          </cell>
          <cell r="G114" t="str">
            <v>CROPCARE</v>
          </cell>
          <cell r="H114" t="str">
            <v>AXIS BANK</v>
          </cell>
          <cell r="I114" t="str">
            <v>UTIB0000458</v>
          </cell>
          <cell r="J114" t="str">
            <v>458010200000985</v>
          </cell>
        </row>
        <row r="115">
          <cell r="A115">
            <v>302991</v>
          </cell>
          <cell r="B115" t="str">
            <v>S J ENGINEERING</v>
          </cell>
          <cell r="C115" t="str">
            <v>F-29,PLATANIUM PLAZA</v>
          </cell>
          <cell r="D115" t="str">
            <v/>
          </cell>
          <cell r="E115" t="str">
            <v>ANKLESHWAR</v>
          </cell>
          <cell r="F115" t="str">
            <v>393001</v>
          </cell>
          <cell r="G115" t="str">
            <v>CROPCARE</v>
          </cell>
          <cell r="H115" t="str">
            <v>HDFC BANK</v>
          </cell>
          <cell r="I115" t="str">
            <v>HDFC0002677</v>
          </cell>
          <cell r="J115" t="str">
            <v>50200054132504</v>
          </cell>
        </row>
        <row r="116">
          <cell r="A116">
            <v>117533</v>
          </cell>
          <cell r="B116" t="str">
            <v>NORDSON INDIA PRIVATE LIMITED</v>
          </cell>
          <cell r="C116" t="str">
            <v>#143A, BOMMASANDRA INDUSTRIAL AREA</v>
          </cell>
          <cell r="D116" t="str">
            <v/>
          </cell>
          <cell r="E116" t="str">
            <v>BANGALORE</v>
          </cell>
          <cell r="F116" t="str">
            <v>560099</v>
          </cell>
          <cell r="G116" t="str">
            <v>AKL1</v>
          </cell>
          <cell r="H116" t="str">
            <v>HDFC  BANK</v>
          </cell>
          <cell r="I116" t="str">
            <v>HDFC0000009</v>
          </cell>
          <cell r="J116" t="str">
            <v>05492320000426</v>
          </cell>
        </row>
        <row r="117">
          <cell r="A117">
            <v>118732</v>
          </cell>
          <cell r="B117" t="str">
            <v>NIRTECH PRIVATE LIMITED</v>
          </cell>
          <cell r="C117" t="str">
            <v>A2/2, Jay Ambe Industrial Estate</v>
          </cell>
          <cell r="D117" t="str">
            <v/>
          </cell>
          <cell r="E117" t="str">
            <v>Bhiwandi</v>
          </cell>
          <cell r="F117" t="str">
            <v>421311</v>
          </cell>
          <cell r="G117" t="str">
            <v>CROPCARE</v>
          </cell>
          <cell r="H117" t="str">
            <v>ICICI BANK LTD</v>
          </cell>
          <cell r="I117" t="str">
            <v>ICIC0001195</v>
          </cell>
          <cell r="J117" t="str">
            <v>119505000223</v>
          </cell>
        </row>
        <row r="118">
          <cell r="A118">
            <v>118787</v>
          </cell>
          <cell r="B118" t="str">
            <v>NAAZ AGENCY</v>
          </cell>
          <cell r="C118" t="str">
            <v>1 ST Floor, Dabir Park,</v>
          </cell>
          <cell r="D118" t="str">
            <v/>
          </cell>
          <cell r="E118" t="str">
            <v>Roha</v>
          </cell>
          <cell r="F118" t="str">
            <v>402109</v>
          </cell>
          <cell r="G118" t="str">
            <v>CROPCARE</v>
          </cell>
          <cell r="H118" t="str">
            <v>IDBI BANK</v>
          </cell>
          <cell r="I118" t="str">
            <v>IBKL0001597</v>
          </cell>
          <cell r="J118" t="str">
            <v>1597102000000806</v>
          </cell>
        </row>
        <row r="119">
          <cell r="A119">
            <v>118676</v>
          </cell>
          <cell r="B119" t="str">
            <v>JABSONS FOODS PRIVATE LIMITED</v>
          </cell>
          <cell r="C119" t="str">
            <v>PLOT NO. A-2, BHOLAV UDHYOG NAGA</v>
          </cell>
          <cell r="D119" t="str">
            <v/>
          </cell>
          <cell r="E119" t="str">
            <v>BHARUCH</v>
          </cell>
          <cell r="F119" t="str">
            <v>392001</v>
          </cell>
          <cell r="G119" t="str">
            <v>CROPCARE</v>
          </cell>
          <cell r="H119" t="str">
            <v>HDFC BANK LTD</v>
          </cell>
          <cell r="I119" t="str">
            <v>HDFC0000068</v>
          </cell>
          <cell r="J119" t="str">
            <v>50200034562147</v>
          </cell>
        </row>
        <row r="120">
          <cell r="A120">
            <v>118836</v>
          </cell>
          <cell r="B120" t="str">
            <v>Smruti Sales</v>
          </cell>
          <cell r="C120" t="str">
            <v>A-1, C R Chamber,</v>
          </cell>
          <cell r="D120" t="str">
            <v/>
          </cell>
          <cell r="E120" t="str">
            <v>Bharuch</v>
          </cell>
          <cell r="F120" t="str">
            <v>392001</v>
          </cell>
          <cell r="G120" t="str">
            <v>CROPCARE</v>
          </cell>
          <cell r="H120" t="str">
            <v>KOTAK MAHINDRA BANK</v>
          </cell>
          <cell r="I120" t="str">
            <v>KKBK0000873</v>
          </cell>
          <cell r="J120" t="str">
            <v>8113098525</v>
          </cell>
        </row>
        <row r="121">
          <cell r="A121" t="str">
            <v>000TR01512</v>
          </cell>
          <cell r="B121" t="str">
            <v>SHREE NAND TRAVELS</v>
          </cell>
          <cell r="C121" t="str">
            <v>F/ 48 UMA COMPLEX,</v>
          </cell>
          <cell r="D121" t="str">
            <v/>
          </cell>
          <cell r="E121" t="str">
            <v>ANKLESHWAR</v>
          </cell>
          <cell r="F121" t="str">
            <v>393002</v>
          </cell>
          <cell r="G121" t="str">
            <v>DAHEJ</v>
          </cell>
          <cell r="H121" t="str">
            <v>AU SMALL FINANCE BANK</v>
          </cell>
          <cell r="I121" t="str">
            <v>AUBL0002129</v>
          </cell>
          <cell r="J121" t="str">
            <v>1921212922880117</v>
          </cell>
        </row>
        <row r="122">
          <cell r="A122">
            <v>119672</v>
          </cell>
          <cell r="B122" t="str">
            <v>MANIRAM FILTER FABRICS</v>
          </cell>
          <cell r="C122" t="str">
            <v>MAHALAXMI RESIDENCY,FLAT NO 403</v>
          </cell>
          <cell r="D122" t="str">
            <v/>
          </cell>
          <cell r="E122" t="str">
            <v>WARDHA</v>
          </cell>
          <cell r="F122" t="str">
            <v>442001</v>
          </cell>
          <cell r="G122" t="str">
            <v>CROPCARE</v>
          </cell>
          <cell r="H122" t="str">
            <v>CENTRAL BANK OF INDIA</v>
          </cell>
          <cell r="I122" t="str">
            <v>CBIN0280696</v>
          </cell>
          <cell r="J122" t="str">
            <v>5194541349</v>
          </cell>
        </row>
        <row r="123">
          <cell r="A123">
            <v>108227</v>
          </cell>
          <cell r="B123" t="str">
            <v>TEJ ELECTRICALS</v>
          </cell>
          <cell r="C123" t="str">
            <v>SHOP NO. 8 SATYA VANDAN SOCIETY</v>
          </cell>
          <cell r="D123" t="str">
            <v/>
          </cell>
          <cell r="E123" t="str">
            <v>THANE</v>
          </cell>
          <cell r="F123" t="str">
            <v>400608</v>
          </cell>
          <cell r="G123" t="str">
            <v>LOTE</v>
          </cell>
          <cell r="H123" t="str">
            <v>PARSIK JANATA SAHAKARI BANK LTD</v>
          </cell>
          <cell r="I123" t="str">
            <v>PJSB0000006</v>
          </cell>
          <cell r="J123" t="str">
            <v>004011300006374</v>
          </cell>
        </row>
        <row r="124">
          <cell r="A124">
            <v>119450</v>
          </cell>
          <cell r="B124" t="str">
            <v>Jay Mudran Company</v>
          </cell>
          <cell r="C124" t="str">
            <v>Digamber Towers, Near Bara Jyotirli</v>
          </cell>
          <cell r="D124" t="str">
            <v/>
          </cell>
          <cell r="E124" t="str">
            <v>Akola</v>
          </cell>
          <cell r="F124" t="str">
            <v>444001</v>
          </cell>
          <cell r="G124" t="str">
            <v>CROPCARE</v>
          </cell>
          <cell r="H124" t="str">
            <v>BANK OF MAHARASHTRA</v>
          </cell>
          <cell r="I124" t="str">
            <v>MAHB0000622</v>
          </cell>
          <cell r="J124" t="str">
            <v>20085400841</v>
          </cell>
        </row>
        <row r="125">
          <cell r="A125">
            <v>503946</v>
          </cell>
          <cell r="B125" t="str">
            <v>Brajesh Tripathy</v>
          </cell>
          <cell r="C125" t="str">
            <v>23rd Floor,</v>
          </cell>
          <cell r="D125" t="str">
            <v/>
          </cell>
          <cell r="E125" t="str">
            <v>Mumbai</v>
          </cell>
          <cell r="F125" t="str">
            <v>400037</v>
          </cell>
          <cell r="G125" t="str">
            <v>CROPCARE</v>
          </cell>
          <cell r="H125" t="str">
            <v>BANK OF BARODA</v>
          </cell>
          <cell r="I125" t="str">
            <v>BARB0BHENSA</v>
          </cell>
          <cell r="J125" t="str">
            <v>34630100009546</v>
          </cell>
        </row>
        <row r="126">
          <cell r="A126" t="str">
            <v>000TR01075</v>
          </cell>
          <cell r="B126" t="str">
            <v>BLR Logistiks (I) Ltd</v>
          </cell>
          <cell r="C126" t="str">
            <v>B- 115/117</v>
          </cell>
          <cell r="D126" t="str">
            <v/>
          </cell>
          <cell r="E126" t="str">
            <v>MUMBAI</v>
          </cell>
          <cell r="F126" t="str">
            <v>400063</v>
          </cell>
          <cell r="G126" t="str">
            <v>GEN</v>
          </cell>
          <cell r="H126" t="str">
            <v>YES BANK LTD</v>
          </cell>
          <cell r="I126" t="str">
            <v>YESB0000278</v>
          </cell>
          <cell r="J126" t="str">
            <v>027881300000033</v>
          </cell>
        </row>
        <row r="127">
          <cell r="A127">
            <v>119796</v>
          </cell>
          <cell r="B127" t="str">
            <v>AGRAWAL WEIGH BRIDGE</v>
          </cell>
          <cell r="C127" t="str">
            <v>PLOT NO - 3,</v>
          </cell>
          <cell r="D127" t="str">
            <v/>
          </cell>
          <cell r="E127" t="str">
            <v>AKOLA</v>
          </cell>
          <cell r="F127" t="str">
            <v>444001</v>
          </cell>
          <cell r="G127" t="str">
            <v>CROPCARE</v>
          </cell>
          <cell r="H127" t="str">
            <v>OMPRAKASH DEORA PEOPLES CO-OP BANK LTD, HINGOLI</v>
          </cell>
          <cell r="I127" t="str">
            <v>SVCB0009012</v>
          </cell>
          <cell r="J127" t="str">
            <v>201204180000956</v>
          </cell>
        </row>
        <row r="128">
          <cell r="A128">
            <v>120273</v>
          </cell>
          <cell r="B128" t="str">
            <v>FABEX ENGINEERING PRIVATE LIMITED</v>
          </cell>
          <cell r="C128" t="str">
            <v>PLOT NO W 45 B</v>
          </cell>
          <cell r="D128" t="str">
            <v/>
          </cell>
          <cell r="E128" t="str">
            <v>NASHIK</v>
          </cell>
          <cell r="F128" t="str">
            <v>422010</v>
          </cell>
          <cell r="G128" t="str">
            <v>CROPCARE</v>
          </cell>
          <cell r="H128" t="str">
            <v>HDFC BANK LTD</v>
          </cell>
          <cell r="I128" t="str">
            <v>HDFC0000064</v>
          </cell>
          <cell r="J128" t="str">
            <v>50200055437250</v>
          </cell>
        </row>
        <row r="129">
          <cell r="A129">
            <v>107088</v>
          </cell>
          <cell r="B129" t="str">
            <v>FREESIA CHEMICALS</v>
          </cell>
          <cell r="C129" t="str">
            <v>16, UDYOG KSHETRA</v>
          </cell>
          <cell r="D129" t="str">
            <v/>
          </cell>
          <cell r="E129" t="str">
            <v>MUMBAI</v>
          </cell>
          <cell r="F129" t="str">
            <v>400080</v>
          </cell>
          <cell r="G129" t="str">
            <v>CROPCARE</v>
          </cell>
          <cell r="H129" t="str">
            <v>BANK OF BARODA</v>
          </cell>
          <cell r="I129" t="str">
            <v>BARB0MULEAS</v>
          </cell>
          <cell r="J129" t="str">
            <v>36170500000017</v>
          </cell>
        </row>
        <row r="130">
          <cell r="A130">
            <v>302770</v>
          </cell>
          <cell r="B130" t="str">
            <v>UNIMECH INDUSTRIES</v>
          </cell>
          <cell r="C130" t="str">
            <v>PLOT NO. C-14 &amp; 15,</v>
          </cell>
          <cell r="D130" t="str">
            <v>CHACHARWADI</v>
          </cell>
          <cell r="E130" t="str">
            <v>AHMEDABAD</v>
          </cell>
          <cell r="F130" t="str">
            <v>382213</v>
          </cell>
          <cell r="G130" t="str">
            <v>PROJ</v>
          </cell>
          <cell r="H130" t="str">
            <v>KOTAK MAHINDRA BANK</v>
          </cell>
          <cell r="I130" t="str">
            <v>KKBK0000158</v>
          </cell>
          <cell r="J130" t="str">
            <v>6647953624</v>
          </cell>
        </row>
        <row r="131">
          <cell r="A131">
            <v>120497</v>
          </cell>
          <cell r="B131" t="str">
            <v>NINEDOTS ENTERPRISES LLP</v>
          </cell>
          <cell r="C131" t="str">
            <v>C-306, Camelia Apts.,</v>
          </cell>
          <cell r="D131" t="str">
            <v/>
          </cell>
          <cell r="E131" t="str">
            <v>Pune</v>
          </cell>
          <cell r="F131" t="str">
            <v>411045</v>
          </cell>
          <cell r="G131" t="str">
            <v>CROPCARE</v>
          </cell>
          <cell r="H131" t="str">
            <v>HDFC BANK LTD</v>
          </cell>
          <cell r="I131" t="str">
            <v>HDFC0000223</v>
          </cell>
          <cell r="J131" t="str">
            <v>50200021887318</v>
          </cell>
        </row>
        <row r="132">
          <cell r="A132">
            <v>120474</v>
          </cell>
          <cell r="B132" t="str">
            <v>TOORANT COMMUNICATIONS</v>
          </cell>
          <cell r="C132" t="str">
            <v>F-16, HEXZONE ARCADE,</v>
          </cell>
          <cell r="D132" t="str">
            <v/>
          </cell>
          <cell r="E132" t="str">
            <v>ANKLESHWAR</v>
          </cell>
          <cell r="F132" t="str">
            <v>393001</v>
          </cell>
          <cell r="G132" t="str">
            <v>CROPCARE</v>
          </cell>
          <cell r="H132" t="str">
            <v>HDFC BANK</v>
          </cell>
          <cell r="I132" t="str">
            <v>HDFC0002677</v>
          </cell>
          <cell r="J132" t="str">
            <v>50200060832141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Z2">
            <v>100733</v>
          </cell>
          <cell r="AA2">
            <v>-1983</v>
          </cell>
        </row>
        <row r="3">
          <cell r="Z3">
            <v>100887</v>
          </cell>
          <cell r="AA3">
            <v>-925</v>
          </cell>
        </row>
        <row r="4">
          <cell r="Z4">
            <v>101391</v>
          </cell>
          <cell r="AA4">
            <v>-8084</v>
          </cell>
        </row>
        <row r="5">
          <cell r="Z5">
            <v>101615</v>
          </cell>
          <cell r="AA5">
            <v>-42000</v>
          </cell>
        </row>
        <row r="6">
          <cell r="Z6">
            <v>102788</v>
          </cell>
          <cell r="AA6">
            <v>-100371</v>
          </cell>
        </row>
        <row r="7">
          <cell r="Z7">
            <v>102881</v>
          </cell>
          <cell r="AA7">
            <v>-106693</v>
          </cell>
        </row>
        <row r="8">
          <cell r="Z8">
            <v>102924</v>
          </cell>
          <cell r="AA8">
            <v>-510</v>
          </cell>
        </row>
        <row r="9">
          <cell r="Z9">
            <v>104000</v>
          </cell>
          <cell r="AA9">
            <v>-209402</v>
          </cell>
        </row>
        <row r="10">
          <cell r="Z10">
            <v>105260</v>
          </cell>
          <cell r="AA10">
            <v>-24442</v>
          </cell>
        </row>
        <row r="11">
          <cell r="Z11">
            <v>105532</v>
          </cell>
          <cell r="AA11">
            <v>-266202.53999999998</v>
          </cell>
        </row>
        <row r="12">
          <cell r="Z12">
            <v>106154</v>
          </cell>
          <cell r="AA12">
            <v>-1915</v>
          </cell>
        </row>
        <row r="13">
          <cell r="Z13">
            <v>106183</v>
          </cell>
          <cell r="AA13">
            <v>-5600</v>
          </cell>
        </row>
        <row r="14">
          <cell r="Z14">
            <v>106525</v>
          </cell>
          <cell r="AA14">
            <v>-2012</v>
          </cell>
        </row>
        <row r="15">
          <cell r="Z15">
            <v>106546</v>
          </cell>
          <cell r="AA15">
            <v>-19288</v>
          </cell>
        </row>
        <row r="16">
          <cell r="Z16">
            <v>107368</v>
          </cell>
          <cell r="AA16">
            <v>-76759</v>
          </cell>
        </row>
        <row r="17">
          <cell r="Z17">
            <v>107415</v>
          </cell>
          <cell r="AA17">
            <v>-13050</v>
          </cell>
        </row>
        <row r="18">
          <cell r="Z18">
            <v>107423</v>
          </cell>
          <cell r="AA18">
            <v>-11276</v>
          </cell>
        </row>
        <row r="19">
          <cell r="Z19">
            <v>107656</v>
          </cell>
          <cell r="AA19">
            <v>-13500</v>
          </cell>
        </row>
        <row r="20">
          <cell r="Z20">
            <v>107709</v>
          </cell>
          <cell r="AA20">
            <v>-33697</v>
          </cell>
        </row>
        <row r="21">
          <cell r="Z21">
            <v>108227</v>
          </cell>
          <cell r="AA21">
            <v>-4720</v>
          </cell>
        </row>
        <row r="22">
          <cell r="Z22">
            <v>108589</v>
          </cell>
          <cell r="AA22">
            <v>-32103</v>
          </cell>
        </row>
        <row r="23">
          <cell r="Z23">
            <v>108919</v>
          </cell>
          <cell r="AA23">
            <v>-1080</v>
          </cell>
        </row>
        <row r="24">
          <cell r="Z24">
            <v>109008</v>
          </cell>
          <cell r="AA24">
            <v>-415810</v>
          </cell>
        </row>
        <row r="25">
          <cell r="Z25">
            <v>109962</v>
          </cell>
          <cell r="AA25">
            <v>-66007.72</v>
          </cell>
        </row>
        <row r="26">
          <cell r="Z26">
            <v>110870</v>
          </cell>
          <cell r="AA26">
            <v>-2240</v>
          </cell>
        </row>
        <row r="27">
          <cell r="Z27">
            <v>110899</v>
          </cell>
          <cell r="AA27">
            <v>-4459</v>
          </cell>
        </row>
        <row r="28">
          <cell r="Z28">
            <v>110921</v>
          </cell>
          <cell r="AA28">
            <v>-1180</v>
          </cell>
        </row>
        <row r="29">
          <cell r="Z29">
            <v>111133</v>
          </cell>
          <cell r="AA29">
            <v>-1860</v>
          </cell>
        </row>
        <row r="30">
          <cell r="Z30">
            <v>111186</v>
          </cell>
          <cell r="AA30">
            <v>-180658</v>
          </cell>
        </row>
        <row r="31">
          <cell r="Z31">
            <v>111274</v>
          </cell>
          <cell r="AA31">
            <v>-63852</v>
          </cell>
        </row>
        <row r="32">
          <cell r="Z32">
            <v>112118</v>
          </cell>
          <cell r="AA32">
            <v>-56253</v>
          </cell>
        </row>
        <row r="33">
          <cell r="Z33">
            <v>112192</v>
          </cell>
          <cell r="AA33">
            <v>-27031</v>
          </cell>
        </row>
        <row r="34">
          <cell r="Z34">
            <v>112289</v>
          </cell>
          <cell r="AA34">
            <v>-6790</v>
          </cell>
        </row>
        <row r="35">
          <cell r="Z35">
            <v>112313</v>
          </cell>
          <cell r="AA35">
            <v>-55800</v>
          </cell>
        </row>
        <row r="36">
          <cell r="Z36">
            <v>112377</v>
          </cell>
          <cell r="AA36">
            <v>-991959</v>
          </cell>
        </row>
        <row r="37">
          <cell r="Z37">
            <v>112390</v>
          </cell>
          <cell r="AA37">
            <v>-30000</v>
          </cell>
        </row>
        <row r="38">
          <cell r="Z38">
            <v>112432</v>
          </cell>
          <cell r="AA38">
            <v>-43680</v>
          </cell>
        </row>
        <row r="39">
          <cell r="Z39">
            <v>112584</v>
          </cell>
          <cell r="AA39">
            <v>-363061.66</v>
          </cell>
        </row>
        <row r="40">
          <cell r="Z40">
            <v>112644</v>
          </cell>
          <cell r="AA40">
            <v>-14160</v>
          </cell>
        </row>
        <row r="41">
          <cell r="Z41">
            <v>112691</v>
          </cell>
          <cell r="AA41">
            <v>-278816.40000000002</v>
          </cell>
        </row>
        <row r="42">
          <cell r="Z42">
            <v>113443</v>
          </cell>
          <cell r="AA42">
            <v>-4280</v>
          </cell>
        </row>
        <row r="43">
          <cell r="Z43">
            <v>113476</v>
          </cell>
          <cell r="AA43">
            <v>-3625</v>
          </cell>
        </row>
        <row r="44">
          <cell r="Z44">
            <v>113495</v>
          </cell>
          <cell r="AA44">
            <v>-181300</v>
          </cell>
        </row>
        <row r="45">
          <cell r="Z45">
            <v>113566</v>
          </cell>
          <cell r="AA45">
            <v>-600</v>
          </cell>
        </row>
        <row r="46">
          <cell r="Z46">
            <v>113899</v>
          </cell>
          <cell r="AA46">
            <v>-11020</v>
          </cell>
        </row>
        <row r="47">
          <cell r="Z47">
            <v>114105</v>
          </cell>
          <cell r="AA47">
            <v>-3600</v>
          </cell>
        </row>
        <row r="48">
          <cell r="Z48">
            <v>114106</v>
          </cell>
          <cell r="AA48">
            <v>-4532</v>
          </cell>
        </row>
        <row r="49">
          <cell r="Z49">
            <v>114353</v>
          </cell>
          <cell r="AA49">
            <v>-18681.84</v>
          </cell>
        </row>
        <row r="50">
          <cell r="Z50">
            <v>114574</v>
          </cell>
          <cell r="AA50">
            <v>-68250</v>
          </cell>
        </row>
        <row r="51">
          <cell r="Z51">
            <v>114683</v>
          </cell>
          <cell r="AA51">
            <v>-20851</v>
          </cell>
        </row>
        <row r="52">
          <cell r="Z52">
            <v>114818</v>
          </cell>
          <cell r="AA52">
            <v>-28132</v>
          </cell>
        </row>
        <row r="53">
          <cell r="Z53">
            <v>114883</v>
          </cell>
          <cell r="AA53">
            <v>-53641</v>
          </cell>
        </row>
        <row r="54">
          <cell r="Z54">
            <v>115411</v>
          </cell>
          <cell r="AA54">
            <v>-2832</v>
          </cell>
        </row>
        <row r="55">
          <cell r="Z55">
            <v>115415</v>
          </cell>
          <cell r="AA55">
            <v>-102570</v>
          </cell>
        </row>
        <row r="56">
          <cell r="Z56">
            <v>115680</v>
          </cell>
          <cell r="AA56">
            <v>-168940.6</v>
          </cell>
        </row>
        <row r="57">
          <cell r="Z57">
            <v>115751</v>
          </cell>
          <cell r="AA57">
            <v>-270176</v>
          </cell>
        </row>
        <row r="58">
          <cell r="Z58">
            <v>115764</v>
          </cell>
          <cell r="AA58">
            <v>-898</v>
          </cell>
        </row>
        <row r="59">
          <cell r="Z59">
            <v>115790</v>
          </cell>
          <cell r="AA59">
            <v>-13031.63</v>
          </cell>
        </row>
        <row r="60">
          <cell r="Z60">
            <v>115815</v>
          </cell>
          <cell r="AA60">
            <v>-37076</v>
          </cell>
        </row>
        <row r="61">
          <cell r="Z61">
            <v>115908</v>
          </cell>
          <cell r="AA61">
            <v>-5380.8</v>
          </cell>
        </row>
        <row r="62">
          <cell r="Z62">
            <v>116071</v>
          </cell>
          <cell r="AA62">
            <v>-55900</v>
          </cell>
        </row>
        <row r="63">
          <cell r="Z63">
            <v>117173</v>
          </cell>
          <cell r="AA63">
            <v>-286702</v>
          </cell>
        </row>
        <row r="64">
          <cell r="Z64">
            <v>117188</v>
          </cell>
          <cell r="AA64">
            <v>-105803</v>
          </cell>
        </row>
        <row r="65">
          <cell r="Z65">
            <v>117381</v>
          </cell>
          <cell r="AA65">
            <v>-1357</v>
          </cell>
        </row>
        <row r="66">
          <cell r="Z66">
            <v>117390</v>
          </cell>
          <cell r="AA66">
            <v>-112208</v>
          </cell>
        </row>
        <row r="67">
          <cell r="Z67">
            <v>117391</v>
          </cell>
          <cell r="AA67">
            <v>-155724</v>
          </cell>
        </row>
        <row r="68">
          <cell r="Z68">
            <v>117533</v>
          </cell>
          <cell r="AA68">
            <v>-238777</v>
          </cell>
        </row>
        <row r="69">
          <cell r="Z69">
            <v>118016</v>
          </cell>
          <cell r="AA69">
            <v>-26100</v>
          </cell>
        </row>
        <row r="70">
          <cell r="Z70">
            <v>118376</v>
          </cell>
          <cell r="AA70">
            <v>-4425</v>
          </cell>
        </row>
        <row r="71">
          <cell r="Z71">
            <v>118472</v>
          </cell>
          <cell r="AA71">
            <v>-29400</v>
          </cell>
        </row>
        <row r="72">
          <cell r="Z72">
            <v>118676</v>
          </cell>
          <cell r="AA72">
            <v>-1632</v>
          </cell>
        </row>
        <row r="73">
          <cell r="Z73">
            <v>118732</v>
          </cell>
          <cell r="AA73">
            <v>-239731.66</v>
          </cell>
        </row>
        <row r="74">
          <cell r="Z74">
            <v>118787</v>
          </cell>
          <cell r="AA74">
            <v>-38495</v>
          </cell>
        </row>
        <row r="75">
          <cell r="Z75">
            <v>118836</v>
          </cell>
          <cell r="AA75">
            <v>-1000</v>
          </cell>
        </row>
        <row r="76">
          <cell r="Z76">
            <v>119011</v>
          </cell>
          <cell r="AA76">
            <v>-38940</v>
          </cell>
        </row>
        <row r="77">
          <cell r="Z77">
            <v>119109</v>
          </cell>
          <cell r="AA77">
            <v>-7816</v>
          </cell>
        </row>
        <row r="78">
          <cell r="Z78">
            <v>119320</v>
          </cell>
          <cell r="AA78">
            <v>-262331</v>
          </cell>
        </row>
        <row r="79">
          <cell r="Z79">
            <v>119450</v>
          </cell>
          <cell r="AA79">
            <v>-4256</v>
          </cell>
        </row>
        <row r="80">
          <cell r="Z80">
            <v>119672</v>
          </cell>
          <cell r="AA80">
            <v>-28910</v>
          </cell>
        </row>
        <row r="81">
          <cell r="Z81">
            <v>119796</v>
          </cell>
          <cell r="AA81">
            <v>-5500</v>
          </cell>
        </row>
        <row r="82">
          <cell r="Z82">
            <v>120273</v>
          </cell>
          <cell r="AA82">
            <v>-49880</v>
          </cell>
        </row>
        <row r="83">
          <cell r="Z83">
            <v>120474</v>
          </cell>
          <cell r="AA83">
            <v>-25960</v>
          </cell>
        </row>
        <row r="84">
          <cell r="Z84">
            <v>120490</v>
          </cell>
          <cell r="AA84">
            <v>-98893</v>
          </cell>
        </row>
        <row r="85">
          <cell r="Z85">
            <v>120497</v>
          </cell>
          <cell r="AA85">
            <v>-16520</v>
          </cell>
        </row>
        <row r="86">
          <cell r="Z86">
            <v>301254</v>
          </cell>
          <cell r="AA86">
            <v>-222460</v>
          </cell>
        </row>
        <row r="87">
          <cell r="Z87">
            <v>301372</v>
          </cell>
          <cell r="AA87">
            <v>-8083</v>
          </cell>
        </row>
        <row r="88">
          <cell r="Z88">
            <v>301428</v>
          </cell>
          <cell r="AA88">
            <v>-36816</v>
          </cell>
        </row>
        <row r="89">
          <cell r="Z89">
            <v>301540</v>
          </cell>
          <cell r="AA89">
            <v>-136054</v>
          </cell>
        </row>
        <row r="90">
          <cell r="Z90">
            <v>301565</v>
          </cell>
          <cell r="AA90">
            <v>-5011</v>
          </cell>
        </row>
        <row r="91">
          <cell r="Z91">
            <v>301566</v>
          </cell>
          <cell r="AA91">
            <v>-209920</v>
          </cell>
        </row>
        <row r="92">
          <cell r="Z92">
            <v>301675</v>
          </cell>
          <cell r="AA92">
            <v>-54405</v>
          </cell>
        </row>
        <row r="93">
          <cell r="Z93">
            <v>301868</v>
          </cell>
          <cell r="AA93">
            <v>-337250</v>
          </cell>
        </row>
        <row r="94">
          <cell r="Z94">
            <v>302120</v>
          </cell>
          <cell r="AA94">
            <v>-72412</v>
          </cell>
        </row>
        <row r="95">
          <cell r="Z95">
            <v>302520</v>
          </cell>
          <cell r="AA95">
            <v>-9290251</v>
          </cell>
        </row>
        <row r="96">
          <cell r="Z96">
            <v>302999</v>
          </cell>
          <cell r="AA96">
            <v>-113674</v>
          </cell>
        </row>
        <row r="97">
          <cell r="Z97">
            <v>303004</v>
          </cell>
          <cell r="AA97">
            <v>-172658</v>
          </cell>
        </row>
        <row r="98">
          <cell r="Z98">
            <v>303013</v>
          </cell>
          <cell r="AA98">
            <v>-43610</v>
          </cell>
        </row>
        <row r="99">
          <cell r="Z99">
            <v>303153</v>
          </cell>
          <cell r="AA99">
            <v>-1178421.8799999999</v>
          </cell>
        </row>
        <row r="100">
          <cell r="Z100">
            <v>303171</v>
          </cell>
          <cell r="AA100">
            <v>-130402</v>
          </cell>
        </row>
        <row r="101">
          <cell r="Z101">
            <v>303506</v>
          </cell>
          <cell r="AA101">
            <v>-232380</v>
          </cell>
        </row>
        <row r="102">
          <cell r="Z102">
            <v>500077</v>
          </cell>
          <cell r="AA102">
            <v>-16312</v>
          </cell>
        </row>
        <row r="103">
          <cell r="Z103">
            <v>500925</v>
          </cell>
          <cell r="AA103">
            <v>-5000</v>
          </cell>
        </row>
        <row r="104">
          <cell r="Z104">
            <v>503946</v>
          </cell>
          <cell r="AA104">
            <v>-325</v>
          </cell>
        </row>
        <row r="105">
          <cell r="Z105" t="str">
            <v>000TR00300</v>
          </cell>
          <cell r="AA105">
            <v>-297330</v>
          </cell>
        </row>
        <row r="106">
          <cell r="Z106" t="str">
            <v>000TR01075</v>
          </cell>
          <cell r="AA106">
            <v>-87559</v>
          </cell>
        </row>
        <row r="107">
          <cell r="Z107" t="str">
            <v>000TR01512</v>
          </cell>
          <cell r="AA107">
            <v>-113509</v>
          </cell>
        </row>
        <row r="108">
          <cell r="Z108" t="str">
            <v>000TR01679</v>
          </cell>
          <cell r="AA108">
            <v>-44100</v>
          </cell>
        </row>
        <row r="109">
          <cell r="Z109" t="str">
            <v>000TR01738</v>
          </cell>
          <cell r="AA109">
            <v>-342868</v>
          </cell>
        </row>
        <row r="110">
          <cell r="Z110" t="str">
            <v>000TR01958</v>
          </cell>
          <cell r="AA110">
            <v>-313161</v>
          </cell>
        </row>
        <row r="111">
          <cell r="Z111" t="str">
            <v>000TR01998</v>
          </cell>
          <cell r="AA111">
            <v>-165140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Z2">
            <v>100733</v>
          </cell>
          <cell r="AA2">
            <v>-1983</v>
          </cell>
        </row>
        <row r="3">
          <cell r="Z3">
            <v>100887</v>
          </cell>
          <cell r="AA3">
            <v>-925</v>
          </cell>
        </row>
        <row r="4">
          <cell r="Z4">
            <v>101391</v>
          </cell>
          <cell r="AA4">
            <v>-8084</v>
          </cell>
        </row>
        <row r="5">
          <cell r="Z5">
            <v>101615</v>
          </cell>
          <cell r="AA5">
            <v>-42000</v>
          </cell>
        </row>
        <row r="6">
          <cell r="Z6">
            <v>102788</v>
          </cell>
          <cell r="AA6">
            <v>-100371</v>
          </cell>
        </row>
        <row r="7">
          <cell r="Z7">
            <v>102881</v>
          </cell>
          <cell r="AA7">
            <v>-106693</v>
          </cell>
        </row>
        <row r="8">
          <cell r="Z8">
            <v>102924</v>
          </cell>
          <cell r="AA8">
            <v>-510</v>
          </cell>
        </row>
        <row r="9">
          <cell r="Z9">
            <v>104000</v>
          </cell>
          <cell r="AA9">
            <v>-209402</v>
          </cell>
        </row>
        <row r="10">
          <cell r="Z10">
            <v>105260</v>
          </cell>
          <cell r="AA10">
            <v>-24442</v>
          </cell>
        </row>
        <row r="11">
          <cell r="Z11">
            <v>105532</v>
          </cell>
          <cell r="AA11">
            <v>-266202.53999999998</v>
          </cell>
        </row>
        <row r="12">
          <cell r="Z12">
            <v>106154</v>
          </cell>
          <cell r="AA12">
            <v>-1915</v>
          </cell>
        </row>
        <row r="13">
          <cell r="Z13">
            <v>106183</v>
          </cell>
          <cell r="AA13">
            <v>-5600</v>
          </cell>
        </row>
        <row r="14">
          <cell r="Z14">
            <v>106525</v>
          </cell>
          <cell r="AA14">
            <v>-2012</v>
          </cell>
        </row>
        <row r="15">
          <cell r="Z15">
            <v>106546</v>
          </cell>
          <cell r="AA15">
            <v>-19288</v>
          </cell>
        </row>
        <row r="16">
          <cell r="Z16">
            <v>107368</v>
          </cell>
          <cell r="AA16">
            <v>-76759</v>
          </cell>
        </row>
        <row r="17">
          <cell r="Z17">
            <v>107415</v>
          </cell>
          <cell r="AA17">
            <v>-13050</v>
          </cell>
        </row>
        <row r="18">
          <cell r="Z18">
            <v>107423</v>
          </cell>
          <cell r="AA18">
            <v>-11276</v>
          </cell>
        </row>
        <row r="19">
          <cell r="Z19">
            <v>107656</v>
          </cell>
          <cell r="AA19">
            <v>-13500</v>
          </cell>
        </row>
        <row r="20">
          <cell r="Z20">
            <v>107709</v>
          </cell>
          <cell r="AA20">
            <v>-33697</v>
          </cell>
        </row>
        <row r="21">
          <cell r="Z21">
            <v>108227</v>
          </cell>
          <cell r="AA21">
            <v>-4720</v>
          </cell>
        </row>
        <row r="22">
          <cell r="Z22">
            <v>108589</v>
          </cell>
          <cell r="AA22">
            <v>-32103</v>
          </cell>
        </row>
        <row r="23">
          <cell r="Z23">
            <v>108919</v>
          </cell>
          <cell r="AA23">
            <v>-1080</v>
          </cell>
        </row>
        <row r="24">
          <cell r="Z24">
            <v>109008</v>
          </cell>
          <cell r="AA24">
            <v>-415810</v>
          </cell>
        </row>
        <row r="25">
          <cell r="Z25">
            <v>109962</v>
          </cell>
          <cell r="AA25">
            <v>-66007.72</v>
          </cell>
        </row>
        <row r="26">
          <cell r="Z26">
            <v>110870</v>
          </cell>
          <cell r="AA26">
            <v>-2240</v>
          </cell>
        </row>
        <row r="27">
          <cell r="Z27">
            <v>110899</v>
          </cell>
          <cell r="AA27">
            <v>-4459</v>
          </cell>
        </row>
        <row r="28">
          <cell r="Z28">
            <v>110921</v>
          </cell>
          <cell r="AA28">
            <v>-1180</v>
          </cell>
        </row>
        <row r="29">
          <cell r="Z29">
            <v>111133</v>
          </cell>
          <cell r="AA29">
            <v>-1860</v>
          </cell>
        </row>
        <row r="30">
          <cell r="Z30">
            <v>111186</v>
          </cell>
          <cell r="AA30">
            <v>-180658</v>
          </cell>
        </row>
        <row r="31">
          <cell r="Z31">
            <v>111274</v>
          </cell>
          <cell r="AA31">
            <v>-63852</v>
          </cell>
        </row>
        <row r="32">
          <cell r="Z32">
            <v>112118</v>
          </cell>
          <cell r="AA32">
            <v>-56253</v>
          </cell>
        </row>
        <row r="33">
          <cell r="Z33">
            <v>112192</v>
          </cell>
          <cell r="AA33">
            <v>-27031</v>
          </cell>
        </row>
        <row r="34">
          <cell r="Z34">
            <v>112289</v>
          </cell>
          <cell r="AA34">
            <v>-6790</v>
          </cell>
        </row>
        <row r="35">
          <cell r="Z35">
            <v>112313</v>
          </cell>
          <cell r="AA35">
            <v>-55800</v>
          </cell>
        </row>
        <row r="36">
          <cell r="Z36">
            <v>112377</v>
          </cell>
          <cell r="AA36">
            <v>-991959</v>
          </cell>
        </row>
        <row r="37">
          <cell r="Z37">
            <v>112390</v>
          </cell>
          <cell r="AA37">
            <v>-30000</v>
          </cell>
        </row>
        <row r="38">
          <cell r="Z38">
            <v>112584</v>
          </cell>
          <cell r="AA38">
            <v>-363061.66</v>
          </cell>
        </row>
        <row r="39">
          <cell r="Z39">
            <v>112644</v>
          </cell>
          <cell r="AA39">
            <v>-14160</v>
          </cell>
        </row>
        <row r="40">
          <cell r="Z40">
            <v>112691</v>
          </cell>
          <cell r="AA40">
            <v>-278816.40000000002</v>
          </cell>
        </row>
        <row r="41">
          <cell r="Z41">
            <v>113443</v>
          </cell>
          <cell r="AA41">
            <v>-4280</v>
          </cell>
        </row>
        <row r="42">
          <cell r="Z42">
            <v>113476</v>
          </cell>
          <cell r="AA42">
            <v>-3625</v>
          </cell>
        </row>
        <row r="43">
          <cell r="Z43">
            <v>113495</v>
          </cell>
          <cell r="AA43">
            <v>-181300</v>
          </cell>
        </row>
        <row r="44">
          <cell r="Z44">
            <v>113566</v>
          </cell>
          <cell r="AA44">
            <v>-600</v>
          </cell>
        </row>
        <row r="45">
          <cell r="Z45">
            <v>113899</v>
          </cell>
          <cell r="AA45">
            <v>-11020</v>
          </cell>
        </row>
        <row r="46">
          <cell r="Z46">
            <v>114105</v>
          </cell>
          <cell r="AA46">
            <v>-3600</v>
          </cell>
        </row>
        <row r="47">
          <cell r="Z47">
            <v>114106</v>
          </cell>
          <cell r="AA47">
            <v>-4532</v>
          </cell>
        </row>
        <row r="48">
          <cell r="Z48">
            <v>114353</v>
          </cell>
          <cell r="AA48">
            <v>-18681.84</v>
          </cell>
        </row>
        <row r="49">
          <cell r="Z49">
            <v>114574</v>
          </cell>
          <cell r="AA49">
            <v>-68250</v>
          </cell>
        </row>
        <row r="50">
          <cell r="Z50">
            <v>114683</v>
          </cell>
          <cell r="AA50">
            <v>-20851</v>
          </cell>
        </row>
        <row r="51">
          <cell r="Z51">
            <v>114818</v>
          </cell>
          <cell r="AA51">
            <v>-28132</v>
          </cell>
        </row>
        <row r="52">
          <cell r="Z52">
            <v>114883</v>
          </cell>
          <cell r="AA52">
            <v>-53641</v>
          </cell>
        </row>
        <row r="53">
          <cell r="Z53">
            <v>115411</v>
          </cell>
          <cell r="AA53">
            <v>-2832</v>
          </cell>
        </row>
        <row r="54">
          <cell r="Z54">
            <v>115415</v>
          </cell>
          <cell r="AA54">
            <v>-102570</v>
          </cell>
        </row>
        <row r="55">
          <cell r="Z55">
            <v>115680</v>
          </cell>
          <cell r="AA55">
            <v>-168940.6</v>
          </cell>
        </row>
        <row r="56">
          <cell r="Z56">
            <v>115751</v>
          </cell>
          <cell r="AA56">
            <v>-270176</v>
          </cell>
        </row>
        <row r="57">
          <cell r="Z57">
            <v>115764</v>
          </cell>
          <cell r="AA57">
            <v>-898</v>
          </cell>
        </row>
        <row r="58">
          <cell r="Z58">
            <v>115790</v>
          </cell>
          <cell r="AA58">
            <v>-13031.63</v>
          </cell>
        </row>
        <row r="59">
          <cell r="Z59">
            <v>115815</v>
          </cell>
          <cell r="AA59">
            <v>-37076</v>
          </cell>
        </row>
        <row r="60">
          <cell r="Z60">
            <v>115908</v>
          </cell>
          <cell r="AA60">
            <v>-5380.8</v>
          </cell>
        </row>
        <row r="61">
          <cell r="Z61">
            <v>116071</v>
          </cell>
          <cell r="AA61">
            <v>-55900</v>
          </cell>
        </row>
        <row r="62">
          <cell r="Z62">
            <v>117173</v>
          </cell>
          <cell r="AA62">
            <v>-286702</v>
          </cell>
        </row>
        <row r="63">
          <cell r="Z63">
            <v>117188</v>
          </cell>
          <cell r="AA63">
            <v>-105803</v>
          </cell>
        </row>
        <row r="64">
          <cell r="Z64">
            <v>117381</v>
          </cell>
          <cell r="AA64">
            <v>-1357</v>
          </cell>
        </row>
        <row r="65">
          <cell r="Z65">
            <v>117390</v>
          </cell>
          <cell r="AA65">
            <v>-112208</v>
          </cell>
        </row>
        <row r="66">
          <cell r="Z66">
            <v>117391</v>
          </cell>
          <cell r="AA66">
            <v>-155724</v>
          </cell>
        </row>
        <row r="67">
          <cell r="Z67">
            <v>117533</v>
          </cell>
          <cell r="AA67">
            <v>-238777</v>
          </cell>
        </row>
        <row r="68">
          <cell r="Z68">
            <v>118016</v>
          </cell>
          <cell r="AA68">
            <v>-26100</v>
          </cell>
        </row>
        <row r="69">
          <cell r="Z69">
            <v>118376</v>
          </cell>
          <cell r="AA69">
            <v>-4425</v>
          </cell>
        </row>
        <row r="70">
          <cell r="Z70">
            <v>118472</v>
          </cell>
          <cell r="AA70">
            <v>-29400</v>
          </cell>
        </row>
        <row r="71">
          <cell r="Z71">
            <v>118676</v>
          </cell>
          <cell r="AA71">
            <v>-1632</v>
          </cell>
        </row>
        <row r="72">
          <cell r="Z72">
            <v>118732</v>
          </cell>
          <cell r="AA72">
            <v>-239731.66</v>
          </cell>
        </row>
        <row r="73">
          <cell r="Z73">
            <v>118787</v>
          </cell>
          <cell r="AA73">
            <v>-38495</v>
          </cell>
        </row>
        <row r="74">
          <cell r="Z74">
            <v>118836</v>
          </cell>
          <cell r="AA74">
            <v>-1000</v>
          </cell>
        </row>
        <row r="75">
          <cell r="Z75">
            <v>119011</v>
          </cell>
          <cell r="AA75">
            <v>-38940</v>
          </cell>
        </row>
        <row r="76">
          <cell r="Z76">
            <v>119109</v>
          </cell>
          <cell r="AA76">
            <v>-7816</v>
          </cell>
        </row>
        <row r="77">
          <cell r="Z77">
            <v>119320</v>
          </cell>
          <cell r="AA77">
            <v>-262331</v>
          </cell>
        </row>
        <row r="78">
          <cell r="Z78">
            <v>119450</v>
          </cell>
          <cell r="AA78">
            <v>-4256</v>
          </cell>
        </row>
        <row r="79">
          <cell r="Z79">
            <v>119672</v>
          </cell>
          <cell r="AA79">
            <v>-28910</v>
          </cell>
        </row>
        <row r="80">
          <cell r="Z80">
            <v>119796</v>
          </cell>
          <cell r="AA80">
            <v>-5500</v>
          </cell>
        </row>
        <row r="81">
          <cell r="Z81">
            <v>120273</v>
          </cell>
          <cell r="AA81">
            <v>-49880</v>
          </cell>
        </row>
        <row r="82">
          <cell r="Z82">
            <v>120474</v>
          </cell>
          <cell r="AA82">
            <v>-25960</v>
          </cell>
        </row>
        <row r="83">
          <cell r="Z83">
            <v>120490</v>
          </cell>
          <cell r="AA83">
            <v>-98893</v>
          </cell>
        </row>
        <row r="84">
          <cell r="Z84">
            <v>120497</v>
          </cell>
          <cell r="AA84">
            <v>-16520</v>
          </cell>
        </row>
        <row r="85">
          <cell r="Z85">
            <v>301254</v>
          </cell>
          <cell r="AA85">
            <v>-222460</v>
          </cell>
        </row>
        <row r="86">
          <cell r="Z86">
            <v>301372</v>
          </cell>
          <cell r="AA86">
            <v>-8083</v>
          </cell>
        </row>
        <row r="87">
          <cell r="Z87">
            <v>301428</v>
          </cell>
          <cell r="AA87">
            <v>-36816</v>
          </cell>
        </row>
        <row r="88">
          <cell r="Z88">
            <v>301540</v>
          </cell>
          <cell r="AA88">
            <v>-136054</v>
          </cell>
        </row>
        <row r="89">
          <cell r="Z89">
            <v>301565</v>
          </cell>
          <cell r="AA89">
            <v>-5011</v>
          </cell>
        </row>
        <row r="90">
          <cell r="Z90">
            <v>301566</v>
          </cell>
          <cell r="AA90">
            <v>-209920</v>
          </cell>
        </row>
        <row r="91">
          <cell r="Z91">
            <v>301675</v>
          </cell>
          <cell r="AA91">
            <v>-54405</v>
          </cell>
        </row>
        <row r="92">
          <cell r="Z92">
            <v>301868</v>
          </cell>
          <cell r="AA92">
            <v>-337250</v>
          </cell>
        </row>
        <row r="93">
          <cell r="Z93">
            <v>302120</v>
          </cell>
          <cell r="AA93">
            <v>-72412</v>
          </cell>
        </row>
        <row r="94">
          <cell r="Z94">
            <v>302520</v>
          </cell>
          <cell r="AA94">
            <v>-9290251</v>
          </cell>
        </row>
        <row r="95">
          <cell r="Z95">
            <v>302999</v>
          </cell>
          <cell r="AA95">
            <v>-113674</v>
          </cell>
        </row>
        <row r="96">
          <cell r="Z96">
            <v>303004</v>
          </cell>
          <cell r="AA96">
            <v>-172658</v>
          </cell>
        </row>
        <row r="97">
          <cell r="Z97">
            <v>303013</v>
          </cell>
          <cell r="AA97">
            <v>-43610</v>
          </cell>
        </row>
        <row r="98">
          <cell r="Z98">
            <v>303153</v>
          </cell>
          <cell r="AA98">
            <v>-1178421.8799999999</v>
          </cell>
        </row>
        <row r="99">
          <cell r="Z99">
            <v>303171</v>
          </cell>
          <cell r="AA99">
            <v>-130402</v>
          </cell>
        </row>
        <row r="100">
          <cell r="Z100">
            <v>500077</v>
          </cell>
          <cell r="AA100">
            <v>-16312</v>
          </cell>
        </row>
        <row r="101">
          <cell r="Z101">
            <v>500925</v>
          </cell>
          <cell r="AA101">
            <v>-5000</v>
          </cell>
        </row>
        <row r="102">
          <cell r="Z102">
            <v>503946</v>
          </cell>
          <cell r="AA102">
            <v>-325</v>
          </cell>
        </row>
        <row r="103">
          <cell r="Z103" t="str">
            <v>000TR00300</v>
          </cell>
          <cell r="AA103">
            <v>-297330</v>
          </cell>
        </row>
        <row r="104">
          <cell r="Z104" t="str">
            <v>000TR01075</v>
          </cell>
          <cell r="AA104">
            <v>-87559</v>
          </cell>
        </row>
        <row r="105">
          <cell r="Z105" t="str">
            <v>000TR01512</v>
          </cell>
          <cell r="AA105">
            <v>-113509</v>
          </cell>
        </row>
        <row r="106">
          <cell r="Z106" t="str">
            <v>000TR01679</v>
          </cell>
          <cell r="AA106">
            <v>-44100</v>
          </cell>
        </row>
        <row r="107">
          <cell r="Z107" t="str">
            <v>000TR01738</v>
          </cell>
          <cell r="AA107">
            <v>-342868</v>
          </cell>
        </row>
        <row r="108">
          <cell r="Z108" t="str">
            <v>000TR01958</v>
          </cell>
          <cell r="AA108">
            <v>-313161</v>
          </cell>
        </row>
        <row r="109">
          <cell r="Z109" t="str">
            <v>000TR01998</v>
          </cell>
          <cell r="AA109">
            <v>-165140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P2">
            <v>100733</v>
          </cell>
          <cell r="Q2">
            <v>-1983</v>
          </cell>
        </row>
        <row r="3">
          <cell r="P3">
            <v>100887</v>
          </cell>
          <cell r="Q3">
            <v>-925</v>
          </cell>
        </row>
        <row r="4">
          <cell r="P4">
            <v>101391</v>
          </cell>
          <cell r="Q4">
            <v>-8084</v>
          </cell>
        </row>
        <row r="5">
          <cell r="P5">
            <v>101615</v>
          </cell>
          <cell r="Q5">
            <v>-41160</v>
          </cell>
        </row>
        <row r="6">
          <cell r="P6">
            <v>102788</v>
          </cell>
          <cell r="Q6">
            <v>-100371</v>
          </cell>
        </row>
        <row r="7">
          <cell r="P7">
            <v>102881</v>
          </cell>
          <cell r="Q7">
            <v>-106693</v>
          </cell>
        </row>
        <row r="8">
          <cell r="P8">
            <v>102924</v>
          </cell>
          <cell r="Q8">
            <v>-510</v>
          </cell>
        </row>
        <row r="9">
          <cell r="P9">
            <v>104000</v>
          </cell>
          <cell r="Q9">
            <v>-209402</v>
          </cell>
        </row>
        <row r="10">
          <cell r="P10">
            <v>105260</v>
          </cell>
          <cell r="Q10">
            <v>-32360</v>
          </cell>
        </row>
        <row r="11">
          <cell r="P11">
            <v>105532</v>
          </cell>
          <cell r="Q11">
            <v>-266202.53999999998</v>
          </cell>
        </row>
        <row r="12">
          <cell r="P12">
            <v>106154</v>
          </cell>
          <cell r="Q12">
            <v>-1915</v>
          </cell>
        </row>
        <row r="13">
          <cell r="P13">
            <v>106183</v>
          </cell>
          <cell r="Q13">
            <v>-5600</v>
          </cell>
        </row>
        <row r="14">
          <cell r="P14">
            <v>106525</v>
          </cell>
          <cell r="Q14">
            <v>-2012</v>
          </cell>
        </row>
        <row r="15">
          <cell r="P15">
            <v>106546</v>
          </cell>
          <cell r="Q15">
            <v>-19288</v>
          </cell>
        </row>
        <row r="16">
          <cell r="P16">
            <v>107368</v>
          </cell>
          <cell r="Q16">
            <v>-76759</v>
          </cell>
        </row>
        <row r="17">
          <cell r="P17">
            <v>107415</v>
          </cell>
          <cell r="Q17">
            <v>-13050</v>
          </cell>
        </row>
        <row r="18">
          <cell r="P18">
            <v>107423</v>
          </cell>
          <cell r="Q18">
            <v>-11276</v>
          </cell>
        </row>
        <row r="19">
          <cell r="P19">
            <v>107656</v>
          </cell>
          <cell r="Q19">
            <v>-13500</v>
          </cell>
        </row>
        <row r="20">
          <cell r="P20">
            <v>107709</v>
          </cell>
          <cell r="Q20">
            <v>-33697</v>
          </cell>
        </row>
        <row r="21">
          <cell r="P21">
            <v>108227</v>
          </cell>
          <cell r="Q21">
            <v>-4720</v>
          </cell>
        </row>
        <row r="22">
          <cell r="P22">
            <v>108589</v>
          </cell>
          <cell r="Q22">
            <v>-32103</v>
          </cell>
        </row>
        <row r="23">
          <cell r="P23">
            <v>108919</v>
          </cell>
          <cell r="Q23">
            <v>-1080</v>
          </cell>
        </row>
        <row r="24">
          <cell r="P24">
            <v>109008</v>
          </cell>
          <cell r="Q24">
            <v>-415810</v>
          </cell>
        </row>
        <row r="25">
          <cell r="P25">
            <v>109962</v>
          </cell>
          <cell r="Q25">
            <v>-66007.72</v>
          </cell>
        </row>
        <row r="26">
          <cell r="P26">
            <v>110870</v>
          </cell>
          <cell r="Q26">
            <v>-2240</v>
          </cell>
        </row>
        <row r="27">
          <cell r="P27">
            <v>110899</v>
          </cell>
          <cell r="Q27">
            <v>-4459</v>
          </cell>
        </row>
        <row r="28">
          <cell r="P28">
            <v>110921</v>
          </cell>
          <cell r="Q28">
            <v>-1180</v>
          </cell>
        </row>
        <row r="29">
          <cell r="P29">
            <v>111133</v>
          </cell>
          <cell r="Q29">
            <v>-1860</v>
          </cell>
        </row>
        <row r="30">
          <cell r="P30">
            <v>111186</v>
          </cell>
          <cell r="Q30">
            <v>-180658</v>
          </cell>
        </row>
        <row r="31">
          <cell r="P31">
            <v>111274</v>
          </cell>
          <cell r="Q31">
            <v>-63852</v>
          </cell>
        </row>
        <row r="32">
          <cell r="P32">
            <v>112118</v>
          </cell>
          <cell r="Q32">
            <v>-56253</v>
          </cell>
        </row>
        <row r="33">
          <cell r="P33">
            <v>112192</v>
          </cell>
          <cell r="Q33">
            <v>-27031</v>
          </cell>
        </row>
        <row r="34">
          <cell r="P34">
            <v>112289</v>
          </cell>
          <cell r="Q34">
            <v>-6790</v>
          </cell>
        </row>
        <row r="35">
          <cell r="P35">
            <v>112313</v>
          </cell>
          <cell r="Q35">
            <v>-55800</v>
          </cell>
        </row>
        <row r="36">
          <cell r="P36">
            <v>112377</v>
          </cell>
          <cell r="Q36">
            <v>-991959</v>
          </cell>
        </row>
        <row r="37">
          <cell r="P37">
            <v>112390</v>
          </cell>
          <cell r="Q37">
            <v>-30000</v>
          </cell>
        </row>
        <row r="38">
          <cell r="P38">
            <v>112584</v>
          </cell>
          <cell r="Q38">
            <v>-363061.66</v>
          </cell>
        </row>
        <row r="39">
          <cell r="P39">
            <v>112644</v>
          </cell>
          <cell r="Q39">
            <v>-14160</v>
          </cell>
        </row>
        <row r="40">
          <cell r="P40">
            <v>112691</v>
          </cell>
          <cell r="Q40">
            <v>-278816.40000000002</v>
          </cell>
        </row>
        <row r="41">
          <cell r="P41">
            <v>113443</v>
          </cell>
          <cell r="Q41">
            <v>-4280</v>
          </cell>
        </row>
        <row r="42">
          <cell r="P42">
            <v>113476</v>
          </cell>
          <cell r="Q42">
            <v>-3625</v>
          </cell>
        </row>
        <row r="43">
          <cell r="P43">
            <v>113495</v>
          </cell>
          <cell r="Q43">
            <v>-181300</v>
          </cell>
        </row>
        <row r="44">
          <cell r="P44">
            <v>113566</v>
          </cell>
          <cell r="Q44">
            <v>-600</v>
          </cell>
        </row>
        <row r="45">
          <cell r="P45">
            <v>113899</v>
          </cell>
          <cell r="Q45">
            <v>-11020</v>
          </cell>
        </row>
        <row r="46">
          <cell r="P46">
            <v>114105</v>
          </cell>
          <cell r="Q46">
            <v>-3600</v>
          </cell>
        </row>
        <row r="47">
          <cell r="P47">
            <v>114106</v>
          </cell>
          <cell r="Q47">
            <v>-4532</v>
          </cell>
        </row>
        <row r="48">
          <cell r="P48">
            <v>114353</v>
          </cell>
          <cell r="Q48">
            <v>-18681.84</v>
          </cell>
        </row>
        <row r="49">
          <cell r="P49">
            <v>114574</v>
          </cell>
          <cell r="Q49">
            <v>-68250</v>
          </cell>
        </row>
        <row r="50">
          <cell r="P50">
            <v>114683</v>
          </cell>
          <cell r="Q50">
            <v>-20851</v>
          </cell>
        </row>
        <row r="51">
          <cell r="P51">
            <v>114818</v>
          </cell>
          <cell r="Q51">
            <v>-18656</v>
          </cell>
        </row>
        <row r="52">
          <cell r="P52">
            <v>114883</v>
          </cell>
          <cell r="Q52">
            <v>-53641</v>
          </cell>
        </row>
        <row r="53">
          <cell r="P53">
            <v>115411</v>
          </cell>
          <cell r="Q53">
            <v>-2832</v>
          </cell>
        </row>
        <row r="54">
          <cell r="P54">
            <v>115415</v>
          </cell>
          <cell r="Q54">
            <v>-102570</v>
          </cell>
        </row>
        <row r="55">
          <cell r="P55">
            <v>115680</v>
          </cell>
          <cell r="Q55">
            <v>-168940.6</v>
          </cell>
        </row>
        <row r="56">
          <cell r="P56">
            <v>115751</v>
          </cell>
          <cell r="Q56">
            <v>-270176</v>
          </cell>
        </row>
        <row r="57">
          <cell r="P57">
            <v>115764</v>
          </cell>
          <cell r="Q57">
            <v>-898</v>
          </cell>
        </row>
        <row r="58">
          <cell r="P58">
            <v>115790</v>
          </cell>
          <cell r="Q58">
            <v>-13031.63</v>
          </cell>
        </row>
        <row r="59">
          <cell r="P59">
            <v>115815</v>
          </cell>
          <cell r="Q59">
            <v>-37076</v>
          </cell>
        </row>
        <row r="60">
          <cell r="P60">
            <v>115908</v>
          </cell>
          <cell r="Q60">
            <v>-5380.8</v>
          </cell>
        </row>
        <row r="61">
          <cell r="P61">
            <v>116071</v>
          </cell>
          <cell r="Q61">
            <v>-55900</v>
          </cell>
        </row>
        <row r="62">
          <cell r="P62">
            <v>117173</v>
          </cell>
          <cell r="Q62">
            <v>-286702</v>
          </cell>
        </row>
        <row r="63">
          <cell r="P63">
            <v>117188</v>
          </cell>
          <cell r="Q63">
            <v>-105803</v>
          </cell>
        </row>
        <row r="64">
          <cell r="P64">
            <v>117381</v>
          </cell>
          <cell r="Q64">
            <v>-1357</v>
          </cell>
        </row>
        <row r="65">
          <cell r="P65">
            <v>117390</v>
          </cell>
          <cell r="Q65">
            <v>-112208</v>
          </cell>
        </row>
        <row r="66">
          <cell r="P66">
            <v>117391</v>
          </cell>
          <cell r="Q66">
            <v>-155724</v>
          </cell>
        </row>
        <row r="67">
          <cell r="P67">
            <v>117533</v>
          </cell>
          <cell r="Q67">
            <v>-238777</v>
          </cell>
        </row>
        <row r="68">
          <cell r="P68">
            <v>118376</v>
          </cell>
          <cell r="Q68">
            <v>-4425</v>
          </cell>
        </row>
        <row r="69">
          <cell r="P69">
            <v>118472</v>
          </cell>
          <cell r="Q69">
            <v>-29400</v>
          </cell>
        </row>
        <row r="70">
          <cell r="P70">
            <v>118676</v>
          </cell>
          <cell r="Q70">
            <v>-1632</v>
          </cell>
        </row>
        <row r="71">
          <cell r="P71">
            <v>118732</v>
          </cell>
          <cell r="Q71">
            <v>-239731.66</v>
          </cell>
        </row>
        <row r="72">
          <cell r="P72">
            <v>118787</v>
          </cell>
          <cell r="Q72">
            <v>-38495</v>
          </cell>
        </row>
        <row r="73">
          <cell r="P73">
            <v>118836</v>
          </cell>
          <cell r="Q73">
            <v>-1430</v>
          </cell>
        </row>
        <row r="74">
          <cell r="P74">
            <v>119011</v>
          </cell>
          <cell r="Q74">
            <v>-38940</v>
          </cell>
        </row>
        <row r="75">
          <cell r="P75">
            <v>119109</v>
          </cell>
          <cell r="Q75">
            <v>-7816</v>
          </cell>
        </row>
        <row r="76">
          <cell r="P76">
            <v>119320</v>
          </cell>
          <cell r="Q76">
            <v>-262331</v>
          </cell>
        </row>
        <row r="77">
          <cell r="P77">
            <v>119450</v>
          </cell>
          <cell r="Q77">
            <v>-4256</v>
          </cell>
        </row>
        <row r="78">
          <cell r="P78">
            <v>119672</v>
          </cell>
          <cell r="Q78">
            <v>-28910</v>
          </cell>
        </row>
        <row r="79">
          <cell r="P79">
            <v>119796</v>
          </cell>
          <cell r="Q79">
            <v>-5500</v>
          </cell>
        </row>
        <row r="80">
          <cell r="P80">
            <v>120273</v>
          </cell>
          <cell r="Q80">
            <v>-100620</v>
          </cell>
        </row>
        <row r="81">
          <cell r="P81">
            <v>120474</v>
          </cell>
          <cell r="Q81">
            <v>-25960</v>
          </cell>
        </row>
        <row r="82">
          <cell r="P82">
            <v>120490</v>
          </cell>
          <cell r="Q82">
            <v>-98893</v>
          </cell>
        </row>
        <row r="83">
          <cell r="P83">
            <v>120497</v>
          </cell>
          <cell r="Q83">
            <v>-16520</v>
          </cell>
        </row>
        <row r="84">
          <cell r="P84">
            <v>301254</v>
          </cell>
          <cell r="Q84">
            <v>-222460</v>
          </cell>
        </row>
        <row r="85">
          <cell r="P85">
            <v>301372</v>
          </cell>
          <cell r="Q85">
            <v>-8083</v>
          </cell>
        </row>
        <row r="86">
          <cell r="P86">
            <v>301428</v>
          </cell>
          <cell r="Q86">
            <v>-36816</v>
          </cell>
        </row>
        <row r="87">
          <cell r="P87">
            <v>301540</v>
          </cell>
          <cell r="Q87">
            <v>-136054</v>
          </cell>
        </row>
        <row r="88">
          <cell r="P88">
            <v>301675</v>
          </cell>
          <cell r="Q88">
            <v>-55406</v>
          </cell>
        </row>
        <row r="89">
          <cell r="P89">
            <v>301868</v>
          </cell>
          <cell r="Q89">
            <v>-337250</v>
          </cell>
        </row>
        <row r="90">
          <cell r="P90">
            <v>302120</v>
          </cell>
          <cell r="Q90">
            <v>-72412</v>
          </cell>
        </row>
        <row r="91">
          <cell r="P91">
            <v>302520</v>
          </cell>
          <cell r="Q91">
            <v>-12907063</v>
          </cell>
        </row>
        <row r="92">
          <cell r="P92">
            <v>302999</v>
          </cell>
          <cell r="Q92">
            <v>-113674</v>
          </cell>
        </row>
        <row r="93">
          <cell r="P93">
            <v>303004</v>
          </cell>
          <cell r="Q93">
            <v>-172658</v>
          </cell>
        </row>
        <row r="94">
          <cell r="P94">
            <v>303013</v>
          </cell>
          <cell r="Q94">
            <v>-43610</v>
          </cell>
        </row>
        <row r="95">
          <cell r="P95">
            <v>303153</v>
          </cell>
          <cell r="Q95">
            <v>-1193176.8799999999</v>
          </cell>
        </row>
        <row r="96">
          <cell r="P96">
            <v>303171</v>
          </cell>
          <cell r="Q96">
            <v>-701863</v>
          </cell>
        </row>
        <row r="97">
          <cell r="P97">
            <v>500077</v>
          </cell>
          <cell r="Q97">
            <v>-16312</v>
          </cell>
        </row>
        <row r="98">
          <cell r="P98">
            <v>500925</v>
          </cell>
          <cell r="Q98">
            <v>-5000</v>
          </cell>
        </row>
        <row r="99">
          <cell r="P99">
            <v>503946</v>
          </cell>
          <cell r="Q99">
            <v>-325</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reyanschhallani/Downloads/Year-2023-2024/Bank%20Payment%20Upload/07.%20October%202023/25.10.2023/Working/Factory_fbl1n_25.10.23%20v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reyanschhallani/Downloads/Year-2023-2024/Bank%20Payment%20Upload/07.%20October%202023/25.10.2023/Post_Processing_Factory_Payment_list_25.10.2023.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shreyanschhallani/Downloads/Year-2023-2024/Bank%20Payment%20Upload/07.%20October%202023/25.10.2023/Post_Processing_Factory_Payment_list_25.10.2023.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shreyanschhallani/Downloads/Year-2023-2024/Bank%20Payment%20Upload/07.%20October%202023/25.10.2023/Post_Processing_Factory_Payment_list_25.10.2023.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shreyanschhallani/Downloads/Year-2023-2024/Bank%20Payment%20Upload/07.%20October%202023/25.10.2023/Working/Factory_f110_25.10.23.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24.483966435182" createdVersion="6" refreshedVersion="6" minRefreshableVersion="3" recordCount="174" xr:uid="{00000000-000A-0000-FFFF-FFFF00000000}">
  <cacheSource type="worksheet">
    <worksheetSource ref="A1:U175" sheet="Sheet1" r:id="rId2"/>
  </cacheSource>
  <cacheFields count="21">
    <cacheField name="Cleared/open items symbol" numFmtId="0">
      <sharedItems/>
    </cacheField>
    <cacheField name="Account" numFmtId="0">
      <sharedItems containsMixedTypes="1" containsNumber="1" containsInteger="1" minValue="100733" maxValue="503946" count="110">
        <n v="500925"/>
        <n v="115415"/>
        <n v="100887"/>
        <n v="112390"/>
        <n v="100733"/>
        <s v="000TR01958"/>
        <n v="119450"/>
        <n v="120474"/>
        <n v="102924"/>
        <n v="101391"/>
        <n v="112313"/>
        <n v="118016"/>
        <n v="115411"/>
        <n v="301372"/>
        <n v="115751"/>
        <n v="106154"/>
        <n v="106546"/>
        <n v="108227"/>
        <n v="114106"/>
        <n v="301868"/>
        <n v="119672"/>
        <n v="115790"/>
        <n v="112644"/>
        <n v="104000"/>
        <n v="112432"/>
        <n v="301428"/>
        <n v="107368"/>
        <n v="106525"/>
        <n v="113476"/>
        <n v="102881"/>
        <s v="000TR01075"/>
        <n v="301675"/>
        <n v="117188"/>
        <n v="114105"/>
        <n v="117173"/>
        <n v="114574"/>
        <n v="115680"/>
        <n v="114683"/>
        <n v="106183"/>
        <n v="117381"/>
        <n v="301540"/>
        <n v="119011"/>
        <n v="102788"/>
        <n v="113443"/>
        <n v="119109"/>
        <n v="105532"/>
        <n v="115908"/>
        <n v="110921"/>
        <s v="000TR01512"/>
        <n v="120497"/>
        <s v="000TR01679"/>
        <s v="000TR00300"/>
        <s v="000TR01738"/>
        <n v="303013"/>
        <n v="111274"/>
        <n v="120273"/>
        <n v="301566"/>
        <n v="111186"/>
        <n v="301565"/>
        <n v="109008"/>
        <n v="112377"/>
        <n v="114818"/>
        <n v="112691"/>
        <n v="120490"/>
        <n v="301254"/>
        <n v="105260"/>
        <n v="303004"/>
        <s v="000TR01998"/>
        <n v="107656"/>
        <n v="112584"/>
        <n v="303153"/>
        <n v="107709"/>
        <n v="111133"/>
        <n v="302999"/>
        <n v="112192"/>
        <n v="118472"/>
        <n v="107423"/>
        <n v="119796"/>
        <n v="117391"/>
        <n v="117390"/>
        <n v="110899"/>
        <n v="114883"/>
        <n v="115764"/>
        <n v="115815"/>
        <n v="116071"/>
        <n v="302120"/>
        <n v="107415"/>
        <n v="110870"/>
        <n v="112289"/>
        <n v="118676"/>
        <n v="108589"/>
        <n v="503946"/>
        <n v="118376"/>
        <n v="113566"/>
        <n v="118836"/>
        <n v="108919"/>
        <n v="118787"/>
        <n v="113899"/>
        <n v="109962"/>
        <n v="500077"/>
        <n v="112118"/>
        <n v="117533"/>
        <n v="113495"/>
        <n v="101615"/>
        <n v="303506"/>
        <n v="302520"/>
        <n v="119320"/>
        <n v="114353"/>
        <n v="303171"/>
        <n v="118732"/>
      </sharedItems>
    </cacheField>
    <cacheField name="Vendor Name" numFmtId="0">
      <sharedItems/>
    </cacheField>
    <cacheField name="Assignment" numFmtId="0">
      <sharedItems/>
    </cacheField>
    <cacheField name="Reference" numFmtId="0">
      <sharedItems/>
    </cacheField>
    <cacheField name="Document Number" numFmtId="0">
      <sharedItems containsSemiMixedTypes="0" containsString="0" containsNumber="1" containsInteger="1" minValue="1023330718" maxValue="3023486411"/>
    </cacheField>
    <cacheField name="Document Type" numFmtId="0">
      <sharedItems/>
    </cacheField>
    <cacheField name="Document Date" numFmtId="14">
      <sharedItems containsSemiMixedTypes="0" containsNonDate="0" containsDate="1" containsString="0" minDate="2023-02-22T00:00:00" maxDate="2023-10-24T00:00:00"/>
    </cacheField>
    <cacheField name="Posting Date" numFmtId="14">
      <sharedItems containsSemiMixedTypes="0" containsNonDate="0" containsDate="1" containsString="0" minDate="2023-03-09T00:00:00" maxDate="2023-10-24T00:00:00"/>
    </cacheField>
    <cacheField name="Net due date" numFmtId="14">
      <sharedItems containsSemiMixedTypes="0" containsNonDate="0" containsDate="1" containsString="0" minDate="2023-03-24T00:00:00" maxDate="2023-10-26T00:00:00"/>
    </cacheField>
    <cacheField name="Net due date symbol" numFmtId="0">
      <sharedItems/>
    </cacheField>
    <cacheField name="Payment Block" numFmtId="0">
      <sharedItems/>
    </cacheField>
    <cacheField name="Payment Method" numFmtId="0">
      <sharedItems/>
    </cacheField>
    <cacheField name="Amount in doc. curr." numFmtId="4">
      <sharedItems containsSemiMixedTypes="0" containsString="0" containsNumber="1" minValue="-9290251" maxValue="3965"/>
    </cacheField>
    <cacheField name="Amount in local currency" numFmtId="4">
      <sharedItems containsSemiMixedTypes="0" containsString="0" containsNumber="1" minValue="-9290251" maxValue="3965"/>
    </cacheField>
    <cacheField name="Document currency" numFmtId="0">
      <sharedItems/>
    </cacheField>
    <cacheField name="Local Currency" numFmtId="0">
      <sharedItems/>
    </cacheField>
    <cacheField name="Clearing Document" numFmtId="0">
      <sharedItems/>
    </cacheField>
    <cacheField name="Text" numFmtId="0">
      <sharedItems/>
    </cacheField>
    <cacheField name="Value date" numFmtId="14">
      <sharedItems containsNonDate="0" containsString="0" containsBlank="1"/>
    </cacheField>
    <cacheField name="Terms of Paymen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24.632473726851" createdVersion="6" refreshedVersion="6" minRefreshableVersion="3" recordCount="14" xr:uid="{00000000-000A-0000-FFFF-FFFF01000000}">
  <cacheSource type="worksheet">
    <worksheetSource ref="A201:F215" sheet="Factory_Payment_list_25.10.23" r:id="rId2"/>
  </cacheSource>
  <cacheFields count="6">
    <cacheField name="Vendor Code" numFmtId="0">
      <sharedItems containsMixedTypes="1" containsNumber="1" containsInteger="1" minValue="106764" maxValue="115904" count="9">
        <n v="106764"/>
        <n v="112896"/>
        <n v="115701"/>
        <n v="112767"/>
        <n v="112707"/>
        <n v="112235"/>
        <n v="114363"/>
        <n v="115904"/>
        <s v="000TR01512"/>
      </sharedItems>
    </cacheField>
    <cacheField name="Vendor Name" numFmtId="0">
      <sharedItems count="9">
        <s v="Ankleshwar Research &amp;"/>
        <s v="Destiny Chemicals"/>
        <s v="Detox India Pvt. Ltd."/>
        <s v="Ferric Alum Industries"/>
        <s v="Gurudutt Enterprise"/>
        <s v="Mathur Manish &amp; Co."/>
        <s v="R. D. Water"/>
        <s v="Shiv Pest Control Service"/>
        <s v="Shree Nand Travels"/>
      </sharedItems>
    </cacheField>
    <cacheField name="Doc No." numFmtId="0">
      <sharedItems containsSemiMixedTypes="0" containsString="0" containsNumber="1" containsInteger="1" minValue="1923065635" maxValue="1923074928"/>
    </cacheField>
    <cacheField name="Amount" numFmtId="164">
      <sharedItems containsSemiMixedTypes="0" containsString="0" containsNumber="1" containsInteger="1" minValue="490" maxValue="771999"/>
    </cacheField>
    <cacheField name="Location" numFmtId="0">
      <sharedItems count="1">
        <s v="DAHEJ"/>
      </sharedItems>
    </cacheField>
    <cacheField name="Remark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24.528589583337" createdVersion="6" refreshedVersion="6" minRefreshableVersion="3" recordCount="146" xr:uid="{00000000-000A-0000-FFFF-FFFF02000000}">
  <cacheSource type="worksheet">
    <worksheetSource ref="A1:F147" sheet="Factory_Payment_list_25.10.23" r:id="rId2"/>
  </cacheSource>
  <cacheFields count="6">
    <cacheField name="Vendor Code" numFmtId="0">
      <sharedItems containsSemiMixedTypes="0" containsString="0" containsNumber="1" containsInteger="1" minValue="100733" maxValue="503946" count="122">
        <n v="102788"/>
        <n v="102924"/>
        <n v="106183"/>
        <n v="106546"/>
        <n v="107656"/>
        <n v="109008"/>
        <n v="111186"/>
        <n v="111274"/>
        <n v="112377"/>
        <n v="114683"/>
        <n v="114883"/>
        <n v="117381"/>
        <n v="117390"/>
        <n v="117391"/>
        <n v="120474"/>
        <n v="120490"/>
        <n v="113495"/>
        <n v="301565"/>
        <n v="301566"/>
        <n v="302999"/>
        <n v="303004"/>
        <n v="112313"/>
        <n v="113443"/>
        <n v="105260"/>
        <n v="114105"/>
        <n v="118676"/>
        <n v="112289"/>
        <n v="110899"/>
        <n v="114818"/>
        <n v="118732"/>
        <n v="113476"/>
        <n v="102881"/>
        <n v="108589"/>
        <n v="110921"/>
        <n v="118836"/>
        <n v="119320"/>
        <n v="118472"/>
        <n v="113566"/>
        <n v="112584"/>
        <n v="112390"/>
        <n v="301868"/>
        <n v="303171"/>
        <n v="303013"/>
        <n v="303153"/>
        <n v="301254"/>
        <n v="301675"/>
        <n v="302120"/>
        <n v="302520"/>
        <n v="500925"/>
        <n v="119011"/>
        <n v="119109"/>
        <n v="112691"/>
        <n v="115764"/>
        <n v="116071"/>
        <n v="503946"/>
        <n v="118376"/>
        <n v="500077"/>
        <n v="112118"/>
        <n v="101391"/>
        <n v="105532"/>
        <n v="106154"/>
        <n v="107368"/>
        <n v="107423"/>
        <n v="107709"/>
        <n v="111133"/>
        <n v="112192"/>
        <n v="112644"/>
        <n v="114353"/>
        <n v="114574"/>
        <n v="115415"/>
        <n v="115680"/>
        <n v="115790"/>
        <n v="115815"/>
        <n v="115908"/>
        <n v="117173"/>
        <n v="117533"/>
        <n v="119450"/>
        <n v="119672"/>
        <n v="119796"/>
        <n v="101615"/>
        <n v="100733"/>
        <n v="100887"/>
        <n v="104000"/>
        <n v="106525"/>
        <n v="107415"/>
        <n v="108227"/>
        <n v="108919"/>
        <n v="109962"/>
        <n v="110870"/>
        <n v="113899"/>
        <n v="114106"/>
        <n v="115411"/>
        <n v="115751"/>
        <n v="117188"/>
        <n v="118787"/>
        <n v="120273"/>
        <n v="120497"/>
        <n v="301372"/>
        <n v="301428"/>
        <n v="301540"/>
        <n v="302991" u="1"/>
        <n v="112767" u="1"/>
        <n v="303506" u="1"/>
        <n v="112896" u="1"/>
        <n v="112235" u="1"/>
        <n v="115701" u="1"/>
        <n v="119322" u="1"/>
        <n v="106764" u="1"/>
        <n v="107088" u="1"/>
        <n v="120224" u="1"/>
        <n v="112707" u="1"/>
        <n v="119026" u="1"/>
        <n v="302911" u="1"/>
        <n v="112432" u="1"/>
        <n v="302770" u="1"/>
        <n v="301884" u="1"/>
        <n v="114363" u="1"/>
        <n v="107942" u="1"/>
        <n v="112411" u="1"/>
        <n v="118016" u="1"/>
        <n v="115904" u="1"/>
        <n v="302937" u="1"/>
      </sharedItems>
    </cacheField>
    <cacheField name="Vendor Name" numFmtId="0">
      <sharedItems/>
    </cacheField>
    <cacheField name="Doc No." numFmtId="0">
      <sharedItems containsSemiMixedTypes="0" containsString="0" containsNumber="1" containsInteger="1" minValue="1023330718" maxValue="3023486411"/>
    </cacheField>
    <cacheField name="Amount" numFmtId="164">
      <sharedItems containsSemiMixedTypes="0" containsString="0" containsNumber="1" minValue="325" maxValue="9290251"/>
    </cacheField>
    <cacheField name="Location" numFmtId="0">
      <sharedItems/>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24.544417476849" createdVersion="6" refreshedVersion="6" minRefreshableVersion="3" recordCount="32" xr:uid="{00000000-000A-0000-FFFF-FFFF03000000}">
  <cacheSource type="worksheet">
    <worksheetSource ref="A160:F192" sheet="Factory_Payment_list_25.10.23" r:id="rId2"/>
  </cacheSource>
  <cacheFields count="6">
    <cacheField name="Vendor Code" numFmtId="0">
      <sharedItems containsMixedTypes="1" containsNumber="1" containsInteger="1" minValue="107088" maxValue="303506" count="14">
        <n v="301884"/>
        <n v="302991"/>
        <n v="302120"/>
        <n v="302770"/>
        <n v="302937"/>
        <n v="303506"/>
        <s v="000TR01075"/>
        <s v="000TR01679"/>
        <s v="000TR01998"/>
        <s v="000TR01958"/>
        <s v="000TR01512"/>
        <s v="000TR00300"/>
        <s v="000TR01738"/>
        <n v="107088"/>
      </sharedItems>
    </cacheField>
    <cacheField name="Vendor Name" numFmtId="0">
      <sharedItems count="14">
        <s v="Asanplast Engineers Pvt Ltd"/>
        <s v="S J Engineering"/>
        <s v="Shruti Engineering Works"/>
        <s v="Unimech Industries"/>
        <s v="Vihann Equipment And Machines Pvt L"/>
        <s v="DILBAHAR IMPEX"/>
        <s v="BLR Logistiks (I) Ltd"/>
        <s v="ATHRAVA TRANSPORT"/>
        <s v="DASHRATH ROADLINES"/>
        <s v="Dhanvarsha Roadways"/>
        <s v="Shree Nand Travels"/>
        <s v="STERLING ROADWAYS"/>
        <s v="CCI LOGISTICS LIMITED"/>
        <s v="Freesia Chemicals"/>
      </sharedItems>
    </cacheField>
    <cacheField name="Doc No." numFmtId="0">
      <sharedItems containsSemiMixedTypes="0" containsString="0" containsNumber="1" containsInteger="1" minValue="1923050429" maxValue="3023486382"/>
    </cacheField>
    <cacheField name="Amount" numFmtId="164">
      <sharedItems containsSemiMixedTypes="0" containsString="0" containsNumber="1" containsInteger="1" minValue="-3965" maxValue="1057189"/>
    </cacheField>
    <cacheField name="Location" numFmtId="0">
      <sharedItems count="6">
        <s v="DAHEJ_CEP"/>
        <s v="ANKL_CEP"/>
        <s v="ANKL"/>
        <s v="DAHEJ"/>
        <s v="AKOLA"/>
        <s v="LOTE"/>
      </sharedItems>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24.506469328706" createdVersion="6" refreshedVersion="6" minRefreshableVersion="3" recordCount="157" xr:uid="{00000000-000A-0000-FFFF-FFFF04000000}">
  <cacheSource type="worksheet">
    <worksheetSource ref="A1:K158" sheet="Sheet1" r:id="rId2"/>
  </cacheSource>
  <cacheFields count="11">
    <cacheField name="Type" numFmtId="0">
      <sharedItems/>
    </cacheField>
    <cacheField name="Payment document no." numFmtId="0">
      <sharedItems/>
    </cacheField>
    <cacheField name="Payment method" numFmtId="0">
      <sharedItems/>
    </cacheField>
    <cacheField name="Vendor" numFmtId="0">
      <sharedItems containsSemiMixedTypes="0" containsString="0" containsNumber="1" containsInteger="1" minValue="100733" maxValue="503946" count="98">
        <n v="100733"/>
        <n v="100887"/>
        <n v="101391"/>
        <n v="101615"/>
        <n v="102788"/>
        <n v="102881"/>
        <n v="102924"/>
        <n v="104000"/>
        <n v="105260"/>
        <n v="105532"/>
        <n v="106154"/>
        <n v="106183"/>
        <n v="106525"/>
        <n v="106546"/>
        <n v="107368"/>
        <n v="107415"/>
        <n v="107423"/>
        <n v="107656"/>
        <n v="107709"/>
        <n v="108227"/>
        <n v="108589"/>
        <n v="108919"/>
        <n v="109008"/>
        <n v="109962"/>
        <n v="110870"/>
        <n v="110899"/>
        <n v="110921"/>
        <n v="111133"/>
        <n v="111186"/>
        <n v="111274"/>
        <n v="112118"/>
        <n v="112192"/>
        <n v="112289"/>
        <n v="112313"/>
        <n v="112377"/>
        <n v="112390"/>
        <n v="112584"/>
        <n v="112644"/>
        <n v="112691"/>
        <n v="113443"/>
        <n v="113476"/>
        <n v="113495"/>
        <n v="113566"/>
        <n v="113899"/>
        <n v="114105"/>
        <n v="114106"/>
        <n v="114353"/>
        <n v="114574"/>
        <n v="114683"/>
        <n v="114818"/>
        <n v="114883"/>
        <n v="115411"/>
        <n v="115415"/>
        <n v="115680"/>
        <n v="115751"/>
        <n v="115764"/>
        <n v="115790"/>
        <n v="115815"/>
        <n v="115908"/>
        <n v="116071"/>
        <n v="117173"/>
        <n v="117188"/>
        <n v="117381"/>
        <n v="117390"/>
        <n v="117391"/>
        <n v="117533"/>
        <n v="118376"/>
        <n v="118472"/>
        <n v="118676"/>
        <n v="118732"/>
        <n v="118787"/>
        <n v="118836"/>
        <n v="119011"/>
        <n v="119109"/>
        <n v="119320"/>
        <n v="119450"/>
        <n v="119672"/>
        <n v="119796"/>
        <n v="120273"/>
        <n v="120474"/>
        <n v="120490"/>
        <n v="120497"/>
        <n v="301254"/>
        <n v="301372"/>
        <n v="301428"/>
        <n v="301540"/>
        <n v="301675"/>
        <n v="301868"/>
        <n v="302120"/>
        <n v="302520"/>
        <n v="302999"/>
        <n v="303004"/>
        <n v="303013"/>
        <n v="303153"/>
        <n v="303171"/>
        <n v="500077"/>
        <n v="500925"/>
        <n v="503946"/>
      </sharedItems>
    </cacheField>
    <cacheField name="Name 1" numFmtId="0">
      <sharedItems/>
    </cacheField>
    <cacheField name="Value date" numFmtId="14">
      <sharedItems containsSemiMixedTypes="0" containsNonDate="0" containsDate="1" containsString="0" minDate="2023-10-25T00:00:00" maxDate="2023-10-26T00:00:00"/>
    </cacheField>
    <cacheField name="Amount paid in local currency" numFmtId="4">
      <sharedItems containsSemiMixedTypes="0" containsString="0" containsNumber="1" minValue="-12907063" maxValue="-325"/>
    </cacheField>
    <cacheField name="Number of items paid" numFmtId="3">
      <sharedItems containsSemiMixedTypes="0" containsString="0" containsNumber="1" containsInteger="1" minValue="1" maxValue="7"/>
    </cacheField>
    <cacheField name="Due Date" numFmtId="14">
      <sharedItems containsSemiMixedTypes="0" containsNonDate="0" containsDate="1" containsString="0" minDate="2023-10-25T00:00:00" maxDate="2023-10-26T00:00:00"/>
    </cacheField>
    <cacheField name="House Bank" numFmtId="0">
      <sharedItems/>
    </cacheField>
    <cacheField name="Account 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s v=""/>
    <x v="0"/>
    <s v="Dipakkumar N Jadhav"/>
    <s v="Petty Cash Advance"/>
    <s v="ADV FOR ROUTINE"/>
    <n v="1023330718"/>
    <s v="SA"/>
    <d v="2023-10-23T00:00:00"/>
    <d v="2023-10-23T00:00:00"/>
    <d v="2023-10-23T00:00:00"/>
    <s v=""/>
    <s v=""/>
    <s v=""/>
    <n v="-5000"/>
    <n v="-5000"/>
    <s v="INR"/>
    <s v="INR"/>
    <s v=""/>
    <s v="C-44, Advance given to Dipak Jadhav-HR for routine"/>
    <m/>
    <s v="0001"/>
  </r>
  <r>
    <s v=""/>
    <x v="1"/>
    <s v="SAIPRASTH PRINTERS"/>
    <s v="4800061893"/>
    <s v="11"/>
    <n v="1922110822"/>
    <s v="KR"/>
    <d v="2023-02-22T00:00:00"/>
    <d v="2023-03-09T00:00:00"/>
    <d v="2023-03-24T00:00:00"/>
    <s v=""/>
    <s v=""/>
    <s v="C"/>
    <n v="-2280"/>
    <n v="-2280"/>
    <s v="INR"/>
    <s v="INR"/>
    <s v=""/>
    <s v="AKO:11 FEB 23 HOT WORK PERMIT"/>
    <m/>
    <s v="CC30"/>
  </r>
  <r>
    <s v=""/>
    <x v="1"/>
    <s v="SAIPRASTH PRINTERS"/>
    <s v="4800060298"/>
    <s v="S22"/>
    <n v="1922112210"/>
    <s v="KR"/>
    <d v="2023-03-14T00:00:00"/>
    <d v="2023-03-15T00:00:00"/>
    <d v="2023-04-13T00:00:00"/>
    <s v=""/>
    <s v=""/>
    <s v="C"/>
    <n v="-2760"/>
    <n v="-2760"/>
    <s v="INR"/>
    <s v="INR"/>
    <s v=""/>
    <s v="AKO:S22 MAR 23 TOXIC-6.1 STICKER SMALL SIZE"/>
    <m/>
    <s v="CC30"/>
  </r>
  <r>
    <s v=""/>
    <x v="1"/>
    <s v="SAIPRASTH PRINTERS"/>
    <s v="4800060298"/>
    <s v="S24"/>
    <n v="1922116344"/>
    <s v="KR"/>
    <d v="2023-03-25T00:00:00"/>
    <d v="2023-03-29T00:00:00"/>
    <d v="2023-04-24T00:00:00"/>
    <s v=""/>
    <s v=""/>
    <s v="C"/>
    <n v="-5520"/>
    <n v="-5520"/>
    <s v="INR"/>
    <s v="INR"/>
    <s v=""/>
    <s v="AKO:S24 MAR 23 TOXIC-6.1 STICKER SMALL SIZE"/>
    <m/>
    <s v="CC30"/>
  </r>
  <r>
    <s v=""/>
    <x v="1"/>
    <s v="SAIPRASTH PRINTERS"/>
    <s v="4800062185"/>
    <s v="S1"/>
    <n v="1923005714"/>
    <s v="KR"/>
    <d v="2023-04-10T00:00:00"/>
    <d v="2023-04-18T00:00:00"/>
    <d v="2023-05-10T00:00:00"/>
    <s v=""/>
    <s v=""/>
    <s v="C"/>
    <n v="-27980"/>
    <n v="-27980"/>
    <s v="INR"/>
    <s v="INR"/>
    <s v=""/>
    <s v="AKO:S1 INWARD/OUTWARD/LOCAL PURCHASE BOOK"/>
    <m/>
    <s v="CC30"/>
  </r>
  <r>
    <s v=""/>
    <x v="1"/>
    <s v="SAIPRASTH PRINTERS"/>
    <s v="4800060913"/>
    <s v="S7"/>
    <n v="1923013662"/>
    <s v="KR"/>
    <d v="2023-05-08T00:00:00"/>
    <d v="2023-05-10T00:00:00"/>
    <d v="2023-06-07T00:00:00"/>
    <s v=""/>
    <s v=""/>
    <s v="C"/>
    <n v="-11070"/>
    <n v="-11070"/>
    <s v="INR"/>
    <s v="INR"/>
    <s v=""/>
    <s v="AKO:S7 MAY 23 BPR TRACEL"/>
    <m/>
    <s v="CC30"/>
  </r>
  <r>
    <s v=""/>
    <x v="1"/>
    <s v="SAIPRASTH PRINTERS"/>
    <s v="4800062341"/>
    <s v="S8"/>
    <n v="1923016924"/>
    <s v="KR"/>
    <d v="2023-05-10T00:00:00"/>
    <d v="2023-05-17T00:00:00"/>
    <d v="2023-06-09T00:00:00"/>
    <s v=""/>
    <s v=""/>
    <s v="C"/>
    <n v="-18400"/>
    <n v="-18400"/>
    <s v="INR"/>
    <s v="INR"/>
    <s v=""/>
    <s v="AKO:S8 MATERIAL REQUISITION ADVISE"/>
    <m/>
    <s v="CC30"/>
  </r>
  <r>
    <s v=""/>
    <x v="1"/>
    <s v="SAIPRASTH PRINTERS"/>
    <s v="4800062341"/>
    <s v="S9"/>
    <n v="1923017526"/>
    <s v="KR"/>
    <d v="2023-05-16T00:00:00"/>
    <d v="2023-05-18T00:00:00"/>
    <d v="2023-06-15T00:00:00"/>
    <s v=""/>
    <s v=""/>
    <s v="C"/>
    <n v="-2570"/>
    <n v="-2570"/>
    <s v="INR"/>
    <s v="INR"/>
    <s v=""/>
    <s v="AKO:S9 MAY 23 MATERIAL REQUISITION ADVISE SLIP"/>
    <m/>
    <s v="CC30"/>
  </r>
  <r>
    <s v=""/>
    <x v="1"/>
    <s v="SAIPRASTH PRINTERS"/>
    <s v="4800060298"/>
    <s v="S10"/>
    <n v="1923023102"/>
    <s v="KR"/>
    <d v="2023-05-23T00:00:00"/>
    <d v="2023-05-26T00:00:00"/>
    <d v="2023-06-22T00:00:00"/>
    <s v=""/>
    <s v=""/>
    <s v="C"/>
    <n v="-2760"/>
    <n v="-2760"/>
    <s v="INR"/>
    <s v="INR"/>
    <s v=""/>
    <s v="Akola_S10_TOXIC-6.1 STICKER SMALL SIZE"/>
    <m/>
    <s v="CC30"/>
  </r>
  <r>
    <s v=""/>
    <x v="2"/>
    <s v="KAILASH HARDWARE &amp; ELECTRICAL STORE"/>
    <s v="LOTE"/>
    <s v="KH/1287/2324"/>
    <n v="1923023408"/>
    <s v="KR"/>
    <d v="2023-05-25T00:00:00"/>
    <d v="2023-05-27T00:00:00"/>
    <d v="2023-10-23T00:00:00"/>
    <s v=""/>
    <s v=""/>
    <s v="N"/>
    <n v="-477"/>
    <n v="-477"/>
    <s v="INR"/>
    <s v="INR"/>
    <s v=""/>
    <s v="LOTE : KH/1287/2324 SS BARREL NIPPLE 1/2*6''"/>
    <m/>
    <s v="CC90"/>
  </r>
  <r>
    <s v=""/>
    <x v="1"/>
    <s v="SAIPRASTH PRINTERS"/>
    <s v="4800062745"/>
    <s v="S13"/>
    <n v="1923031267"/>
    <s v="KR"/>
    <d v="2023-06-16T00:00:00"/>
    <d v="2023-06-21T00:00:00"/>
    <d v="2023-07-16T00:00:00"/>
    <s v=""/>
    <s v=""/>
    <s v="C"/>
    <n v="-10330"/>
    <n v="-10330"/>
    <s v="INR"/>
    <s v="INR"/>
    <s v=""/>
    <s v="Akola_S13_REGISTER"/>
    <m/>
    <s v="CC30"/>
  </r>
  <r>
    <s v=""/>
    <x v="1"/>
    <s v="SAIPRASTH PRINTERS"/>
    <s v="4800062185"/>
    <s v="S14"/>
    <n v="1923032486"/>
    <s v="KR"/>
    <d v="2023-06-23T00:00:00"/>
    <d v="2023-06-26T00:00:00"/>
    <d v="2023-07-23T00:00:00"/>
    <s v=""/>
    <s v=""/>
    <s v="C"/>
    <n v="-18900"/>
    <n v="-18900"/>
    <s v="INR"/>
    <s v="INR"/>
    <s v=""/>
    <s v="Akola_S14_SNACKS COUPON BOOK"/>
    <m/>
    <s v="CC30"/>
  </r>
  <r>
    <s v=""/>
    <x v="3"/>
    <s v="ZATPAT STATIONERY"/>
    <s v="4800062953"/>
    <s v="SEZ/23-24/00162"/>
    <n v="1923042458"/>
    <s v="KR"/>
    <d v="2023-07-15T00:00:00"/>
    <d v="2023-07-18T00:00:00"/>
    <d v="2023-08-29T00:00:00"/>
    <s v=""/>
    <s v=""/>
    <s v="C"/>
    <n v="-30000"/>
    <n v="-30000"/>
    <s v="INR"/>
    <s v="INR"/>
    <s v=""/>
    <s v="DSEZ: SEZ/23-24/00162 TARPAULIN-24FTX 30 FT, 180 G"/>
    <m/>
    <s v="CC45"/>
  </r>
  <r>
    <s v=""/>
    <x v="2"/>
    <s v="KAILASH HARDWARE &amp; ELECTRICAL STORE"/>
    <s v="LOTE"/>
    <s v="KH/2673/2324"/>
    <n v="1923044909"/>
    <s v="KR"/>
    <d v="2023-07-24T00:00:00"/>
    <d v="2023-07-28T00:00:00"/>
    <d v="2023-10-22T00:00:00"/>
    <s v=""/>
    <s v=""/>
    <s v="N"/>
    <n v="-448"/>
    <n v="-448"/>
    <s v="INR"/>
    <s v="INR"/>
    <s v=""/>
    <s v="LOTE : KH/2673/2324 PVC FUNNEL 12&quot;"/>
    <m/>
    <s v="CC90"/>
  </r>
  <r>
    <s v=""/>
    <x v="4"/>
    <s v="HIRA HARDWARE &amp; PAINT STORES"/>
    <s v="4800062994"/>
    <s v="HIRA/23-24/646"/>
    <n v="1923045066"/>
    <s v="KR"/>
    <d v="2023-07-26T00:00:00"/>
    <d v="2023-07-28T00:00:00"/>
    <d v="2023-10-24T00:00:00"/>
    <s v=""/>
    <s v=""/>
    <s v="C"/>
    <n v="-708"/>
    <n v="-708"/>
    <s v="INR"/>
    <s v="INR"/>
    <s v=""/>
    <s v="Lote:/646_SOLDERING IRON"/>
    <m/>
    <s v="CC90"/>
  </r>
  <r>
    <s v=""/>
    <x v="4"/>
    <s v="HIRA HARDWARE &amp; PAINT STORES"/>
    <s v="4800063031"/>
    <s v="HIRA/23-24/647"/>
    <n v="1923045069"/>
    <s v="KR"/>
    <d v="2023-07-26T00:00:00"/>
    <d v="2023-07-28T00:00:00"/>
    <d v="2023-10-24T00:00:00"/>
    <s v=""/>
    <s v=""/>
    <s v="C"/>
    <n v="-850"/>
    <n v="-850"/>
    <s v="INR"/>
    <s v="INR"/>
    <s v=""/>
    <s v="Lote:/647_SS316 SCH40  ERW CON REDUCER  50X25 MM"/>
    <m/>
    <s v="CC90"/>
  </r>
  <r>
    <s v=""/>
    <x v="4"/>
    <s v="HIRA HARDWARE &amp; PAINT STORES"/>
    <s v="4800063027"/>
    <s v="HIRA/23-24/648"/>
    <n v="1923045121"/>
    <s v="KR"/>
    <d v="2023-07-26T00:00:00"/>
    <d v="2023-07-29T00:00:00"/>
    <d v="2023-10-24T00:00:00"/>
    <s v=""/>
    <s v=""/>
    <s v="C"/>
    <n v="-425"/>
    <n v="-425"/>
    <s v="INR"/>
    <s v="INR"/>
    <s v=""/>
    <s v="Lote:/648_MULTI PURPOSE GREASE LGMT3/5"/>
    <m/>
    <s v="CC90"/>
  </r>
  <r>
    <s v=""/>
    <x v="5"/>
    <s v="DHANVARSHA ROADWAYS"/>
    <s v="AKO-4700004532"/>
    <s v="RIL/3162/23-24"/>
    <n v="1923050429"/>
    <s v="KR"/>
    <d v="2023-07-25T00:00:00"/>
    <d v="2023-08-11T00:00:00"/>
    <d v="2023-09-08T00:00:00"/>
    <s v=""/>
    <s v=""/>
    <s v="C"/>
    <n v="-93390"/>
    <n v="-93390"/>
    <s v="INR"/>
    <s v="INR"/>
    <s v=""/>
    <s v="AKO-DHANVARSHA  B3162 25/7 FRT SOLU 24MT 47/4532"/>
    <m/>
    <s v="LC04"/>
  </r>
  <r>
    <s v=""/>
    <x v="6"/>
    <s v="Jay Mudran Company"/>
    <s v="4800063351"/>
    <s v="2021-22/181"/>
    <n v="1923059072"/>
    <s v="KR"/>
    <d v="2023-09-01T00:00:00"/>
    <d v="2023-09-05T00:00:00"/>
    <d v="2023-10-16T00:00:00"/>
    <s v=""/>
    <s v=""/>
    <s v="C"/>
    <n v="-4256"/>
    <n v="-4256"/>
    <s v="INR"/>
    <s v="INR"/>
    <s v=""/>
    <s v="Akola:/181_FORMULATION EC BPR"/>
    <m/>
    <s v="CC45"/>
  </r>
  <r>
    <s v=""/>
    <x v="7"/>
    <s v="TOORANT COMMUNICATIONS"/>
    <s v="4800063356"/>
    <s v="TCS/23-24/122"/>
    <n v="1923060028"/>
    <s v="KR"/>
    <d v="2023-09-04T00:00:00"/>
    <d v="2023-09-06T00:00:00"/>
    <d v="2023-10-19T00:00:00"/>
    <s v=""/>
    <s v=""/>
    <s v="C"/>
    <n v="-25960"/>
    <n v="-25960"/>
    <s v="INR"/>
    <s v="INR"/>
    <s v=""/>
    <s v="ANK:TCS/23-24/122 16+2 PORT POE SWITCH"/>
    <m/>
    <s v="CC45"/>
  </r>
  <r>
    <s v=""/>
    <x v="8"/>
    <s v="SHREE KRISHNA ENTERPRISES"/>
    <s v="4800063287"/>
    <s v="1412"/>
    <n v="1923060088"/>
    <s v="KR"/>
    <d v="2023-09-02T00:00:00"/>
    <d v="2023-09-06T00:00:00"/>
    <d v="2023-10-17T00:00:00"/>
    <s v=""/>
    <s v=""/>
    <s v="C"/>
    <n v="-510"/>
    <n v="-510"/>
    <s v="INR"/>
    <s v="INR"/>
    <s v=""/>
    <s v="ANK:1412 TAPARIA MAKE SCREW DRIVER 12”"/>
    <m/>
    <s v="CC45"/>
  </r>
  <r>
    <s v=""/>
    <x v="9"/>
    <s v="RAVINDRA &amp; COMPANY"/>
    <s v="4800063346"/>
    <s v="RR01311"/>
    <n v="1923060431"/>
    <s v="KR"/>
    <d v="2023-09-04T00:00:00"/>
    <d v="2023-09-06T00:00:00"/>
    <d v="2023-10-19T00:00:00"/>
    <s v=""/>
    <s v=""/>
    <s v="C"/>
    <n v="-1794"/>
    <n v="-1794"/>
    <s v="INR"/>
    <s v="INR"/>
    <s v=""/>
    <s v="Akola:1311_PVC CABLE TIE 300MM"/>
    <m/>
    <s v="CC45"/>
  </r>
  <r>
    <s v=""/>
    <x v="10"/>
    <s v="AMBICA ENTERPRISE"/>
    <s v="4800063310"/>
    <s v="AE/23-24/232"/>
    <n v="1923060802"/>
    <s v="KR"/>
    <d v="2023-09-04T00:00:00"/>
    <d v="2023-09-07T00:00:00"/>
    <d v="2023-10-19T00:00:00"/>
    <s v=""/>
    <s v=""/>
    <s v="C"/>
    <n v="-55800"/>
    <n v="-55800"/>
    <s v="INR"/>
    <s v="INR"/>
    <s v=""/>
    <s v="DSEZ:AE/23-24/232 SS 316  FLANGE GUARD: 40NB"/>
    <m/>
    <s v="CC45"/>
  </r>
  <r>
    <s v=""/>
    <x v="5"/>
    <s v="DHANVARSHA ROADWAYS"/>
    <s v="4700004743"/>
    <s v="RIL/3171/23-24"/>
    <n v="1923060983"/>
    <s v="KR"/>
    <d v="2023-09-04T00:00:00"/>
    <d v="2023-09-08T00:00:00"/>
    <d v="2023-10-19T00:00:00"/>
    <s v=""/>
    <s v=""/>
    <s v="C"/>
    <n v="-34206"/>
    <n v="-34206"/>
    <s v="INR"/>
    <s v="INR"/>
    <s v=""/>
    <s v="DSEZ 4-NOX FREIGHT CHG B/E NO.1003028"/>
    <m/>
    <s v="CC45"/>
  </r>
  <r>
    <s v=""/>
    <x v="11"/>
    <s v="JDC TECHNOLOGY PVT LTD"/>
    <s v="4300137100"/>
    <s v="JDCPL/0741/23-24"/>
    <n v="1923061066"/>
    <s v="KR"/>
    <d v="2023-09-03T00:00:00"/>
    <d v="2023-09-08T00:00:00"/>
    <d v="2023-09-10T00:00:00"/>
    <s v=""/>
    <s v=""/>
    <s v="N"/>
    <n v="-26100"/>
    <n v="-26100"/>
    <s v="INR"/>
    <s v="INR"/>
    <s v=""/>
    <s v="DSEZ:JDCPL/0741/23-24 Supply and Apply of Gear Box"/>
    <m/>
    <s v="FP06"/>
  </r>
  <r>
    <s v=""/>
    <x v="12"/>
    <s v="CRYOGAS AIR PRODUCTS INDIA PVT. LTD"/>
    <s v="4800062734"/>
    <s v="INV-CRYO-13015"/>
    <n v="1923061135"/>
    <s v="KR"/>
    <d v="2023-09-05T00:00:00"/>
    <d v="2023-09-08T00:00:00"/>
    <d v="2023-10-20T00:00:00"/>
    <s v=""/>
    <s v=""/>
    <s v="C"/>
    <n v="-2832"/>
    <n v="-2832"/>
    <s v="INR"/>
    <s v="INR"/>
    <s v=""/>
    <s v="Lote:3015_HYDROGEN CYLINDER"/>
    <m/>
    <s v="CC45"/>
  </r>
  <r>
    <s v=""/>
    <x v="13"/>
    <s v="SKYLARK ELECTRICALS &amp; ENGINEERINGS"/>
    <s v="4900019178"/>
    <s v="23-24/0845"/>
    <n v="1923061158"/>
    <s v="KR"/>
    <d v="2023-09-06T00:00:00"/>
    <d v="2023-09-08T00:00:00"/>
    <d v="2023-10-21T00:00:00"/>
    <s v=""/>
    <s v=""/>
    <s v="C"/>
    <n v="-8083"/>
    <n v="-8083"/>
    <s v="INR"/>
    <s v="INR"/>
    <s v=""/>
    <s v="Lote:0845_CABLE GLAND  19  SQMM ( 3/4 INCH )"/>
    <m/>
    <s v="CC45"/>
  </r>
  <r>
    <s v=""/>
    <x v="14"/>
    <s v="LAXMI BIO FUELS"/>
    <s v="5400075785"/>
    <s v="55"/>
    <n v="1923061327"/>
    <s v="KR"/>
    <d v="2023-09-05T00:00:00"/>
    <d v="2023-09-08T00:00:00"/>
    <d v="2023-10-20T00:00:00"/>
    <s v=""/>
    <s v=""/>
    <s v="C"/>
    <n v="-270176"/>
    <n v="-270176"/>
    <s v="INR"/>
    <s v="INR"/>
    <s v=""/>
    <s v="Lote:55_BRIQUTTED AGRO FUEL - CV Min. 4000"/>
    <m/>
    <s v="CC45"/>
  </r>
  <r>
    <s v=""/>
    <x v="9"/>
    <s v="RAVINDRA &amp; COMPANY"/>
    <s v="4800063366"/>
    <s v="RR01323"/>
    <n v="1923061378"/>
    <s v="KR"/>
    <d v="2023-09-05T00:00:00"/>
    <d v="2023-09-08T00:00:00"/>
    <d v="2023-10-20T00:00:00"/>
    <s v=""/>
    <s v=""/>
    <s v="C"/>
    <n v="-1099"/>
    <n v="-1099"/>
    <s v="INR"/>
    <s v="INR"/>
    <s v=""/>
    <s v="Akola:1323_MS HEX BOLT WITH NUT   16 x 50   MM"/>
    <m/>
    <s v="CC45"/>
  </r>
  <r>
    <s v=""/>
    <x v="15"/>
    <s v="UNIQUE HARDWARE &amp; TOOLS"/>
    <s v="4800063348"/>
    <s v="2324/8351"/>
    <n v="1923061907"/>
    <s v="KR"/>
    <d v="2023-09-08T00:00:00"/>
    <d v="2023-09-11T00:00:00"/>
    <d v="2023-10-23T00:00:00"/>
    <s v=""/>
    <s v=""/>
    <s v="C"/>
    <n v="-1915"/>
    <n v="-1915"/>
    <s v="INR"/>
    <s v="INR"/>
    <s v=""/>
    <s v="Akola:8351_THREAD CONES"/>
    <m/>
    <s v="CC45"/>
  </r>
  <r>
    <s v=""/>
    <x v="16"/>
    <s v="S S TRADERS (ANK)"/>
    <s v="4800062592"/>
    <s v="23/800"/>
    <n v="1923061935"/>
    <s v="KR"/>
    <d v="2023-09-08T00:00:00"/>
    <d v="2023-09-12T00:00:00"/>
    <d v="2023-10-23T00:00:00"/>
    <s v=""/>
    <s v=""/>
    <s v="C"/>
    <n v="-19288"/>
    <n v="-19288"/>
    <s v="INR"/>
    <s v="INR"/>
    <s v=""/>
    <s v="ANK:23/800 FBD FINGER BEG 19 FINGERS 60 DIA"/>
    <m/>
    <s v="CC45"/>
  </r>
  <r>
    <s v=""/>
    <x v="17"/>
    <s v="TEJ ELECTRICALS"/>
    <s v="4800063341"/>
    <s v="109/23-24"/>
    <n v="1923062012"/>
    <s v="KR"/>
    <d v="2023-09-05T00:00:00"/>
    <d v="2023-09-12T00:00:00"/>
    <d v="2023-10-20T00:00:00"/>
    <s v=""/>
    <s v=""/>
    <s v="C"/>
    <n v="-4720"/>
    <n v="-4720"/>
    <s v="INR"/>
    <s v="INR"/>
    <s v=""/>
    <s v="Lote:109/23-24 LINE VOLTAGE MANAGER240Un 3PHASE 4W"/>
    <m/>
    <s v="CC45"/>
  </r>
  <r>
    <s v=""/>
    <x v="18"/>
    <s v="SHREE SANKALPA INDUSTRIES"/>
    <s v="4800063343"/>
    <s v="23-24/0071"/>
    <n v="1923062150"/>
    <s v="KR"/>
    <d v="2023-09-09T00:00:00"/>
    <d v="2023-09-12T00:00:00"/>
    <d v="2023-10-24T00:00:00"/>
    <s v=""/>
    <s v=""/>
    <s v="C"/>
    <n v="-4532"/>
    <n v="-4532"/>
    <s v="INR"/>
    <s v="INR"/>
    <s v=""/>
    <s v="Lote:0071_PID CONTROLLER NEX605"/>
    <m/>
    <s v="CC45"/>
  </r>
  <r>
    <s v=""/>
    <x v="5"/>
    <s v="DHANVARSHA ROADWAYS"/>
    <s v="AKO-4700004532"/>
    <s v="RIL/3173/23-24"/>
    <n v="1923062232"/>
    <s v="KR"/>
    <d v="2023-09-08T00:00:00"/>
    <d v="2023-09-12T00:00:00"/>
    <d v="2023-10-23T00:00:00"/>
    <s v=""/>
    <s v=""/>
    <s v="C"/>
    <n v="-93390"/>
    <n v="-93390"/>
    <s v="INR"/>
    <s v="INR"/>
    <s v=""/>
    <s v="AKO-DHANVRSHA B3173 8/9 FRT SOLU 24MT 47/4532"/>
    <m/>
    <s v="CC45"/>
  </r>
  <r>
    <s v=""/>
    <x v="19"/>
    <s v="ABLAZE GLASS WORK PVT LTD"/>
    <s v="4900019169"/>
    <s v="INV-000545"/>
    <n v="1923062275"/>
    <s v="KR"/>
    <d v="2023-09-05T00:00:00"/>
    <d v="2023-09-12T00:00:00"/>
    <d v="2023-10-20T00:00:00"/>
    <s v=""/>
    <s v=""/>
    <s v="C"/>
    <n v="-337250"/>
    <n v="-337250"/>
    <s v="INR"/>
    <s v="INR"/>
    <s v=""/>
    <s v="DSEZ:INV-000545 SIGHT GLASS-SS316-25MM"/>
    <m/>
    <s v="CC45"/>
  </r>
  <r>
    <s v=""/>
    <x v="20"/>
    <s v="MANIRAM FILTER FABRICS"/>
    <s v="4800062752"/>
    <s v="174"/>
    <n v="1923062820"/>
    <s v="KR"/>
    <d v="2023-09-06T00:00:00"/>
    <d v="2023-09-13T00:00:00"/>
    <d v="2023-10-21T00:00:00"/>
    <s v=""/>
    <s v=""/>
    <s v="C"/>
    <n v="-28910"/>
    <n v="-28910"/>
    <s v="INR"/>
    <s v="INR"/>
    <s v=""/>
    <s v="Akola:174_NITRILE HAND GLOVES"/>
    <m/>
    <s v="CC45"/>
  </r>
  <r>
    <s v=""/>
    <x v="21"/>
    <s v="NOVASTRAP PACKAGING SOLUTION"/>
    <s v="4800063368"/>
    <s v="NPS797"/>
    <n v="1923062821"/>
    <s v="KR"/>
    <d v="2023-09-07T00:00:00"/>
    <d v="2023-09-13T00:00:00"/>
    <d v="2023-10-22T00:00:00"/>
    <s v=""/>
    <s v=""/>
    <s v="C"/>
    <n v="-13031.63"/>
    <n v="-13031.63"/>
    <s v="INR"/>
    <s v="INR"/>
    <s v=""/>
    <s v="Akola:S797_BLOWER FAN"/>
    <m/>
    <s v="CC45"/>
  </r>
  <r>
    <s v=""/>
    <x v="22"/>
    <s v="P D LABELS"/>
    <s v="5400077903"/>
    <s v="PDL/23-24/190"/>
    <n v="1923062825"/>
    <s v="KR"/>
    <d v="2023-09-01T00:00:00"/>
    <d v="2023-09-13T00:00:00"/>
    <d v="2023-10-01T00:00:00"/>
    <s v=""/>
    <s v=""/>
    <s v="C"/>
    <n v="-14160"/>
    <n v="-14160"/>
    <s v="INR"/>
    <s v="INR"/>
    <s v=""/>
    <s v="Akola:/190_THERMAL PRINTER ROLL"/>
    <m/>
    <s v="CC30"/>
  </r>
  <r>
    <s v=""/>
    <x v="23"/>
    <s v="A. P. CORPORATION"/>
    <s v="4800063379"/>
    <s v="506/23-24"/>
    <n v="1923062915"/>
    <s v="KR"/>
    <d v="2023-09-06T00:00:00"/>
    <d v="2023-09-13T00:00:00"/>
    <d v="2023-10-21T00:00:00"/>
    <s v=""/>
    <s v=""/>
    <s v="C"/>
    <n v="-10266"/>
    <n v="-10266"/>
    <s v="INR"/>
    <s v="INR"/>
    <s v=""/>
    <s v="Lote:3-24_SS 304 ELBOW SCH5 ERW 40 MM"/>
    <m/>
    <s v="CC45"/>
  </r>
  <r>
    <s v=""/>
    <x v="24"/>
    <s v="GISS PUMPS SOLUTION"/>
    <s v="4300136337"/>
    <s v="23240547"/>
    <n v="1923062919"/>
    <s v="KR"/>
    <d v="2023-08-17T00:00:00"/>
    <d v="2023-09-13T00:00:00"/>
    <d v="2023-10-01T00:00:00"/>
    <s v=""/>
    <s v="B"/>
    <s v="C"/>
    <n v="-43680"/>
    <n v="-43680"/>
    <s v="INR"/>
    <s v="INR"/>
    <s v=""/>
    <s v="DSEZ:23240547 MECHANICAL PRESIDENT SHRUB DRY SEAL"/>
    <m/>
    <s v="CC45"/>
  </r>
  <r>
    <s v=""/>
    <x v="25"/>
    <s v="A. P. CORPORATION"/>
    <s v="4900019175"/>
    <s v="507/23-24"/>
    <n v="1923062943"/>
    <s v="KR"/>
    <d v="2023-09-06T00:00:00"/>
    <d v="2023-09-13T00:00:00"/>
    <d v="2023-10-21T00:00:00"/>
    <s v=""/>
    <s v=""/>
    <s v="C"/>
    <n v="-3363"/>
    <n v="-3363"/>
    <s v="INR"/>
    <s v="INR"/>
    <s v=""/>
    <s v="Lote:3-24_MS SCH40  SMLS 90 DEG  ELBOW 25MM"/>
    <m/>
    <s v="CC45"/>
  </r>
  <r>
    <s v=""/>
    <x v="23"/>
    <s v="A. P. CORPORATION"/>
    <s v="4800063371"/>
    <s v="505/23-24"/>
    <n v="1923062957"/>
    <s v="KR"/>
    <d v="2023-09-06T00:00:00"/>
    <d v="2023-09-13T00:00:00"/>
    <d v="2023-10-21T00:00:00"/>
    <s v=""/>
    <s v=""/>
    <s v="C"/>
    <n v="-21683"/>
    <n v="-21683"/>
    <s v="INR"/>
    <s v="INR"/>
    <s v=""/>
    <s v="Lote:3-24_MS  S/O  RF FLANGE 150#   100  MM"/>
    <m/>
    <s v="CC45"/>
  </r>
  <r>
    <s v=""/>
    <x v="23"/>
    <s v="A. P. CORPORATION"/>
    <s v="4800063379"/>
    <s v="512/23-24"/>
    <n v="1923062961"/>
    <s v="KR"/>
    <d v="2023-09-09T00:00:00"/>
    <d v="2023-09-13T00:00:00"/>
    <d v="2023-10-24T00:00:00"/>
    <s v=""/>
    <s v=""/>
    <s v="C"/>
    <n v="-19852"/>
    <n v="-19852"/>
    <s v="INR"/>
    <s v="INR"/>
    <s v=""/>
    <s v="Lote:3-24_SS 304 PIPE SCH5 ERW 80 MM"/>
    <m/>
    <s v="CC45"/>
  </r>
  <r>
    <s v=""/>
    <x v="26"/>
    <s v="UNITED INDIA TRADERS"/>
    <s v="4800063372"/>
    <s v="UIT/0085/23-24"/>
    <n v="1923062964"/>
    <s v="KR"/>
    <d v="2023-09-06T00:00:00"/>
    <d v="2023-09-13T00:00:00"/>
    <d v="2023-10-21T00:00:00"/>
    <s v=""/>
    <s v=""/>
    <s v="C"/>
    <n v="-1628.4"/>
    <n v="-1628.4"/>
    <s v="INR"/>
    <s v="INR"/>
    <s v=""/>
    <s v="Lote:3-24_MS SCH40  SMLS 90 DEG  ELBOW 100MM"/>
    <m/>
    <s v="CC45"/>
  </r>
  <r>
    <s v=""/>
    <x v="26"/>
    <s v="UNITED INDIA TRADERS"/>
    <s v="4800063381"/>
    <s v="UIT/0086/23-24"/>
    <n v="1923062987"/>
    <s v="KR"/>
    <d v="2023-09-06T00:00:00"/>
    <d v="2023-09-13T00:00:00"/>
    <d v="2023-10-21T00:00:00"/>
    <s v=""/>
    <s v=""/>
    <s v="C"/>
    <n v="-6348.4"/>
    <n v="-6348.4"/>
    <s v="INR"/>
    <s v="INR"/>
    <s v=""/>
    <s v="Lote:3-24_SS 304 STUB END L SCH5 ERW 40 MM"/>
    <m/>
    <s v="CC45"/>
  </r>
  <r>
    <s v=""/>
    <x v="27"/>
    <s v="AMOL ENTERPRISES"/>
    <s v="4800063079"/>
    <s v="AE-517/23-24"/>
    <n v="1923062990"/>
    <s v="KR"/>
    <d v="2023-09-09T00:00:00"/>
    <d v="2023-09-13T00:00:00"/>
    <d v="2023-10-24T00:00:00"/>
    <s v=""/>
    <s v=""/>
    <s v="C"/>
    <n v="-1540"/>
    <n v="-1540"/>
    <s v="INR"/>
    <s v="INR"/>
    <s v=""/>
    <s v="Lote:3-24_JK PAPER A/4"/>
    <m/>
    <s v="CC45"/>
  </r>
  <r>
    <s v=""/>
    <x v="25"/>
    <s v="A. P. CORPORATION"/>
    <s v="4900019175"/>
    <s v="513/23-24"/>
    <n v="1923062991"/>
    <s v="KR"/>
    <d v="2023-09-09T00:00:00"/>
    <d v="2023-09-13T00:00:00"/>
    <d v="2023-10-24T00:00:00"/>
    <s v=""/>
    <s v=""/>
    <s v="C"/>
    <n v="-33453"/>
    <n v="-33453"/>
    <s v="INR"/>
    <s v="INR"/>
    <s v=""/>
    <s v="Lote:3-24_MS SCH40  SMLS PIPE  25  MM"/>
    <m/>
    <s v="CC45"/>
  </r>
  <r>
    <s v=""/>
    <x v="26"/>
    <s v="UNITED INDIA TRADERS"/>
    <s v="4800063325"/>
    <s v="UIT/0078/23-24"/>
    <n v="1923062995"/>
    <s v="KR"/>
    <d v="2023-09-05T00:00:00"/>
    <d v="2023-09-13T00:00:00"/>
    <d v="2023-10-20T00:00:00"/>
    <s v=""/>
    <s v=""/>
    <s v="C"/>
    <n v="-33040"/>
    <n v="-33040"/>
    <s v="INR"/>
    <s v="INR"/>
    <s v=""/>
    <s v="Lote:3-24_WATER METER 2 INCH"/>
    <m/>
    <s v="CC45"/>
  </r>
  <r>
    <s v=""/>
    <x v="23"/>
    <s v="A. P. CORPORATION"/>
    <s v="4800063371"/>
    <s v="514/23-24"/>
    <n v="1923063002"/>
    <s v="KR"/>
    <d v="2023-09-09T00:00:00"/>
    <d v="2023-09-13T00:00:00"/>
    <d v="2023-10-24T00:00:00"/>
    <s v=""/>
    <s v=""/>
    <s v="C"/>
    <n v="-157601"/>
    <n v="-157601"/>
    <s v="INR"/>
    <s v="INR"/>
    <s v=""/>
    <s v="Lote:3-24_MS SCH40  SMLS PIPE 100  MM"/>
    <m/>
    <s v="CC45"/>
  </r>
  <r>
    <s v=""/>
    <x v="28"/>
    <s v="PRANAV OXYGEN"/>
    <s v="4800062594"/>
    <s v="20343"/>
    <n v="1923063170"/>
    <s v="KR"/>
    <d v="2023-09-08T00:00:00"/>
    <d v="2023-09-14T00:00:00"/>
    <d v="2023-10-23T00:00:00"/>
    <s v=""/>
    <s v=""/>
    <s v="C"/>
    <n v="-3625"/>
    <n v="-3625"/>
    <s v="INR"/>
    <s v="INR"/>
    <s v=""/>
    <s v="DSEZ:20343 NITROGEN CYLINDER"/>
    <m/>
    <s v="CC45"/>
  </r>
  <r>
    <s v=""/>
    <x v="29"/>
    <s v="RUSHABH ENTERPRISES"/>
    <s v="4800063319"/>
    <s v="R/23-24/0215"/>
    <n v="1923063174"/>
    <s v="KR"/>
    <d v="2023-09-05T00:00:00"/>
    <d v="2023-09-14T00:00:00"/>
    <d v="2023-10-20T00:00:00"/>
    <s v=""/>
    <s v=""/>
    <s v="C"/>
    <n v="-106693"/>
    <n v="-106693"/>
    <s v="INR"/>
    <s v="INR"/>
    <s v=""/>
    <s v="DSEZ:R/23-24/0215 MEGA CHEM A-30 SHAFT PROTECTION"/>
    <m/>
    <s v="CC45"/>
  </r>
  <r>
    <s v=""/>
    <x v="30"/>
    <s v="BLR Logistiks (I) Ltd"/>
    <s v="4700004757"/>
    <s v="BLR-09665-23"/>
    <n v="1923063318"/>
    <s v="KR"/>
    <d v="2023-09-06T00:00:00"/>
    <d v="2023-09-14T00:00:00"/>
    <d v="2023-10-21T00:00:00"/>
    <s v=""/>
    <s v=""/>
    <s v="C"/>
    <n v="-34484"/>
    <n v="-34484"/>
    <s v="INR"/>
    <s v="INR"/>
    <s v=""/>
    <s v="DSEZ DEK FREIGHT CHG B/E NO. 1003177"/>
    <m/>
    <s v="CC45"/>
  </r>
  <r>
    <s v=""/>
    <x v="27"/>
    <s v="AMOL ENTERPRISES"/>
    <s v="LOTE"/>
    <s v="AE-518/23-24"/>
    <n v="1923063893"/>
    <s v="KR"/>
    <d v="2023-09-09T00:00:00"/>
    <d v="2023-09-15T00:00:00"/>
    <d v="2023-10-24T00:00:00"/>
    <s v=""/>
    <s v=""/>
    <s v="N"/>
    <n v="-472"/>
    <n v="-472"/>
    <s v="INR"/>
    <s v="INR"/>
    <s v=""/>
    <s v="LOTE : AE-518/23-24 Sticker Paper A4 Yellow"/>
    <m/>
    <s v="CC45"/>
  </r>
  <r>
    <s v=""/>
    <x v="31"/>
    <s v="SANJAY STEEL ASSOCIATES"/>
    <s v="4900019193"/>
    <s v="0144"/>
    <n v="1923063942"/>
    <s v="KR"/>
    <d v="2023-09-06T00:00:00"/>
    <d v="2023-09-15T00:00:00"/>
    <d v="2023-10-21T00:00:00"/>
    <s v=""/>
    <s v=""/>
    <s v="C"/>
    <n v="-54405"/>
    <n v="-54405"/>
    <s v="INR"/>
    <s v="INR"/>
    <s v=""/>
    <s v="DSEZ:0144 ISMC CHANNEL 100 X 50 X 6 MM THK."/>
    <m/>
    <s v="CC45"/>
  </r>
  <r>
    <s v=""/>
    <x v="5"/>
    <s v="DHANVARSHA ROADWAYS"/>
    <s v="AKO-4700004532"/>
    <s v="RIL/3172/23-24"/>
    <n v="1923063977"/>
    <s v="KR"/>
    <d v="2023-09-08T00:00:00"/>
    <d v="2023-09-15T00:00:00"/>
    <d v="2023-10-23T00:00:00"/>
    <s v=""/>
    <s v=""/>
    <s v="C"/>
    <n v="-96140"/>
    <n v="-96140"/>
    <s v="INR"/>
    <s v="INR"/>
    <s v=""/>
    <s v="AKO-DHANVRSHA B3172 8/9 FRT SOLU 24MT 47/4532"/>
    <m/>
    <s v="CC45"/>
  </r>
  <r>
    <s v=""/>
    <x v="32"/>
    <s v="METAL VISION"/>
    <s v="4800063380"/>
    <s v="MV/387/23-24"/>
    <n v="1923064090"/>
    <s v="KR"/>
    <d v="2023-09-09T00:00:00"/>
    <d v="2023-09-15T00:00:00"/>
    <d v="2023-10-24T00:00:00"/>
    <s v=""/>
    <s v=""/>
    <s v="C"/>
    <n v="-105803"/>
    <n v="-105803"/>
    <s v="INR"/>
    <s v="INR"/>
    <s v=""/>
    <s v="Lote:3-24_SS 304 ELBOW SCH5 ERW 100 MM"/>
    <m/>
    <s v="CC45"/>
  </r>
  <r>
    <s v=""/>
    <x v="26"/>
    <s v="UNITED INDIA TRADERS"/>
    <s v="4800063274"/>
    <s v="UIT/0087/23-24"/>
    <n v="1923065133"/>
    <s v="KR"/>
    <d v="2023-09-08T00:00:00"/>
    <d v="2023-09-20T00:00:00"/>
    <d v="2023-10-23T00:00:00"/>
    <s v=""/>
    <s v=""/>
    <s v="C"/>
    <n v="-35742.199999999997"/>
    <n v="-35742.199999999997"/>
    <s v="INR"/>
    <s v="INR"/>
    <s v=""/>
    <s v="Akola:3-24_PPGI ROOF SHEET 12FEET LONG"/>
    <m/>
    <s v="CC45"/>
  </r>
  <r>
    <s v=""/>
    <x v="33"/>
    <s v="IDEAL ELECTRIC CORPORATION"/>
    <s v="4800063362"/>
    <s v="GST/23-24/3916"/>
    <n v="1923065177"/>
    <s v="KR"/>
    <d v="2023-09-05T00:00:00"/>
    <d v="2023-09-19T00:00:00"/>
    <d v="2023-10-20T00:00:00"/>
    <s v=""/>
    <s v=""/>
    <s v="C"/>
    <n v="-3600"/>
    <n v="-3600"/>
    <s v="INR"/>
    <s v="INR"/>
    <s v=""/>
    <s v="DSEZ: GST/23-24/3916 ANCHOR FASTNER 100 X 12MM"/>
    <m/>
    <s v="CC45"/>
  </r>
  <r>
    <s v=""/>
    <x v="34"/>
    <s v="PROPIX TECHNOLOGIES PVT. LTD."/>
    <s v="4800063339"/>
    <s v="PTPL/23-24/391"/>
    <n v="1923066045"/>
    <s v="KR"/>
    <d v="2023-09-08T00:00:00"/>
    <d v="2023-09-14T00:00:00"/>
    <d v="2023-10-23T00:00:00"/>
    <s v=""/>
    <s v=""/>
    <s v="C"/>
    <n v="-286702"/>
    <n v="-286702"/>
    <s v="INR"/>
    <s v="INR"/>
    <s v=""/>
    <s v="Akola:/391_32MM TT PRINTHEAD (BTO)"/>
    <m/>
    <s v="CC45"/>
  </r>
  <r>
    <s v=""/>
    <x v="35"/>
    <s v="PARIWAR NX"/>
    <s v="4800063285"/>
    <s v="FY1920/18"/>
    <n v="1923066238"/>
    <s v="KR"/>
    <d v="2023-09-06T00:00:00"/>
    <d v="2023-09-22T00:00:00"/>
    <d v="2023-10-21T00:00:00"/>
    <s v=""/>
    <s v=""/>
    <s v="C"/>
    <n v="-68250"/>
    <n v="-68250"/>
    <s v="INR"/>
    <s v="INR"/>
    <s v=""/>
    <s v="Akola:0/18_GENERAL ITEMS (ADMINISTATION)"/>
    <m/>
    <s v="CC45"/>
  </r>
  <r>
    <s v=""/>
    <x v="36"/>
    <s v="ANMOL SAFETY PRODUCTS PVT LTD"/>
    <s v="4800063396"/>
    <s v="ASP/0498/23-24"/>
    <n v="1923066311"/>
    <s v="KR"/>
    <d v="2023-09-08T00:00:00"/>
    <d v="2023-09-22T00:00:00"/>
    <d v="2023-10-23T00:00:00"/>
    <s v=""/>
    <s v=""/>
    <s v="C"/>
    <n v="-168940.6"/>
    <n v="-168940.6"/>
    <s v="INR"/>
    <s v="INR"/>
    <s v=""/>
    <s v="AKO:ASP/0498/23-24 SAFETY SHOE 6 INCH"/>
    <m/>
    <s v="CC45"/>
  </r>
  <r>
    <s v=""/>
    <x v="9"/>
    <s v="RAVINDRA &amp; COMPANY"/>
    <s v="4800063346"/>
    <s v="RR01310"/>
    <n v="1923066745"/>
    <s v="KR"/>
    <d v="2023-09-04T00:00:00"/>
    <d v="2023-09-22T00:00:00"/>
    <d v="2023-10-19T00:00:00"/>
    <s v=""/>
    <s v=""/>
    <s v="C"/>
    <n v="-3811"/>
    <n v="-3811"/>
    <s v="INR"/>
    <s v="INR"/>
    <s v=""/>
    <s v="Akola:1310_PVC CABLE TIE 300MM"/>
    <m/>
    <s v="CC45"/>
  </r>
  <r>
    <s v=""/>
    <x v="37"/>
    <s v="SETA ENGINEERS PRIVATE LIMITED"/>
    <s v="4800063465"/>
    <s v="SEPL/23-24/1544"/>
    <n v="1923067121"/>
    <s v="KR"/>
    <d v="2023-09-23T00:00:00"/>
    <d v="2023-09-25T00:00:00"/>
    <d v="2023-10-23T00:00:00"/>
    <s v=""/>
    <s v=""/>
    <s v="C"/>
    <n v="-20851"/>
    <n v="-20851"/>
    <s v="INR"/>
    <s v="INR"/>
    <s v=""/>
    <s v="Ankleshwar:1544_ACC SEAT BACKREST and FRAME"/>
    <m/>
    <s v="CC30"/>
  </r>
  <r>
    <s v=""/>
    <x v="38"/>
    <s v="ANJANI TRADERS"/>
    <s v="4800062455"/>
    <s v="1497"/>
    <n v="1923067243"/>
    <s v="KR"/>
    <d v="2023-09-22T00:00:00"/>
    <d v="2023-09-25T00:00:00"/>
    <d v="2023-10-22T00:00:00"/>
    <s v=""/>
    <s v=""/>
    <s v="C"/>
    <n v="-5600"/>
    <n v="-5600"/>
    <s v="INR"/>
    <s v="INR"/>
    <s v=""/>
    <s v="Ankleshwar:1497_RUBBER BAND"/>
    <m/>
    <s v="CC30"/>
  </r>
  <r>
    <s v=""/>
    <x v="39"/>
    <s v="ALLIED TRADE CORPORATION"/>
    <s v="4800062827"/>
    <s v="ATC-2076/23-24"/>
    <n v="1923067245"/>
    <s v="KR"/>
    <d v="2023-09-22T00:00:00"/>
    <d v="2023-09-25T00:00:00"/>
    <d v="2023-10-22T00:00:00"/>
    <s v=""/>
    <s v=""/>
    <s v="C"/>
    <n v="-1357"/>
    <n v="-1357"/>
    <s v="INR"/>
    <s v="INR"/>
    <s v=""/>
    <s v="Ankleshwar:3-24_METHANOL HPLC GRADE"/>
    <m/>
    <s v="CC30"/>
  </r>
  <r>
    <s v=""/>
    <x v="40"/>
    <s v="JACINTH ENGINEERING PRIVATE LIMITED"/>
    <s v="4900019101"/>
    <s v="ST/2324/0320"/>
    <n v="1923067291"/>
    <s v="KR"/>
    <d v="2023-09-18T00:00:00"/>
    <d v="2023-09-25T00:00:00"/>
    <d v="2023-10-18T00:00:00"/>
    <s v=""/>
    <s v=""/>
    <s v="C"/>
    <n v="-136054"/>
    <n v="-136054"/>
    <s v="INR"/>
    <s v="INR"/>
    <s v=""/>
    <s v="Lote:0320_HDG CABLE TRAY 100X50X3MM,LADDER TYPE"/>
    <m/>
    <s v="CC30"/>
  </r>
  <r>
    <s v=""/>
    <x v="41"/>
    <s v="INNOVATIVE CODES (I) PRIVATE LIMITE"/>
    <s v="4800062977"/>
    <s v="IC/SP/23-24/2315"/>
    <n v="1923067745"/>
    <s v="KR"/>
    <d v="2023-09-05T00:00:00"/>
    <d v="2023-09-26T00:00:00"/>
    <d v="2023-10-20T00:00:00"/>
    <s v=""/>
    <s v=""/>
    <s v="C"/>
    <n v="-38940"/>
    <n v="-38940"/>
    <s v="INR"/>
    <s v="INR"/>
    <s v=""/>
    <s v="Dahej C-44:2315_SOLVENT BASE 1&quot; TIJ CARTRIDGE"/>
    <m/>
    <s v="CC45"/>
  </r>
  <r>
    <s v=""/>
    <x v="42"/>
    <s v="OKEY TRADERS"/>
    <s v="4800062564"/>
    <s v="2023-24/0266"/>
    <n v="1923067761"/>
    <s v="KR"/>
    <d v="2023-09-21T00:00:00"/>
    <d v="2023-09-26T00:00:00"/>
    <d v="2023-10-21T00:00:00"/>
    <s v=""/>
    <s v=""/>
    <s v="C"/>
    <n v="-75910"/>
    <n v="-75910"/>
    <s v="INR"/>
    <s v="INR"/>
    <s v=""/>
    <s v="DSEZ:2023-24/0266 SULPHURIC ACID MIN 98%, AR, 2.5"/>
    <m/>
    <s v="CC30"/>
  </r>
  <r>
    <s v=""/>
    <x v="43"/>
    <s v="APPLE ENTERPRUSE"/>
    <s v="4800061860"/>
    <s v="23242092"/>
    <n v="1923067763"/>
    <s v="KR"/>
    <d v="2023-09-21T00:00:00"/>
    <d v="2023-09-26T00:00:00"/>
    <d v="2023-10-21T00:00:00"/>
    <s v=""/>
    <s v=""/>
    <s v="C"/>
    <n v="-4280"/>
    <n v="-4280"/>
    <s v="INR"/>
    <s v="INR"/>
    <s v=""/>
    <s v="DSEZ:23242092 M SEAL ( GENERAL PURPOSE)"/>
    <m/>
    <s v="CC30"/>
  </r>
  <r>
    <s v=""/>
    <x v="44"/>
    <s v="Weighcell System Pvt. Ltd."/>
    <s v="4800062769"/>
    <s v="WSPL/23-24/0263"/>
    <n v="1923068543"/>
    <s v="KR"/>
    <d v="2023-09-08T00:00:00"/>
    <d v="2023-09-27T00:00:00"/>
    <d v="2023-10-23T00:00:00"/>
    <s v=""/>
    <s v=""/>
    <s v="C"/>
    <n v="-7816"/>
    <n v="-7816"/>
    <s v="INR"/>
    <s v="INR"/>
    <s v=""/>
    <s v="Dahej C-44:0263_LOADCELL - 30KG CAPACITY"/>
    <m/>
    <s v="CC45"/>
  </r>
  <r>
    <s v=""/>
    <x v="45"/>
    <s v="AGILENT TECHNOLOGIES INDIA PVT. LTD"/>
    <s v="4800063463"/>
    <s v="001000018810"/>
    <n v="1923068589"/>
    <s v="KR"/>
    <d v="2023-09-22T00:00:00"/>
    <d v="2023-09-28T00:00:00"/>
    <d v="2023-10-22T00:00:00"/>
    <s v=""/>
    <s v=""/>
    <s v="C"/>
    <n v="-266202.53999999998"/>
    <n v="-266202.53999999998"/>
    <s v="INR"/>
    <s v="INR"/>
    <s v=""/>
    <s v="AKO:001000018810 G8003-70000 EASY-FIT TORCH 4200 M"/>
    <m/>
    <s v="CC30"/>
  </r>
  <r>
    <s v=""/>
    <x v="46"/>
    <s v="CHANDRAKANT STORES"/>
    <s v="4800062190"/>
    <s v="GST/S/358"/>
    <n v="1923068725"/>
    <s v="KR"/>
    <d v="2023-09-23T00:00:00"/>
    <d v="2023-09-28T00:00:00"/>
    <d v="2023-10-23T00:00:00"/>
    <s v=""/>
    <s v=""/>
    <s v="C"/>
    <n v="-5380.8"/>
    <n v="-5380.8"/>
    <s v="INR"/>
    <s v="INR"/>
    <s v=""/>
    <s v="AKO:GST/S/358 MOPING BRUSH"/>
    <m/>
    <s v="CC30"/>
  </r>
  <r>
    <s v=""/>
    <x v="47"/>
    <s v="SHRINATHJI COMPUTERS PRINTERS GRAPH"/>
    <s v="4800059872"/>
    <s v="411/2023-24"/>
    <n v="1923068901"/>
    <s v="KR"/>
    <d v="2023-09-22T00:00:00"/>
    <d v="2023-09-29T00:00:00"/>
    <d v="2023-10-22T00:00:00"/>
    <s v=""/>
    <s v=""/>
    <s v="C"/>
    <n v="-1180"/>
    <n v="-1180"/>
    <s v="INR"/>
    <s v="INR"/>
    <s v=""/>
    <s v="DSEZ:411/2023-24 PENDIMETHALIN IN PROCESS SAMPLE T"/>
    <m/>
    <s v="CC30"/>
  </r>
  <r>
    <s v=""/>
    <x v="48"/>
    <s v="SHREE NAND TRAVELS"/>
    <s v="DSEZ"/>
    <s v="CAS/4578/23-24"/>
    <n v="1923068916"/>
    <s v="KR"/>
    <d v="2023-09-20T00:00:00"/>
    <d v="2023-09-29T00:00:00"/>
    <d v="2023-10-20T00:00:00"/>
    <s v=""/>
    <s v=""/>
    <s v="C"/>
    <n v="-3430"/>
    <n v="-3430"/>
    <s v="INR"/>
    <s v="INR"/>
    <s v=""/>
    <s v="DSEZ CAR HIRE CHARGES DR.RAJSHEKHAR 15 SEP'2023"/>
    <m/>
    <s v="CC30"/>
  </r>
  <r>
    <s v=""/>
    <x v="30"/>
    <s v="BLR Logistiks (I) Ltd"/>
    <s v="4700004762"/>
    <s v="BLR-10614-23"/>
    <n v="1923069185"/>
    <s v="KR"/>
    <d v="2023-09-21T00:00:00"/>
    <d v="2023-09-30T00:00:00"/>
    <d v="2023-10-21T00:00:00"/>
    <s v=""/>
    <s v=""/>
    <s v=""/>
    <n v="-53075"/>
    <n v="-53075"/>
    <s v="INR"/>
    <s v="INR"/>
    <s v=""/>
    <s v="ANK-BLR-10614-23 META DICHLORO BENZENE Freight"/>
    <m/>
    <s v="0001"/>
  </r>
  <r>
    <s v=""/>
    <x v="9"/>
    <s v="RAVINDRA &amp; COMPANY"/>
    <s v="4800063337"/>
    <s v="RR01312"/>
    <n v="1923069253"/>
    <s v="KR"/>
    <d v="2023-09-04T00:00:00"/>
    <d v="2023-09-30T00:00:00"/>
    <d v="2023-10-19T00:00:00"/>
    <s v=""/>
    <s v=""/>
    <s v="C"/>
    <n v="-1380"/>
    <n v="-1380"/>
    <s v="INR"/>
    <s v="INR"/>
    <s v=""/>
    <s v="Akola:1312_EMERY PAPER CLOTH MEDIUM"/>
    <m/>
    <s v="CC45"/>
  </r>
  <r>
    <s v=""/>
    <x v="49"/>
    <s v="NINEDOTS ENTERPRISES LLP"/>
    <s v="4800063431"/>
    <s v="95/23-24"/>
    <n v="1923070950"/>
    <s v="KR"/>
    <d v="2023-09-25T00:00:00"/>
    <d v="2023-10-06T00:00:00"/>
    <d v="2023-10-25T00:00:00"/>
    <s v=""/>
    <s v=""/>
    <s v="C"/>
    <n v="-16520"/>
    <n v="-16520"/>
    <s v="INR"/>
    <s v="INR"/>
    <s v=""/>
    <s v="Lote:3-24_45 W LED STREET LIGHT"/>
    <m/>
    <s v="CC30"/>
  </r>
  <r>
    <s v=""/>
    <x v="50"/>
    <s v="ATHRAVA TRANSPORT"/>
    <s v="4300138523"/>
    <s v="5"/>
    <n v="1923071513"/>
    <s v="KR"/>
    <d v="2023-10-05T00:00:00"/>
    <d v="2023-10-09T00:00:00"/>
    <d v="2023-10-20T00:00:00"/>
    <s v=""/>
    <s v=""/>
    <s v="C"/>
    <n v="-44100"/>
    <n v="-44100"/>
    <s v="INR"/>
    <s v="INR"/>
    <s v=""/>
    <s v="Ankleshwar:5_TRPT FOR NABR &amp; CRUDE RALLIMIX"/>
    <m/>
    <s v="CC15"/>
  </r>
  <r>
    <s v=""/>
    <x v="51"/>
    <s v="STERLING ROADWAYS"/>
    <s v="AKO-4700004763"/>
    <s v="0607/23-24"/>
    <n v="1923071547"/>
    <s v="KR"/>
    <d v="2023-09-20T00:00:00"/>
    <d v="2023-10-09T00:00:00"/>
    <d v="2023-10-20T00:00:00"/>
    <s v=""/>
    <s v=""/>
    <s v="C"/>
    <n v="-98505"/>
    <n v="-98505"/>
    <s v="INR"/>
    <s v="INR"/>
    <s v=""/>
    <s v="AKO-STERLING RDW B607 FRT C9 29.85MT 47/4763"/>
    <m/>
    <s v="CC30"/>
  </r>
  <r>
    <s v=""/>
    <x v="51"/>
    <s v="STERLING ROADWAYS"/>
    <s v="AKO-5400077391"/>
    <s v="0626/23-24"/>
    <n v="1923071550"/>
    <s v="KR"/>
    <d v="2023-09-21T00:00:00"/>
    <d v="2023-10-09T00:00:00"/>
    <d v="2023-10-21T00:00:00"/>
    <s v=""/>
    <s v=""/>
    <s v="C"/>
    <n v="-98604"/>
    <n v="-98604"/>
    <s v="INR"/>
    <s v="INR"/>
    <s v=""/>
    <s v="AKO-STERLING RDW B626 FRT C9 29.88MT 54/77391"/>
    <m/>
    <s v="CC30"/>
  </r>
  <r>
    <s v=""/>
    <x v="51"/>
    <s v="STERLING ROADWAYS"/>
    <s v="AKO-5400077391"/>
    <s v="0625/23-24"/>
    <n v="1923071551"/>
    <s v="KR"/>
    <d v="2023-09-21T00:00:00"/>
    <d v="2023-10-09T00:00:00"/>
    <d v="2023-10-21T00:00:00"/>
    <s v=""/>
    <s v=""/>
    <s v="C"/>
    <n v="-100221"/>
    <n v="-100221"/>
    <s v="INR"/>
    <s v="INR"/>
    <s v=""/>
    <s v="AKO-STERLING RDW B625 FRT C9 30.37MT 54/77391"/>
    <m/>
    <s v="CC30"/>
  </r>
  <r>
    <s v=""/>
    <x v="52"/>
    <s v="CCI LOGISTICS LIMITED"/>
    <s v="4700004620"/>
    <s v="BLBOM22301687"/>
    <n v="1923071650"/>
    <s v="KR"/>
    <d v="2023-09-04T00:00:00"/>
    <d v="2023-10-10T00:00:00"/>
    <d v="2023-10-19T00:00:00"/>
    <s v=""/>
    <s v=""/>
    <s v="N"/>
    <n v="-30210"/>
    <n v="-30210"/>
    <s v="INR"/>
    <s v="INR"/>
    <s v=""/>
    <s v="LOTE : BLBOM22301687 B/E 5880872 TALOJA TO LOTE"/>
    <m/>
    <s v="TP04"/>
  </r>
  <r>
    <s v=""/>
    <x v="52"/>
    <s v="CCI LOGISTICS LIMITED"/>
    <s v="4700004660"/>
    <s v="BLBOM22301682"/>
    <n v="1923071654"/>
    <s v="KR"/>
    <d v="2023-09-04T00:00:00"/>
    <d v="2023-10-10T00:00:00"/>
    <d v="2023-10-19T00:00:00"/>
    <s v=""/>
    <s v=""/>
    <s v="N"/>
    <n v="-30798"/>
    <n v="-30798"/>
    <s v="INR"/>
    <s v="INR"/>
    <s v=""/>
    <s v="LOTE : BLBOM22301682 B/E 5814415 N/SHEVA TO LOTE"/>
    <m/>
    <s v="TT04"/>
  </r>
  <r>
    <s v=""/>
    <x v="52"/>
    <s v="CCI LOGISTICS LIMITED"/>
    <s v="4700004620"/>
    <s v="BLBOM22301685"/>
    <n v="1923071656"/>
    <s v="KR"/>
    <d v="2023-09-04T00:00:00"/>
    <d v="2023-10-10T00:00:00"/>
    <d v="2023-10-19T00:00:00"/>
    <s v=""/>
    <s v=""/>
    <s v="N"/>
    <n v="-30798"/>
    <n v="-30798"/>
    <s v="INR"/>
    <s v="INR"/>
    <s v=""/>
    <s v="LOTE : BLBOM22301685 B/E 5881264 N/SHEVA TO LOTE"/>
    <m/>
    <s v="TP04"/>
  </r>
  <r>
    <s v=""/>
    <x v="52"/>
    <s v="CCI LOGISTICS LIMITED"/>
    <s v="4700004620"/>
    <s v="BLBOM22301686"/>
    <n v="1923071662"/>
    <s v="KR"/>
    <d v="2023-09-04T00:00:00"/>
    <d v="2023-10-10T00:00:00"/>
    <d v="2023-10-19T00:00:00"/>
    <s v=""/>
    <s v=""/>
    <s v="N"/>
    <n v="-30798"/>
    <n v="-30798"/>
    <s v="INR"/>
    <s v="INR"/>
    <s v=""/>
    <s v="LOTE : BLBOM22301686 B/E 5881264 N/SHEVA TO LOTE"/>
    <m/>
    <s v="TP04"/>
  </r>
  <r>
    <s v=""/>
    <x v="52"/>
    <s v="CCI LOGISTICS LIMITED"/>
    <s v="4700004620"/>
    <s v="BLBOM22301688"/>
    <n v="1923071667"/>
    <s v="KR"/>
    <d v="2023-09-04T00:00:00"/>
    <d v="2023-10-10T00:00:00"/>
    <d v="2023-10-19T00:00:00"/>
    <s v=""/>
    <s v=""/>
    <s v="N"/>
    <n v="-30210"/>
    <n v="-30210"/>
    <s v="INR"/>
    <s v="INR"/>
    <s v=""/>
    <s v="LOTE : BLBOM22301688 B/E 5880872 TALOJA TO LOTE"/>
    <m/>
    <s v="TP04"/>
  </r>
  <r>
    <s v=""/>
    <x v="52"/>
    <s v="CCI LOGISTICS LIMITED"/>
    <s v="4700004620"/>
    <s v="BLBOM22301689"/>
    <n v="1923071670"/>
    <s v="KR"/>
    <d v="2023-09-04T00:00:00"/>
    <d v="2023-10-10T00:00:00"/>
    <d v="2023-10-19T00:00:00"/>
    <s v=""/>
    <s v=""/>
    <s v="N"/>
    <n v="-30210"/>
    <n v="-30210"/>
    <s v="INR"/>
    <s v="INR"/>
    <s v=""/>
    <s v="LOTE : BLBOM22301689 B/E 5880872 TALOJA TO LOTE"/>
    <m/>
    <s v="TP04"/>
  </r>
  <r>
    <s v=""/>
    <x v="52"/>
    <s v="CCI LOGISTICS LIMITED"/>
    <s v="4700004620"/>
    <s v="BLBOM22301690"/>
    <n v="1923071672"/>
    <s v="KR"/>
    <d v="2023-09-04T00:00:00"/>
    <d v="2023-10-10T00:00:00"/>
    <d v="2023-10-19T00:00:00"/>
    <s v=""/>
    <s v=""/>
    <s v="N"/>
    <n v="-30798"/>
    <n v="-30798"/>
    <s v="INR"/>
    <s v="INR"/>
    <s v=""/>
    <s v="LOTE : BLBOM22301690 B/E 5881264 N/SHEVA TO LOTE"/>
    <m/>
    <s v="TP04"/>
  </r>
  <r>
    <s v=""/>
    <x v="52"/>
    <s v="CCI LOGISTICS LIMITED"/>
    <s v="4700004620"/>
    <s v="BLBOM22301748"/>
    <n v="1923071675"/>
    <s v="KR"/>
    <d v="2023-09-08T00:00:00"/>
    <d v="2023-10-10T00:00:00"/>
    <d v="2023-10-23T00:00:00"/>
    <s v=""/>
    <s v=""/>
    <s v="N"/>
    <n v="-32562"/>
    <n v="-32562"/>
    <s v="INR"/>
    <s v="INR"/>
    <s v=""/>
    <s v="LOTE : BLBOM22301748 B/E 5881264 N/SHEVA TO LOTE"/>
    <m/>
    <s v="TP04"/>
  </r>
  <r>
    <s v=""/>
    <x v="52"/>
    <s v="CCI LOGISTICS LIMITED"/>
    <s v="4700004620"/>
    <s v="BLBOM22301751"/>
    <n v="1923071676"/>
    <s v="KR"/>
    <d v="2023-09-08T00:00:00"/>
    <d v="2023-10-10T00:00:00"/>
    <d v="2023-10-23T00:00:00"/>
    <s v=""/>
    <s v=""/>
    <s v="N"/>
    <n v="-31974"/>
    <n v="-31974"/>
    <s v="INR"/>
    <s v="INR"/>
    <s v=""/>
    <s v="LOTE : BLBOM22301751 B/E 5880872 TALOJA TO LOTE"/>
    <m/>
    <s v="TP04"/>
  </r>
  <r>
    <s v=""/>
    <x v="52"/>
    <s v="CCI LOGISTICS LIMITED"/>
    <s v="4700004620"/>
    <s v="BLBOM22301754"/>
    <n v="1923071679"/>
    <s v="KR"/>
    <d v="2023-09-08T00:00:00"/>
    <d v="2023-10-10T00:00:00"/>
    <d v="2023-10-23T00:00:00"/>
    <s v=""/>
    <s v=""/>
    <s v="N"/>
    <n v="-32562"/>
    <n v="-32562"/>
    <s v="INR"/>
    <s v="INR"/>
    <s v=""/>
    <s v="LOTE : BLBOM22301754 B/E 5881264 N/SHEVA TO LOTE"/>
    <m/>
    <s v="TP04"/>
  </r>
  <r>
    <s v=""/>
    <x v="53"/>
    <s v="B J TEFLON ENGINEERING"/>
    <s v="4900019217"/>
    <s v="233"/>
    <n v="1923071715"/>
    <s v="KR"/>
    <d v="2023-09-19T00:00:00"/>
    <d v="2023-10-10T00:00:00"/>
    <d v="2023-10-19T00:00:00"/>
    <s v=""/>
    <s v=""/>
    <s v="C"/>
    <n v="-43610"/>
    <n v="-43610"/>
    <s v="INR"/>
    <s v="INR"/>
    <s v=""/>
    <s v="DSEZ:233 Dt-19.09.23 B J Teflon-Sep 23"/>
    <m/>
    <s v="CC30"/>
  </r>
  <r>
    <s v=""/>
    <x v="54"/>
    <s v="SHREE MAHAVIR TRANSPORT"/>
    <s v="4800062362"/>
    <s v="24"/>
    <n v="1923072217"/>
    <s v="KR"/>
    <d v="2023-09-18T00:00:00"/>
    <d v="2023-10-12T00:00:00"/>
    <d v="2023-10-18T00:00:00"/>
    <s v=""/>
    <s v=""/>
    <s v="C"/>
    <n v="-63852"/>
    <n v="-63852"/>
    <s v="INR"/>
    <s v="INR"/>
    <s v=""/>
    <s v="ANK: 24 LOW TDS WATER"/>
    <m/>
    <s v="CC30"/>
  </r>
  <r>
    <s v=""/>
    <x v="55"/>
    <s v="FABEX ENGINEERING PRIVATE LIMITED"/>
    <s v="4300134043"/>
    <s v="FEPL/47/23-24"/>
    <n v="1923072220"/>
    <s v="KR"/>
    <d v="2023-10-02T00:00:00"/>
    <d v="2023-10-12T00:00:00"/>
    <d v="2023-10-02T00:00:00"/>
    <s v=""/>
    <s v=""/>
    <s v="C"/>
    <n v="-49880"/>
    <n v="-49880"/>
    <s v="INR"/>
    <s v="INR"/>
    <s v=""/>
    <s v="Lote:3-24_ Acephate LLE and ATFE trials -Fabex Eng"/>
    <m/>
    <s v="AD12"/>
  </r>
  <r>
    <s v=""/>
    <x v="56"/>
    <s v="COOLLINE AGENCY PVT LTD"/>
    <s v="4900019324"/>
    <s v="BNV-519"/>
    <n v="1923072254"/>
    <s v="KR"/>
    <d v="2023-10-10T00:00:00"/>
    <d v="2023-10-12T00:00:00"/>
    <d v="2023-10-17T00:00:00"/>
    <s v=""/>
    <s v=""/>
    <s v="C"/>
    <n v="-209920"/>
    <n v="-209920"/>
    <s v="INR"/>
    <s v="INR"/>
    <s v=""/>
    <s v="Ankleshwar:-519_SPLIT AIR CONDITIONER - 1.8 TON"/>
    <m/>
    <s v="FP06"/>
  </r>
  <r>
    <s v=""/>
    <x v="57"/>
    <s v="RECYCLING SOLUTIONS PRIVATE LIMITED"/>
    <s v="4300129595"/>
    <s v="7919118959"/>
    <n v="1923073218"/>
    <s v="KR"/>
    <d v="2023-10-08T00:00:00"/>
    <d v="2023-10-16T00:00:00"/>
    <d v="2023-10-23T00:00:00"/>
    <s v=""/>
    <s v=""/>
    <s v="C"/>
    <n v="-180658"/>
    <n v="-180658"/>
    <s v="INR"/>
    <s v="INR"/>
    <s v=""/>
    <s v="ANK:7919118959 Disp of Residue to coprocessing-RSP"/>
    <m/>
    <s v="CC15"/>
  </r>
  <r>
    <s v=""/>
    <x v="42"/>
    <s v="OKEY TRADERS"/>
    <s v="4800062828"/>
    <s v="2023-24/0262"/>
    <n v="1923073385"/>
    <s v="KR"/>
    <d v="2023-09-16T00:00:00"/>
    <d v="2023-10-16T00:00:00"/>
    <d v="2023-10-16T00:00:00"/>
    <s v=""/>
    <s v=""/>
    <s v="C"/>
    <n v="-24461"/>
    <n v="-24461"/>
    <s v="INR"/>
    <s v="INR"/>
    <s v=""/>
    <s v="ANK:2023-24/0262 ACETONITRILE HPLC GRADE"/>
    <m/>
    <s v="CC30"/>
  </r>
  <r>
    <s v=""/>
    <x v="58"/>
    <s v="HARDIK ENTERPRISE"/>
    <s v="4900019049"/>
    <s v="HE/23-24/0056"/>
    <n v="1923073400"/>
    <s v="KR"/>
    <d v="2023-09-20T00:00:00"/>
    <d v="2023-10-16T00:00:00"/>
    <d v="2023-10-05T00:00:00"/>
    <s v=""/>
    <s v=""/>
    <s v="C"/>
    <n v="-5011"/>
    <n v="-5011"/>
    <s v="INR"/>
    <s v="INR"/>
    <s v=""/>
    <s v="Ankleshwar:0056_Prov&amp;fixing-Aluminium partition tr"/>
    <m/>
    <s v="CC15"/>
  </r>
  <r>
    <s v=""/>
    <x v="59"/>
    <s v="NARMADA CLEAN TECH"/>
    <s v="ANK-3"/>
    <s v="ZM/0224"/>
    <n v="1923073408"/>
    <s v="KR"/>
    <d v="2023-10-11T00:00:00"/>
    <d v="2023-10-16T00:00:00"/>
    <d v="2023-10-11T00:00:00"/>
    <s v=""/>
    <s v=""/>
    <s v=""/>
    <n v="-5808"/>
    <n v="-5808"/>
    <s v="INR"/>
    <s v="INR"/>
    <s v=""/>
    <s v="ANK-ZM/0224 O&amp;M CHARGES FOR MONTH OF SEP23"/>
    <m/>
    <s v=""/>
  </r>
  <r>
    <s v=""/>
    <x v="60"/>
    <s v="GUJARAT POPULAR CATERERS"/>
    <s v="4300133571"/>
    <s v="RIL-A/178/23-24"/>
    <n v="1923073437"/>
    <s v="KR"/>
    <d v="2023-10-12T00:00:00"/>
    <d v="2023-10-16T00:00:00"/>
    <d v="2023-10-12T00:00:00"/>
    <s v=""/>
    <s v=""/>
    <s v=""/>
    <n v="-991959"/>
    <n v="-991959"/>
    <s v="INR"/>
    <s v="INR"/>
    <s v=""/>
    <s v="ANK:RIL-A/178/23-24 CANTEEN BILL AUGUST 23"/>
    <m/>
    <s v="0001"/>
  </r>
  <r>
    <s v=""/>
    <x v="61"/>
    <s v="NARAYAN TRAVELS"/>
    <s v="4300121780"/>
    <s v="NT-23-24-0147"/>
    <n v="1923073438"/>
    <s v="KR"/>
    <d v="2023-09-01T00:00:00"/>
    <d v="2023-10-16T00:00:00"/>
    <d v="2023-10-01T00:00:00"/>
    <s v=""/>
    <s v=""/>
    <s v="C"/>
    <n v="-9476"/>
    <n v="-9476"/>
    <s v="INR"/>
    <s v="INR"/>
    <s v=""/>
    <s v="C-44:NT-23-24-0147 Over Time charges per hour"/>
    <m/>
    <s v="CC30"/>
  </r>
  <r>
    <s v=""/>
    <x v="62"/>
    <s v="THERMAX ONSITE ENERGY SOLUTIONS LIM"/>
    <s v="4300123478"/>
    <s v="2410300000389"/>
    <n v="1923073439"/>
    <s v="KR"/>
    <d v="2023-10-02T00:00:00"/>
    <d v="2023-10-13T00:00:00"/>
    <d v="2023-10-09T00:00:00"/>
    <s v=""/>
    <s v=""/>
    <s v=""/>
    <n v="-257989.09"/>
    <n v="-257989.09"/>
    <s v="INR"/>
    <s v="INR"/>
    <s v=""/>
    <s v="Dahej C-44:2410300000389 MONTHLY STEAM CHARGES"/>
    <m/>
    <s v="MS07"/>
  </r>
  <r>
    <s v=""/>
    <x v="62"/>
    <s v="THERMAX ONSITE ENERGY SOLUTIONS LIM"/>
    <s v="4300123478"/>
    <s v="2410300000388"/>
    <n v="1923073440"/>
    <s v="KR"/>
    <d v="2023-10-02T00:00:00"/>
    <d v="2023-10-16T00:00:00"/>
    <d v="2023-10-09T00:00:00"/>
    <s v=""/>
    <s v=""/>
    <s v=""/>
    <n v="-20827.310000000001"/>
    <n v="-20827.310000000001"/>
    <s v="INR"/>
    <s v="INR"/>
    <s v=""/>
    <s v="Dahej C-44:2410300000388 MONTHLY STEAM CHARGES"/>
    <m/>
    <s v="MS07"/>
  </r>
  <r>
    <s v=""/>
    <x v="63"/>
    <s v="KRINTA ELECTRICALS"/>
    <s v="4300139209"/>
    <s v="05/2023-24"/>
    <n v="1923073444"/>
    <s v="KR"/>
    <d v="2023-10-13T00:00:00"/>
    <d v="2023-10-16T00:00:00"/>
    <d v="2023-10-20T00:00:00"/>
    <s v=""/>
    <s v=""/>
    <s v="C"/>
    <n v="-98893"/>
    <n v="-98893"/>
    <s v="INR"/>
    <s v="INR"/>
    <s v=""/>
    <s v="ANK:05/2023-24 HEXA AND KM PLANT CABLE TRAY AND DR"/>
    <m/>
    <s v="FP06"/>
  </r>
  <r>
    <s v=""/>
    <x v="48"/>
    <s v="SHREE NAND TRAVELS"/>
    <s v="4300132871"/>
    <s v="SNT/777/23-24"/>
    <n v="1923073445"/>
    <s v="KR"/>
    <d v="2023-10-04T00:00:00"/>
    <d v="2023-10-16T00:00:00"/>
    <d v="2023-10-11T00:00:00"/>
    <s v=""/>
    <s v=""/>
    <s v="C"/>
    <n v="-110079"/>
    <n v="-110079"/>
    <s v="INR"/>
    <s v="INR"/>
    <s v=""/>
    <s v="DSEZ:SNT/777/23-24 Monthly Fix Charges - Sep 23"/>
    <m/>
    <s v="FP06"/>
  </r>
  <r>
    <s v=""/>
    <x v="64"/>
    <s v="LABGUARD INDIA PVT. LTD."/>
    <s v="4900018431"/>
    <s v="SI-125/2023-24"/>
    <n v="1923073446"/>
    <s v="KR"/>
    <d v="2023-09-18T00:00:00"/>
    <d v="2023-10-16T00:00:00"/>
    <d v="2023-09-18T00:00:00"/>
    <s v=""/>
    <s v=""/>
    <s v="C"/>
    <n v="-173460"/>
    <n v="-173460"/>
    <s v="INR"/>
    <s v="INR"/>
    <s v=""/>
    <s v="DSEZ:SI-125/2023-24 installation charges - Sep 23"/>
    <m/>
    <s v="AD03"/>
  </r>
  <r>
    <s v=""/>
    <x v="52"/>
    <s v="CCI LOGISTICS LIMITED"/>
    <s v="4700004769"/>
    <s v="BLBOM22301753"/>
    <n v="1923073460"/>
    <s v="KR"/>
    <d v="2023-09-08T00:00:00"/>
    <d v="2023-10-17T00:00:00"/>
    <d v="2023-10-23T00:00:00"/>
    <s v=""/>
    <s v=""/>
    <s v="N"/>
    <n v="-31948"/>
    <n v="-31948"/>
    <s v="INR"/>
    <s v="INR"/>
    <s v=""/>
    <s v="LOTE : BLBOM22301753  B/E 5880872 TALOJA TO LOTE"/>
    <m/>
    <s v="LC08"/>
  </r>
  <r>
    <s v=""/>
    <x v="65"/>
    <s v="G.K. ENTERPRISES"/>
    <s v=""/>
    <s v="95/GK/2023-24"/>
    <n v="1923073463"/>
    <s v="KR"/>
    <d v="2023-10-01T00:00:00"/>
    <d v="2023-10-17T00:00:00"/>
    <d v="2023-10-08T00:00:00"/>
    <s v=""/>
    <s v=""/>
    <s v="C"/>
    <n v="-24442"/>
    <n v="-24442"/>
    <s v="INR"/>
    <s v="INR"/>
    <s v=""/>
    <s v="DSEZ BIRQUETTE UN-LODING CHG SEP-2023"/>
    <m/>
    <s v="FP06"/>
  </r>
  <r>
    <s v=""/>
    <x v="66"/>
    <s v="SHRI BINDHESHWARI ENGINEERING SERVI"/>
    <s v="4900019183"/>
    <s v="430/23-24"/>
    <n v="1923073466"/>
    <s v="KR"/>
    <d v="2023-09-15T00:00:00"/>
    <d v="2023-10-17T00:00:00"/>
    <d v="2023-09-22T00:00:00"/>
    <s v=""/>
    <s v=""/>
    <s v="C"/>
    <n v="-56403"/>
    <n v="-56403"/>
    <s v="INR"/>
    <s v="INR"/>
    <s v=""/>
    <s v="ANK:430/23-24 Piping fab&amp;erect-Final outlet line"/>
    <m/>
    <s v="FP06"/>
  </r>
  <r>
    <s v=""/>
    <x v="66"/>
    <s v="SHRI BINDHESHWARI ENGINEERING SERVI"/>
    <s v="4900019183"/>
    <s v="422/23-24"/>
    <n v="1923073467"/>
    <s v="KR"/>
    <d v="2023-09-09T00:00:00"/>
    <d v="2023-10-16T00:00:00"/>
    <d v="2023-09-16T00:00:00"/>
    <s v=""/>
    <s v=""/>
    <s v="C"/>
    <n v="-116255"/>
    <n v="-116255"/>
    <s v="INR"/>
    <s v="INR"/>
    <s v=""/>
    <s v="ANK:422/23-24 Piping fab&amp;erect-Final outlet line"/>
    <m/>
    <s v="FP06"/>
  </r>
  <r>
    <s v=""/>
    <x v="67"/>
    <s v="DASHRATH ROADLINES"/>
    <s v="4800062360"/>
    <s v="DR/080(2023-24)"/>
    <n v="1923073566"/>
    <s v="KR"/>
    <d v="2023-09-19T00:00:00"/>
    <d v="2023-10-17T00:00:00"/>
    <d v="2023-10-19T00:00:00"/>
    <s v=""/>
    <s v=""/>
    <s v="C"/>
    <n v="-165140"/>
    <n v="-165140"/>
    <s v="INR"/>
    <s v="INR"/>
    <s v=""/>
    <s v="ANK:DR/080(2023-24) LOW TDS WATER SEP 23"/>
    <m/>
    <s v="CC30"/>
  </r>
  <r>
    <s v=""/>
    <x v="68"/>
    <s v="VINAY KANSARA"/>
    <s v="4300135635"/>
    <s v="296"/>
    <n v="1923073567"/>
    <s v="KR"/>
    <d v="2023-09-28T00:00:00"/>
    <d v="2023-10-17T00:00:00"/>
    <d v="2023-10-05T00:00:00"/>
    <s v=""/>
    <s v=""/>
    <s v="C"/>
    <n v="-13500"/>
    <n v="-13500"/>
    <s v="INR"/>
    <s v="INR"/>
    <s v=""/>
    <s v="ANK:296 Fees for GST consultancy 23-24"/>
    <m/>
    <s v="FP06"/>
  </r>
  <r>
    <s v=""/>
    <x v="64"/>
    <s v="LABGUARD INDIA PVT. LTD."/>
    <s v="4900019067"/>
    <s v="SI-130/2023-24"/>
    <n v="1923073587"/>
    <s v="KR"/>
    <d v="2023-09-20T00:00:00"/>
    <d v="2023-10-17T00:00:00"/>
    <d v="2023-09-27T00:00:00"/>
    <s v=""/>
    <s v=""/>
    <s v="C"/>
    <n v="-49000"/>
    <n v="-49000"/>
    <s v="INR"/>
    <s v="INR"/>
    <s v=""/>
    <s v="DSEZ:SI-130/2023-24 installation charges - Sep 23"/>
    <m/>
    <s v="FP06"/>
  </r>
  <r>
    <s v=""/>
    <x v="69"/>
    <s v="VINAMRA INSULATIONS"/>
    <s v="4300134934"/>
    <s v="VI-010SN-0278"/>
    <n v="1923073590"/>
    <s v="KR"/>
    <d v="2023-08-02T00:00:00"/>
    <d v="2023-10-17T00:00:00"/>
    <d v="2023-08-09T00:00:00"/>
    <s v=""/>
    <s v=""/>
    <s v="C"/>
    <n v="-188356.86"/>
    <n v="-188356.86"/>
    <s v="INR"/>
    <s v="INR"/>
    <s v=""/>
    <s v="DSEZ:VI-010SN-0278 Installation work - Aug 23"/>
    <m/>
    <s v="FP06"/>
  </r>
  <r>
    <s v=""/>
    <x v="70"/>
    <s v="HARI ENGINEERING"/>
    <s v="4900018799"/>
    <s v="75/23"/>
    <n v="1923073591"/>
    <s v="KR"/>
    <d v="2023-09-30T00:00:00"/>
    <d v="2023-10-17T00:00:00"/>
    <d v="2023-09-30T00:00:00"/>
    <s v=""/>
    <s v=""/>
    <s v=""/>
    <n v="-1178421.8799999999"/>
    <n v="-1178421.8799999999"/>
    <s v="INR"/>
    <s v="INR"/>
    <s v=""/>
    <s v="DSEZ:75/23 mechanical fabrication work - Sep 23"/>
    <m/>
    <s v="0001"/>
  </r>
  <r>
    <s v=""/>
    <x v="71"/>
    <s v="HOTEL CITY PRIDE"/>
    <s v="4300138219"/>
    <s v="2023B001689"/>
    <n v="1923073645"/>
    <s v="KR"/>
    <d v="2023-09-26T00:00:00"/>
    <d v="2023-10-17T00:00:00"/>
    <d v="2023-09-26T00:00:00"/>
    <s v=""/>
    <s v=""/>
    <s v=""/>
    <n v="-33697"/>
    <n v="-33697"/>
    <s v="INR"/>
    <s v="INR"/>
    <s v=""/>
    <s v="Akola:1689_Hotel stay charges 2023-24"/>
    <m/>
    <s v="0001"/>
  </r>
  <r>
    <s v=""/>
    <x v="72"/>
    <s v="SAIKRUPA BICHAYAT KENDRA"/>
    <s v="4300139159"/>
    <s v="175"/>
    <n v="1923073651"/>
    <s v="KR"/>
    <d v="2023-09-27T00:00:00"/>
    <d v="2023-10-17T00:00:00"/>
    <d v="2023-09-27T00:00:00"/>
    <s v=""/>
    <s v=""/>
    <s v="C"/>
    <n v="-1860"/>
    <n v="-1860"/>
    <s v="INR"/>
    <s v="INR"/>
    <s v=""/>
    <s v="Akola:175_Arrangement of Pendol for Mahaprasad 23"/>
    <m/>
    <s v="FP02"/>
  </r>
  <r>
    <s v=""/>
    <x v="73"/>
    <s v="SHREE BAJRANG FABRICATORS"/>
    <s v="4900019318"/>
    <s v="023/2023-24"/>
    <n v="1923073750"/>
    <s v="KR"/>
    <d v="2023-10-05T00:00:00"/>
    <d v="2023-10-17T00:00:00"/>
    <d v="2023-10-12T00:00:00"/>
    <s v=""/>
    <s v=""/>
    <s v="C"/>
    <n v="-113674"/>
    <n v="-113674"/>
    <s v="INR"/>
    <s v="INR"/>
    <s v=""/>
    <s v="ANK:023/2023-24 RVD installation work-TPM in lambd"/>
    <m/>
    <s v="FP06"/>
  </r>
  <r>
    <s v=""/>
    <x v="74"/>
    <s v="MUKTAI SUPPLIERS"/>
    <s v="4300138657"/>
    <s v="76"/>
    <n v="1923073825"/>
    <s v="KR"/>
    <d v="2023-09-21T00:00:00"/>
    <d v="2023-10-18T00:00:00"/>
    <d v="2023-10-21T00:00:00"/>
    <s v=""/>
    <s v=""/>
    <s v="C"/>
    <n v="-27031"/>
    <n v="-27031"/>
    <s v="INR"/>
    <s v="INR"/>
    <s v=""/>
    <s v="Akola:76_ Green Mat, Carpet Installa-Security g"/>
    <m/>
    <s v="CC30"/>
  </r>
  <r>
    <s v=""/>
    <x v="75"/>
    <s v="TEAM MAINTENANCE SPECIALITIES"/>
    <s v="4300118297"/>
    <s v="23-24/1127"/>
    <n v="1923073992"/>
    <s v="KR"/>
    <d v="2023-09-06T00:00:00"/>
    <d v="2023-10-18T00:00:00"/>
    <d v="2023-10-06T00:00:00"/>
    <s v=""/>
    <s v=""/>
    <s v="C"/>
    <n v="-11760"/>
    <n v="-11760"/>
    <s v="INR"/>
    <s v="INR"/>
    <s v=""/>
    <s v="DSEZ:23-24/1127 SERVICE CHARGES - Sep 23"/>
    <m/>
    <s v="CC30"/>
  </r>
  <r>
    <s v=""/>
    <x v="76"/>
    <s v="INSTYLE FASHION FOR MEN"/>
    <s v="4300121955"/>
    <s v="437"/>
    <n v="1923073997"/>
    <s v="KR"/>
    <d v="2023-09-20T00:00:00"/>
    <d v="2023-10-18T00:00:00"/>
    <d v="2023-09-27T00:00:00"/>
    <s v=""/>
    <s v=""/>
    <s v="C"/>
    <n v="-11276"/>
    <n v="-11276"/>
    <s v="INR"/>
    <s v="INR"/>
    <s v=""/>
    <s v="AKO:437 UNIFORM STITCHING CHARGES SHIRT WIT LOGO"/>
    <m/>
    <s v="FP06"/>
  </r>
  <r>
    <s v=""/>
    <x v="77"/>
    <s v="AGRAWAL WEIGH BRIDGE"/>
    <s v="4300129183"/>
    <s v="036"/>
    <n v="1923074027"/>
    <s v="KR"/>
    <d v="2023-10-03T00:00:00"/>
    <d v="2023-10-18T00:00:00"/>
    <d v="2023-10-10T00:00:00"/>
    <s v=""/>
    <s v=""/>
    <s v="C"/>
    <n v="-5500"/>
    <n v="-5500"/>
    <s v="INR"/>
    <s v="INR"/>
    <s v=""/>
    <s v="AKO-AGRAWAL WEIGH BRIDGE  BN 036  03.10.23"/>
    <m/>
    <s v="FP06"/>
  </r>
  <r>
    <s v=""/>
    <x v="78"/>
    <s v="CHIEF OFFICER,NA,ANK-WATER BILL"/>
    <s v="ANK3"/>
    <s v="721"/>
    <n v="1923074068"/>
    <s v="KR"/>
    <d v="2023-10-17T00:00:00"/>
    <d v="2023-10-19T00:00:00"/>
    <d v="2023-10-17T00:00:00"/>
    <s v=""/>
    <s v=""/>
    <s v=""/>
    <n v="-7011"/>
    <n v="-7011"/>
    <s v="INR"/>
    <s v="INR"/>
    <s v=""/>
    <s v="ANK-721-WATER BILL-UNIT3-SEP23 CONN NO4048QT123"/>
    <m/>
    <s v=""/>
  </r>
  <r>
    <s v=""/>
    <x v="79"/>
    <s v="CHIEF OFFICER, NA-ANK-DRAINAGE BILL"/>
    <s v="ANK-3"/>
    <s v="538"/>
    <n v="1923074069"/>
    <s v="KR"/>
    <d v="2023-10-17T00:00:00"/>
    <d v="2023-10-19T00:00:00"/>
    <d v="2023-10-17T00:00:00"/>
    <s v=""/>
    <s v=""/>
    <s v=""/>
    <n v="-1931"/>
    <n v="-1931"/>
    <s v="INR"/>
    <s v="INR"/>
    <s v=""/>
    <s v="ANK-538-DRAINAGE CESS BILL-UNIT3-SEP23QTY123"/>
    <m/>
    <s v=""/>
  </r>
  <r>
    <s v=""/>
    <x v="78"/>
    <s v="CHIEF OFFICER,NA,ANK-WATER BILL"/>
    <s v="ANK1"/>
    <s v="1011"/>
    <n v="1923074142"/>
    <s v="KR"/>
    <d v="2023-10-17T00:00:00"/>
    <d v="2023-10-19T00:00:00"/>
    <d v="2023-10-17T00:00:00"/>
    <s v=""/>
    <s v=""/>
    <s v=""/>
    <n v="-148713"/>
    <n v="-148713"/>
    <s v="INR"/>
    <s v="INR"/>
    <s v=""/>
    <s v="ANK-1011WATER BILL-UNIT1-SEP23 CONN NO4048 Qty7024"/>
    <m/>
    <s v=""/>
  </r>
  <r>
    <s v=""/>
    <x v="79"/>
    <s v="CHIEF OFFICER, NA-ANK-DRAINAGE BILL"/>
    <s v="ANK1"/>
    <s v="796"/>
    <n v="1923074144"/>
    <s v="KR"/>
    <d v="2023-10-17T00:00:00"/>
    <d v="2023-10-19T00:00:00"/>
    <d v="2023-10-17T00:00:00"/>
    <s v=""/>
    <s v=""/>
    <s v=""/>
    <n v="-110277"/>
    <n v="-110277"/>
    <s v="INR"/>
    <s v="INR"/>
    <s v=""/>
    <s v="ANK-796-DRAINAGE CESS BILL-UNIT1-SEP23 QTY7024"/>
    <m/>
    <s v=""/>
  </r>
  <r>
    <s v=""/>
    <x v="80"/>
    <s v="KRISHNA ENTERPRISE"/>
    <s v="4300138457"/>
    <s v="1072/320"/>
    <n v="1923074177"/>
    <s v="KR"/>
    <d v="2023-06-30T00:00:00"/>
    <d v="2023-10-19T00:00:00"/>
    <d v="2023-07-30T00:00:00"/>
    <s v=""/>
    <s v=""/>
    <s v="C"/>
    <n v="-4459"/>
    <n v="-4459"/>
    <s v="INR"/>
    <s v="INR"/>
    <s v=""/>
    <s v="DSEZ:1072/320 Courier Service Charges - June 23"/>
    <m/>
    <s v="CC30"/>
  </r>
  <r>
    <s v=""/>
    <x v="69"/>
    <s v="VINAMRA INSULATIONS"/>
    <s v="4300134934"/>
    <s v="VI-020SN-0422"/>
    <n v="1923074179"/>
    <s v="KR"/>
    <d v="2023-09-16T00:00:00"/>
    <d v="2023-10-19T00:00:00"/>
    <d v="2023-09-23T00:00:00"/>
    <s v=""/>
    <s v=""/>
    <s v="C"/>
    <n v="-2116"/>
    <n v="-2116"/>
    <s v="INR"/>
    <s v="INR"/>
    <s v=""/>
    <s v="DSEZ:VI-020SN-0422 Scaffolding Work - Sep 23"/>
    <m/>
    <s v="FP06"/>
  </r>
  <r>
    <s v=""/>
    <x v="75"/>
    <s v="TEAM MAINTENANCE SPECIALITIES"/>
    <s v="4300118297"/>
    <s v="23-24/0691"/>
    <n v="1923074236"/>
    <s v="KR"/>
    <d v="2023-07-11T00:00:00"/>
    <d v="2023-10-19T00:00:00"/>
    <d v="2023-08-10T00:00:00"/>
    <s v=""/>
    <s v=""/>
    <s v="C"/>
    <n v="-17640"/>
    <n v="-17640"/>
    <s v="INR"/>
    <s v="INR"/>
    <s v=""/>
    <s v="DSEZ:23-24/0691 SERVICE CHARGES - July 23"/>
    <m/>
    <s v="CC30"/>
  </r>
  <r>
    <s v=""/>
    <x v="59"/>
    <s v="NARMADA CLEAN TECH"/>
    <s v="ANK1"/>
    <s v="2023-24/0922"/>
    <n v="1923074264"/>
    <s v="KR"/>
    <d v="2023-10-17T00:00:00"/>
    <d v="2023-10-19T00:00:00"/>
    <d v="2023-10-17T00:00:00"/>
    <s v=""/>
    <s v=""/>
    <s v=""/>
    <n v="-410002"/>
    <n v="-410002"/>
    <s v="INR"/>
    <s v="INR"/>
    <s v=""/>
    <s v="ANK1-O &amp; M Chgs Inv.No.922-NCTL-SEP-23"/>
    <m/>
    <s v=""/>
  </r>
  <r>
    <s v=""/>
    <x v="81"/>
    <s v="SYNERGY MULTICHEM PVT. LTD."/>
    <s v="4300138730"/>
    <s v="716/23-24"/>
    <n v="1923074354"/>
    <s v="KR"/>
    <d v="2023-10-07T00:00:00"/>
    <d v="2023-10-19T00:00:00"/>
    <d v="2023-10-14T00:00:00"/>
    <s v=""/>
    <s v=""/>
    <s v="C"/>
    <n v="-53641"/>
    <n v="-53641"/>
    <s v="INR"/>
    <s v="INR"/>
    <s v=""/>
    <s v="ANK:716/23-24 TRANSPORTATION WASTE ALUMINIUM CHLOR"/>
    <m/>
    <s v="FP06"/>
  </r>
  <r>
    <s v=""/>
    <x v="82"/>
    <s v="MANIKARAN ANALYTICS LIMITED"/>
    <s v="Week No 09 (23-24)"/>
    <s v="RB/GJ23/W09/0588"/>
    <n v="1923074521"/>
    <s v="KR"/>
    <d v="2023-10-17T00:00:00"/>
    <d v="2023-10-20T00:00:00"/>
    <d v="2023-10-17T00:00:00"/>
    <s v=""/>
    <s v=""/>
    <s v=""/>
    <n v="-898"/>
    <n v="-898"/>
    <s v="INR"/>
    <s v="INR"/>
    <s v=""/>
    <s v="C-44 RB/GJ23/W09/0588 REMB 29/05/23 TO 04/06/23"/>
    <m/>
    <s v=""/>
  </r>
  <r>
    <s v=""/>
    <x v="83"/>
    <s v="SHRI MUNJESHWAR AGENCY"/>
    <s v="4800063640"/>
    <s v="4177"/>
    <n v="1923074566"/>
    <s v="KR"/>
    <d v="2023-10-16T00:00:00"/>
    <d v="2023-10-20T00:00:00"/>
    <d v="2023-10-23T00:00:00"/>
    <s v=""/>
    <s v=""/>
    <s v="C"/>
    <n v="-37076"/>
    <n v="-37076"/>
    <s v="INR"/>
    <s v="INR"/>
    <s v=""/>
    <s v="AKO:4177 HIGH SPEED DIESEL OIL (HSD)"/>
    <m/>
    <s v="FP06"/>
  </r>
  <r>
    <s v=""/>
    <x v="84"/>
    <s v="SUNLIGHT ELECTRICALS"/>
    <s v="4300125510"/>
    <s v="SLE/2023-24/027"/>
    <n v="1923074572"/>
    <s v="KR"/>
    <d v="2023-10-02T00:00:00"/>
    <d v="2023-10-20T00:00:00"/>
    <d v="2023-10-17T00:00:00"/>
    <s v=""/>
    <s v=""/>
    <s v="C"/>
    <n v="-55900"/>
    <n v="-55900"/>
    <s v="INR"/>
    <s v="INR"/>
    <s v=""/>
    <s v="Dahej C-44:SLE/027 Electrification Charges Sept 23"/>
    <m/>
    <s v="CC15"/>
  </r>
  <r>
    <s v=""/>
    <x v="69"/>
    <s v="VINAMRA INSULATIONS"/>
    <s v="4300134934"/>
    <s v="VI-024SN-0426"/>
    <n v="1923074586"/>
    <s v="KR"/>
    <d v="2023-09-18T00:00:00"/>
    <d v="2023-10-20T00:00:00"/>
    <d v="2023-09-25T00:00:00"/>
    <s v=""/>
    <s v=""/>
    <s v="C"/>
    <n v="-172588.79999999999"/>
    <n v="-172588.79999999999"/>
    <s v="INR"/>
    <s v="INR"/>
    <s v=""/>
    <s v="DSEZ:VI-024SN-0426 Insulation Work -Sep 23"/>
    <m/>
    <s v="FP06"/>
  </r>
  <r>
    <s v=""/>
    <x v="85"/>
    <s v="SHRUTI ENGINEERING WORKS"/>
    <s v="4900016499"/>
    <s v="SEW/23-24/208"/>
    <n v="1923074587"/>
    <s v="KR"/>
    <d v="2023-10-12T00:00:00"/>
    <d v="2023-10-20T00:00:00"/>
    <d v="2023-10-12T00:00:00"/>
    <s v=""/>
    <s v=""/>
    <s v=""/>
    <n v="-72412"/>
    <n v="-72412"/>
    <s v="INR"/>
    <s v="INR"/>
    <s v=""/>
    <s v="DSEZ:SEW/23-24/208Erection/fabrication work-Oct 23"/>
    <m/>
    <s v="0001"/>
  </r>
  <r>
    <s v=""/>
    <x v="86"/>
    <s v="Dr. M.G.GOKHALE"/>
    <s v="4300139575"/>
    <s v="156"/>
    <n v="1923074612"/>
    <s v="KR"/>
    <d v="2023-09-30T00:00:00"/>
    <d v="2023-10-20T00:00:00"/>
    <d v="2023-10-07T00:00:00"/>
    <s v=""/>
    <s v=""/>
    <s v="C"/>
    <n v="-13050"/>
    <n v="-13050"/>
    <s v="INR"/>
    <s v="INR"/>
    <s v=""/>
    <s v="Lote:156_Dr. M.G.Gokhale Monthly consu.Sep- 2023"/>
    <m/>
    <s v="FP06"/>
  </r>
  <r>
    <s v=""/>
    <x v="87"/>
    <s v="MAHARASHTRA BIO-HYGIENIC MANAGEMANT"/>
    <s v="4300139576"/>
    <s v="MBHM/23-24/0862"/>
    <n v="1923074619"/>
    <s v="KR"/>
    <d v="2023-09-01T00:00:00"/>
    <d v="2023-10-20T00:00:00"/>
    <d v="2023-09-08T00:00:00"/>
    <s v=""/>
    <s v=""/>
    <s v="C"/>
    <n v="-2240"/>
    <n v="-2240"/>
    <s v="INR"/>
    <s v="INR"/>
    <s v=""/>
    <s v="Lote:0862_Collection of BMW Sep -2023"/>
    <m/>
    <s v="FP06"/>
  </r>
  <r>
    <s v=""/>
    <x v="88"/>
    <s v="JAY BHAVANI SWEETS"/>
    <s v="DSEZ"/>
    <s v="2492"/>
    <n v="1923074663"/>
    <s v="KR"/>
    <d v="2023-10-19T00:00:00"/>
    <d v="2023-10-21T00:00:00"/>
    <d v="2023-10-19T00:00:00"/>
    <s v=""/>
    <s v=""/>
    <s v=""/>
    <n v="-400"/>
    <n v="-400"/>
    <s v="INR"/>
    <s v="INR"/>
    <s v=""/>
    <s v="DSEZ DIET COCK FOR HOKKO MITSUI VISIT 19 OCT'2023"/>
    <m/>
    <s v=""/>
  </r>
  <r>
    <s v=""/>
    <x v="89"/>
    <s v="JABSONS FOODS PRIVATE LIMITED"/>
    <s v="DSEZ"/>
    <s v="HOKKO CUST VISIT"/>
    <n v="1923074665"/>
    <s v="KR"/>
    <d v="2023-10-18T00:00:00"/>
    <d v="2023-10-21T00:00:00"/>
    <d v="2023-10-18T00:00:00"/>
    <s v=""/>
    <s v=""/>
    <s v=""/>
    <n v="-544"/>
    <n v="-544"/>
    <s v="INR"/>
    <s v="INR"/>
    <s v=""/>
    <s v="DSEZ GIFT FOR HOKKO MITSUI PNT KSL 400GM=4 PKT"/>
    <m/>
    <s v=""/>
  </r>
  <r>
    <s v=""/>
    <x v="88"/>
    <s v="JAY BHAVANI SWEETS"/>
    <s v="DSEZ"/>
    <s v="2457"/>
    <n v="1923074667"/>
    <s v="KR"/>
    <d v="2023-10-17T00:00:00"/>
    <d v="2023-10-21T00:00:00"/>
    <d v="2023-10-17T00:00:00"/>
    <s v=""/>
    <s v=""/>
    <s v=""/>
    <n v="-3180"/>
    <n v="-3180"/>
    <s v="INR"/>
    <s v="INR"/>
    <s v=""/>
    <s v="DSEZ BISLERI WATER FOR PICNIC 2nd &amp;3rd BATCH 2023"/>
    <m/>
    <s v=""/>
  </r>
  <r>
    <s v=""/>
    <x v="88"/>
    <s v="JAY BHAVANI SWEETS"/>
    <s v="DSEZ"/>
    <s v="2429"/>
    <n v="1923074668"/>
    <s v="KR"/>
    <d v="2023-10-15T00:00:00"/>
    <d v="2023-10-21T00:00:00"/>
    <d v="2023-10-15T00:00:00"/>
    <s v=""/>
    <s v=""/>
    <s v=""/>
    <n v="-3210"/>
    <n v="-3210"/>
    <s v="INR"/>
    <s v="INR"/>
    <s v=""/>
    <s v="DSEZ JUISE,WATER FOR SURAT PICNIC'2023 2nd TRIP"/>
    <m/>
    <s v=""/>
  </r>
  <r>
    <s v=""/>
    <x v="90"/>
    <s v="SHREE MARUTINANDAN TRAVELS"/>
    <s v="DSEZ"/>
    <s v="1219"/>
    <n v="1923074698"/>
    <s v="KR"/>
    <d v="2023-10-07T00:00:00"/>
    <d v="2023-10-21T00:00:00"/>
    <d v="2023-10-07T00:00:00"/>
    <s v=""/>
    <s v=""/>
    <s v=""/>
    <n v="-2850"/>
    <n v="-2850"/>
    <s v="INR"/>
    <s v="INR"/>
    <s v=""/>
    <s v="DSEZ RAILWAY TICKET BOOKING MR.MOHIT PANDYA"/>
    <m/>
    <s v=""/>
  </r>
  <r>
    <s v=""/>
    <x v="90"/>
    <s v="SHREE MARUTINANDAN TRAVELS"/>
    <s v="DSEZ"/>
    <s v="1215"/>
    <n v="1923074701"/>
    <s v="KR"/>
    <d v="2023-10-07T00:00:00"/>
    <d v="2023-10-21T00:00:00"/>
    <d v="2023-10-07T00:00:00"/>
    <s v=""/>
    <s v=""/>
    <s v=""/>
    <n v="-7910"/>
    <n v="-7910"/>
    <s v="INR"/>
    <s v="INR"/>
    <s v=""/>
    <s v="DSEZ RAILWAY TICKET BOOKING ANIL SHARMA,R.ANASANE"/>
    <m/>
    <s v=""/>
  </r>
  <r>
    <s v=""/>
    <x v="90"/>
    <s v="SHREE MARUTINANDAN TRAVELS"/>
    <s v="DSEZ"/>
    <s v="1218"/>
    <n v="1923074703"/>
    <s v="KR"/>
    <d v="2023-10-07T00:00:00"/>
    <d v="2023-10-21T00:00:00"/>
    <d v="2023-10-07T00:00:00"/>
    <s v=""/>
    <s v=""/>
    <s v=""/>
    <n v="-3538"/>
    <n v="-3538"/>
    <s v="INR"/>
    <s v="INR"/>
    <s v=""/>
    <s v="DSEZ RAILWAY TICKET BOOKING VIRENDRA MISHRA"/>
    <m/>
    <s v=""/>
  </r>
  <r>
    <s v=""/>
    <x v="91"/>
    <s v="Brajesh Tripathy"/>
    <s v="Exp Reim"/>
    <s v="EXP REIM"/>
    <n v="1923074705"/>
    <s v="KR"/>
    <d v="2023-10-16T00:00:00"/>
    <d v="2023-10-21T00:00:00"/>
    <d v="2023-10-16T00:00:00"/>
    <s v=""/>
    <s v=""/>
    <s v=""/>
    <n v="-325"/>
    <n v="-325"/>
    <s v="INR"/>
    <s v="INR"/>
    <s v=""/>
    <s v="C-44 Exp Reim For Evening Snacks"/>
    <m/>
    <s v=""/>
  </r>
  <r>
    <s v=""/>
    <x v="92"/>
    <s v="TECHNO DIGITAL"/>
    <s v="All0123824"/>
    <s v="GST241/2023-24"/>
    <n v="1923074706"/>
    <s v="KR"/>
    <d v="2023-10-06T00:00:00"/>
    <d v="2023-10-21T00:00:00"/>
    <d v="2023-10-06T00:00:00"/>
    <s v=""/>
    <s v=""/>
    <s v="C"/>
    <n v="-4425"/>
    <n v="-4425"/>
    <s v="INR"/>
    <s v="INR"/>
    <s v=""/>
    <s v="Dahej C-44:3-24_Dell 5490 laptop battery"/>
    <m/>
    <s v="FP01"/>
  </r>
  <r>
    <s v=""/>
    <x v="90"/>
    <s v="SHREE MARUTINANDAN TRAVELS"/>
    <s v="DSEZ"/>
    <s v="1217"/>
    <n v="1923074707"/>
    <s v="KR"/>
    <d v="2023-10-07T00:00:00"/>
    <d v="2023-10-21T00:00:00"/>
    <d v="2023-10-07T00:00:00"/>
    <s v=""/>
    <s v=""/>
    <s v=""/>
    <n v="-5298"/>
    <n v="-5298"/>
    <s v="INR"/>
    <s v="INR"/>
    <s v=""/>
    <s v="DSEZ RAILWAY TICKET BOOKING S.SALUNKE,PATIDAR,BALA"/>
    <m/>
    <s v=""/>
  </r>
  <r>
    <s v=""/>
    <x v="90"/>
    <s v="SHREE MARUTINANDAN TRAVELS"/>
    <s v="DSEZ"/>
    <s v="1213"/>
    <n v="1923074708"/>
    <s v="KR"/>
    <d v="2023-10-07T00:00:00"/>
    <d v="2023-10-21T00:00:00"/>
    <d v="2023-10-07T00:00:00"/>
    <s v=""/>
    <s v=""/>
    <s v=""/>
    <n v="-5785"/>
    <n v="-5785"/>
    <s v="INR"/>
    <s v="INR"/>
    <s v=""/>
    <s v="DSEZ RAILWAY TICKET BOOKING DILIP SINGH,R.D.PATEL"/>
    <m/>
    <s v=""/>
  </r>
  <r>
    <s v=""/>
    <x v="90"/>
    <s v="SHREE MARUTINANDAN TRAVELS"/>
    <s v="DSEZ"/>
    <s v="1216"/>
    <n v="1923074709"/>
    <s v="KR"/>
    <d v="2023-10-07T00:00:00"/>
    <d v="2023-10-21T00:00:00"/>
    <d v="2023-10-07T00:00:00"/>
    <s v=""/>
    <s v=""/>
    <s v=""/>
    <n v="-3558"/>
    <n v="-3558"/>
    <s v="INR"/>
    <s v="INR"/>
    <s v=""/>
    <s v="DSEZ RAILWAY TICKET BOOKING DILIP SINGH BH-MITHAPU"/>
    <m/>
    <s v=""/>
  </r>
  <r>
    <s v=""/>
    <x v="61"/>
    <s v="NARAYAN TRAVELS"/>
    <s v="DSEZ"/>
    <s v="NT-23-24-0176"/>
    <n v="1923074727"/>
    <s v="KR"/>
    <d v="2023-10-03T00:00:00"/>
    <d v="2023-10-21T00:00:00"/>
    <d v="2023-10-03T00:00:00"/>
    <s v=""/>
    <s v=""/>
    <s v=""/>
    <n v="-4312"/>
    <n v="-4312"/>
    <s v="INR"/>
    <s v="INR"/>
    <s v=""/>
    <s v="DSEZ CAR HIRE CHARGES SUCHET MALI CSR ACTIVITY"/>
    <m/>
    <s v=""/>
  </r>
  <r>
    <s v=""/>
    <x v="61"/>
    <s v="NARAYAN TRAVELS"/>
    <s v="DSEZ"/>
    <s v="NT-23-24-0174"/>
    <n v="1923074728"/>
    <s v="KR"/>
    <d v="2023-10-03T00:00:00"/>
    <d v="2023-10-21T00:00:00"/>
    <d v="2023-10-03T00:00:00"/>
    <s v=""/>
    <s v=""/>
    <s v=""/>
    <n v="-6133"/>
    <n v="-6133"/>
    <s v="INR"/>
    <s v="INR"/>
    <s v=""/>
    <s v="DSEZ CAR HIRE CHARGES RD.PATEL GPCB WORK GANDHINAG"/>
    <m/>
    <s v=""/>
  </r>
  <r>
    <s v=""/>
    <x v="61"/>
    <s v="NARAYAN TRAVELS"/>
    <s v="DSEZ"/>
    <s v="NT-23-24-0171"/>
    <n v="1923074730"/>
    <s v="KR"/>
    <d v="2023-10-03T00:00:00"/>
    <d v="2023-10-21T00:00:00"/>
    <d v="2023-10-03T00:00:00"/>
    <s v=""/>
    <s v=""/>
    <s v=""/>
    <n v="-5533"/>
    <n v="-5533"/>
    <s v="INR"/>
    <s v="INR"/>
    <s v=""/>
    <s v="DSEZ CAR HIRE CHARGES ROHAN MEHTA (LICENCE WORK)"/>
    <m/>
    <s v=""/>
  </r>
  <r>
    <s v=""/>
    <x v="61"/>
    <s v="NARAYAN TRAVELS"/>
    <s v="DSEZ"/>
    <s v="NT-23-24-0175"/>
    <n v="1923074734"/>
    <s v="KR"/>
    <d v="2023-10-03T00:00:00"/>
    <d v="2023-10-21T00:00:00"/>
    <d v="2023-10-03T00:00:00"/>
    <s v=""/>
    <s v=""/>
    <s v=""/>
    <n v="-2678"/>
    <n v="-2678"/>
    <s v="INR"/>
    <s v="INR"/>
    <s v=""/>
    <s v="DSEZ CAR HIRE CHARGES RD PATEL GPCB WORK VADODARA"/>
    <m/>
    <s v=""/>
  </r>
  <r>
    <s v=""/>
    <x v="90"/>
    <s v="SHREE MARUTINANDAN TRAVELS"/>
    <s v="DSEZ"/>
    <s v="1214"/>
    <n v="1923074739"/>
    <s v="KR"/>
    <d v="2023-10-07T00:00:00"/>
    <d v="2023-10-21T00:00:00"/>
    <d v="2023-10-07T00:00:00"/>
    <s v=""/>
    <s v=""/>
    <s v=""/>
    <n v="-3164"/>
    <n v="-3164"/>
    <s v="INR"/>
    <s v="INR"/>
    <s v=""/>
    <s v="DSEZ RAILWAY TICKET BOOKING GIAMPOLO MUMBAI-BHARUC"/>
    <m/>
    <s v=""/>
  </r>
  <r>
    <s v=""/>
    <x v="89"/>
    <s v="JABSONS FOODS PRIVATE LIMITED"/>
    <s v="DSEZ"/>
    <s v="NABL ACCESSOR"/>
    <n v="1923074741"/>
    <s v="KR"/>
    <d v="2023-10-13T00:00:00"/>
    <d v="2023-10-21T00:00:00"/>
    <d v="2023-10-13T00:00:00"/>
    <s v=""/>
    <s v=""/>
    <s v=""/>
    <n v="-1088"/>
    <n v="-1088"/>
    <s v="INR"/>
    <s v="INR"/>
    <s v=""/>
    <s v="DSEZ GIFT FOR NABL ACCE.VISIT CQAL REF.MATE. AUDIT"/>
    <m/>
    <s v=""/>
  </r>
  <r>
    <s v=""/>
    <x v="93"/>
    <s v="VATICA FLORIST"/>
    <s v="DSEZ"/>
    <s v="7085"/>
    <n v="1923074743"/>
    <s v="KR"/>
    <d v="2023-10-14T00:00:00"/>
    <d v="2023-10-21T00:00:00"/>
    <d v="2023-10-14T00:00:00"/>
    <s v=""/>
    <s v=""/>
    <s v=""/>
    <n v="-600"/>
    <n v="-600"/>
    <s v="INR"/>
    <s v="INR"/>
    <s v=""/>
    <s v="DSEZ HAND BOUQUE NABL ASES.VIST CQAL AUDIT REF.MAT"/>
    <m/>
    <s v=""/>
  </r>
  <r>
    <s v=""/>
    <x v="94"/>
    <s v="Smruti Sales"/>
    <s v="DSEZ"/>
    <s v="SRG/13173"/>
    <n v="1923074744"/>
    <s v="KR"/>
    <d v="2023-10-13T00:00:00"/>
    <d v="2023-10-21T00:00:00"/>
    <d v="2023-10-13T00:00:00"/>
    <s v=""/>
    <s v=""/>
    <s v=""/>
    <n v="-1000"/>
    <n v="-1000"/>
    <s v="INR"/>
    <s v="INR"/>
    <s v=""/>
    <s v="DSEZ CQAL AUDIT REF.MATERIAL FOR NABL ASSES. VISIT"/>
    <m/>
    <s v=""/>
  </r>
  <r>
    <s v=""/>
    <x v="95"/>
    <s v="MOTTA and ASSOCIATES"/>
    <s v="4300139638"/>
    <s v="2129/23-24"/>
    <n v="1923074831"/>
    <s v="KR"/>
    <d v="2023-10-01T00:00:00"/>
    <d v="2023-10-23T00:00:00"/>
    <d v="2023-10-01T00:00:00"/>
    <s v=""/>
    <s v=""/>
    <s v=""/>
    <n v="-1080"/>
    <n v="-1080"/>
    <s v="INR"/>
    <s v="INR"/>
    <s v=""/>
    <s v="Lote:2129/23-24 ESIC challan preparation fee-Sep.2"/>
    <m/>
    <s v="0001"/>
  </r>
  <r>
    <s v=""/>
    <x v="96"/>
    <s v="NAAZ AGENCY"/>
    <s v="4300139639"/>
    <s v="538"/>
    <n v="1923074833"/>
    <s v="KR"/>
    <d v="2023-09-26T00:00:00"/>
    <d v="2023-10-21T00:00:00"/>
    <d v="2023-09-26T00:00:00"/>
    <s v=""/>
    <s v=""/>
    <s v=""/>
    <n v="-38495"/>
    <n v="-38495"/>
    <s v="INR"/>
    <s v="INR"/>
    <s v=""/>
    <s v="Lote:538 SECURITY SERVICE BILL - JULY, AUG 23"/>
    <m/>
    <s v="0001"/>
  </r>
  <r>
    <s v=""/>
    <x v="97"/>
    <s v="SEVEN CLUSTER MACHINE SERVICES PVT."/>
    <s v="4300134046"/>
    <s v="SCMS/23-24/0147"/>
    <n v="1923074884"/>
    <s v="KR"/>
    <d v="2023-09-26T00:00:00"/>
    <d v="2023-10-23T00:00:00"/>
    <d v="2023-10-03T00:00:00"/>
    <s v=""/>
    <s v=""/>
    <s v="C"/>
    <n v="-11020"/>
    <n v="-11020"/>
    <s v="INR"/>
    <s v="INR"/>
    <s v=""/>
    <s v="Lote:0147_750  KVA D.G set AMC FY 2023.24"/>
    <m/>
    <s v="FP06"/>
  </r>
  <r>
    <s v=""/>
    <x v="98"/>
    <s v="PRATHAMESH ELECTRICALS &amp; CO"/>
    <s v="4300139199"/>
    <s v="339"/>
    <n v="1923074893"/>
    <s v="KR"/>
    <d v="2023-10-11T00:00:00"/>
    <d v="2023-10-23T00:00:00"/>
    <d v="2023-10-18T00:00:00"/>
    <s v=""/>
    <s v=""/>
    <s v="C"/>
    <n v="-66007.72"/>
    <n v="-66007.72"/>
    <s v="INR"/>
    <s v="INR"/>
    <s v=""/>
    <s v="Lote:339_Admin building light repairing,general w"/>
    <m/>
    <s v="FP06"/>
  </r>
  <r>
    <s v=""/>
    <x v="99"/>
    <s v="Rajesh Shyamsunder Rajandekar"/>
    <s v="Exp reim"/>
    <s v="EXP REIM"/>
    <n v="1923074919"/>
    <s v="KR"/>
    <d v="2023-10-23T00:00:00"/>
    <d v="2023-10-23T00:00:00"/>
    <d v="2023-10-23T00:00:00"/>
    <s v=""/>
    <s v=""/>
    <s v=""/>
    <n v="-16312"/>
    <n v="-16312"/>
    <s v="INR"/>
    <s v="INR"/>
    <s v=""/>
    <s v="C-44 Exp Reim For Various expense as per attachmen"/>
    <m/>
    <s v=""/>
  </r>
  <r>
    <s v=""/>
    <x v="100"/>
    <s v="SAINI ENGINEERING"/>
    <s v="4300135756"/>
    <s v="2023-24/101"/>
    <n v="1923074960"/>
    <s v="KR"/>
    <d v="2023-10-05T00:00:00"/>
    <d v="2023-10-23T00:00:00"/>
    <d v="2023-10-12T00:00:00"/>
    <s v=""/>
    <s v=""/>
    <s v="C"/>
    <n v="-56253"/>
    <n v="-56253"/>
    <s v="INR"/>
    <s v="INR"/>
    <s v=""/>
    <s v="Dahej C-44:2023-24/101 LABOUR FOR PLANT SEP 23"/>
    <m/>
    <s v="FP06"/>
  </r>
  <r>
    <s v=""/>
    <x v="101"/>
    <s v="NORDSON INDIA PRIVATE LIMITED"/>
    <s v="AKO-NORDSON ADV"/>
    <s v="AKO-NORDSON ADV"/>
    <n v="2323007106"/>
    <s v="KA"/>
    <d v="2023-10-17T00:00:00"/>
    <d v="2023-10-17T00:00:00"/>
    <d v="2023-10-17T00:00:00"/>
    <s v=""/>
    <s v=""/>
    <s v=""/>
    <n v="-238777"/>
    <n v="-238777"/>
    <s v="INR"/>
    <s v="INR"/>
    <s v=""/>
    <s v="AKO-NORDSON 100% ADV AGA PI2382 27/9 48/63488"/>
    <m/>
    <s v=""/>
  </r>
  <r>
    <s v=""/>
    <x v="5"/>
    <s v="DHANVARSHA ROADWAYS"/>
    <s v="AKO-DHNVARSHA DN40"/>
    <s v="AKO-DHANVARSHA"/>
    <n v="2323007131"/>
    <s v="KG"/>
    <d v="2023-10-19T00:00:00"/>
    <d v="2023-10-19T00:00:00"/>
    <d v="2023-10-19T00:00:00"/>
    <s v=""/>
    <s v=""/>
    <s v=""/>
    <n v="3965"/>
    <n v="3965"/>
    <s v="INR"/>
    <s v="INR"/>
    <s v=""/>
    <s v="AKO-DHNVRSHA B3189 13K LOSS BIPENTHRIN RECOVERY"/>
    <m/>
    <s v=""/>
  </r>
  <r>
    <s v=""/>
    <x v="102"/>
    <s v="KDCMPU LTD"/>
    <s v="4800063660"/>
    <s v=""/>
    <n v="2323007141"/>
    <s v="KA"/>
    <d v="2023-10-21T00:00:00"/>
    <d v="2023-10-21T00:00:00"/>
    <d v="2023-10-21T00:00:00"/>
    <s v=""/>
    <s v=""/>
    <s v=""/>
    <n v="-181300"/>
    <n v="-181300"/>
    <s v="INR"/>
    <s v="INR"/>
    <s v=""/>
    <s v="ANK-100% ADVANCE PAYMENT AGAINST PROFORMA INVOICE"/>
    <m/>
    <s v=""/>
  </r>
  <r>
    <s v=""/>
    <x v="103"/>
    <s v="SPINCOTECH PVT LTD"/>
    <s v="AKO-SPINCOTECH ADV"/>
    <s v="AKO-SPINCOTECH"/>
    <n v="2323007159"/>
    <s v="KA"/>
    <d v="2023-10-23T00:00:00"/>
    <d v="2023-10-23T00:00:00"/>
    <d v="2023-10-23T00:00:00"/>
    <s v=""/>
    <s v=""/>
    <s v=""/>
    <n v="-42000"/>
    <n v="-42000"/>
    <s v="INR"/>
    <s v="INR"/>
    <s v=""/>
    <s v="AKO-SPINCOTECH 50% AMC ADV AGA PI440 PO 43/133859"/>
    <m/>
    <s v=""/>
  </r>
  <r>
    <s v=""/>
    <x v="104"/>
    <s v="DILBAHAR IMPEX"/>
    <s v="4900019253"/>
    <s v=""/>
    <n v="3023471556"/>
    <s v="AB"/>
    <d v="2023-10-16T00:00:00"/>
    <d v="2023-10-16T00:00:00"/>
    <d v="2023-10-15T00:00:00"/>
    <s v=""/>
    <s v=""/>
    <s v="N"/>
    <n v="-232380"/>
    <n v="-232380"/>
    <s v="INR"/>
    <s v="INR"/>
    <s v=""/>
    <s v="Ankleshwar:N/22_PORTABLE CABIN 20 FEETX10 FEET"/>
    <m/>
    <s v="0004"/>
  </r>
  <r>
    <s v=""/>
    <x v="105"/>
    <s v="SIDDHI CONSTRUCTIONS"/>
    <s v="4900015382"/>
    <s v="SID/RILSEZ/26"/>
    <n v="3023475361"/>
    <s v="AB"/>
    <d v="2023-10-17T00:00:00"/>
    <d v="2023-10-17T00:00:00"/>
    <d v="2023-10-17T00:00:00"/>
    <s v=""/>
    <s v=""/>
    <s v=""/>
    <n v="-9290251"/>
    <n v="-9290251"/>
    <s v="INR"/>
    <s v="INR"/>
    <s v=""/>
    <s v="Dsez Net Payable after deductions Bn RA 26"/>
    <m/>
    <s v="0001"/>
  </r>
  <r>
    <s v=""/>
    <x v="106"/>
    <s v="SRYMPEX STAFFING PRIVATE LIMITED"/>
    <s v="DSEZ"/>
    <s v=""/>
    <n v="3023481910"/>
    <s v="AB"/>
    <d v="2023-10-20T00:00:00"/>
    <d v="2023-10-20T00:00:00"/>
    <d v="2023-10-20T00:00:00"/>
    <s v=""/>
    <s v=""/>
    <s v="N"/>
    <n v="-262331"/>
    <n v="-262331"/>
    <s v="INR"/>
    <s v="INR"/>
    <s v=""/>
    <s v="Balance Payable Inv No.23-24/127"/>
    <m/>
    <s v="0004"/>
  </r>
  <r>
    <s v=""/>
    <x v="107"/>
    <s v="I R TECHNOLOGY SERVICES PVT LTD"/>
    <s v="AKO-I R  BN410997"/>
    <s v="M23G24TI/410997"/>
    <n v="3023484608"/>
    <s v="AB"/>
    <d v="2023-10-20T00:00:00"/>
    <d v="2023-10-20T00:00:00"/>
    <d v="2023-10-20T00:00:00"/>
    <s v=""/>
    <s v=""/>
    <s v=""/>
    <n v="-18681.84"/>
    <n v="-18681.84"/>
    <s v="INR"/>
    <s v="INR"/>
    <s v=""/>
    <s v="AKO-IR TECH 100% ADV ADJ BN410997 48/63263"/>
    <m/>
    <s v=""/>
  </r>
  <r>
    <s v=""/>
    <x v="108"/>
    <s v="ABT SYSTEMS PVT. LTD"/>
    <s v="4900017162"/>
    <s v="ABT/3075"/>
    <n v="3023486410"/>
    <s v="AB"/>
    <d v="2023-10-23T00:00:00"/>
    <d v="2023-10-23T00:00:00"/>
    <d v="2023-10-23T00:00:00"/>
    <s v=""/>
    <s v=""/>
    <s v=""/>
    <n v="-130402"/>
    <n v="-130402"/>
    <s v="INR"/>
    <s v="INR"/>
    <s v=""/>
    <s v="Dsez 95% against delivery Bn ABT/3075"/>
    <m/>
    <s v="0001"/>
  </r>
  <r>
    <s v=""/>
    <x v="109"/>
    <s v="NIRTECH PRIVATE LIMITED"/>
    <s v="4300115548"/>
    <s v="INV294/2023-24"/>
    <n v="3023486411"/>
    <s v="AB"/>
    <d v="2023-10-23T00:00:00"/>
    <d v="2023-10-23T00:00:00"/>
    <d v="2023-10-23T00:00:00"/>
    <s v=""/>
    <s v=""/>
    <s v=""/>
    <n v="-239731.66"/>
    <n v="-239731.66"/>
    <s v="INR"/>
    <s v="INR"/>
    <s v=""/>
    <s v="DSEZ:INV294/2023-24 MANPOWER CHARGES - Aug 23"/>
    <m/>
    <s v="0001"/>
  </r>
</pivotCacheRecords>
</file>

<file path=xl/pivotCache/pivotCacheRecords2.xml><?xml version="1.0" encoding="utf-8"?>
<pivotCacheRecords xmlns="http://schemas.openxmlformats.org/spreadsheetml/2006/main" xmlns:r="http://schemas.openxmlformats.org/officeDocument/2006/relationships" count="14">
  <r>
    <x v="0"/>
    <x v="0"/>
    <n v="1923065635"/>
    <n v="490"/>
    <x v="0"/>
    <s v="R-Block"/>
  </r>
  <r>
    <x v="1"/>
    <x v="1"/>
    <n v="1923073620"/>
    <n v="99097"/>
    <x v="0"/>
    <s v="R-Block"/>
  </r>
  <r>
    <x v="2"/>
    <x v="2"/>
    <n v="1923073619"/>
    <n v="120430"/>
    <x v="0"/>
    <s v="R-Block"/>
  </r>
  <r>
    <x v="3"/>
    <x v="3"/>
    <n v="1923073617"/>
    <n v="771999"/>
    <x v="0"/>
    <s v="R-Block"/>
  </r>
  <r>
    <x v="4"/>
    <x v="4"/>
    <n v="1923073503"/>
    <n v="23520"/>
    <x v="0"/>
    <s v="R-Block"/>
  </r>
  <r>
    <x v="4"/>
    <x v="4"/>
    <n v="1923073531"/>
    <n v="604279"/>
    <x v="0"/>
    <s v="R-Block"/>
  </r>
  <r>
    <x v="4"/>
    <x v="4"/>
    <n v="1923073535"/>
    <n v="25307"/>
    <x v="0"/>
    <s v="R-Block"/>
  </r>
  <r>
    <x v="5"/>
    <x v="5"/>
    <n v="1923074512"/>
    <n v="11250"/>
    <x v="0"/>
    <s v="R-Block"/>
  </r>
  <r>
    <x v="5"/>
    <x v="5"/>
    <n v="1923074515"/>
    <n v="11250"/>
    <x v="0"/>
    <s v="R-Block"/>
  </r>
  <r>
    <x v="6"/>
    <x v="6"/>
    <n v="1923074928"/>
    <n v="5415"/>
    <x v="0"/>
    <s v="R-Block"/>
  </r>
  <r>
    <x v="7"/>
    <x v="7"/>
    <n v="1923074677"/>
    <n v="8232"/>
    <x v="0"/>
    <s v="R-Block"/>
  </r>
  <r>
    <x v="7"/>
    <x v="7"/>
    <n v="1923074712"/>
    <n v="8232"/>
    <x v="0"/>
    <s v="R-Block"/>
  </r>
  <r>
    <x v="7"/>
    <x v="7"/>
    <n v="1923074713"/>
    <n v="8232"/>
    <x v="0"/>
    <s v="R-Block"/>
  </r>
  <r>
    <x v="8"/>
    <x v="8"/>
    <n v="1923073585"/>
    <n v="110152"/>
    <x v="0"/>
    <s v="R-Block"/>
  </r>
</pivotCacheRecords>
</file>

<file path=xl/pivotCache/pivotCacheRecords3.xml><?xml version="1.0" encoding="utf-8"?>
<pivotCacheRecords xmlns="http://schemas.openxmlformats.org/spreadsheetml/2006/main" xmlns:r="http://schemas.openxmlformats.org/officeDocument/2006/relationships" count="146">
  <r>
    <x v="0"/>
    <s v="OKEY TRADERS"/>
    <n v="1923073385"/>
    <n v="24461"/>
    <s v="ANKL"/>
    <m/>
  </r>
  <r>
    <x v="1"/>
    <s v="SHREE KRISHNA ENTERPRISES"/>
    <n v="1923060088"/>
    <n v="510"/>
    <s v="ANKL"/>
    <m/>
  </r>
  <r>
    <x v="2"/>
    <s v="ANJANI TRADERS"/>
    <n v="1923067243"/>
    <n v="5600"/>
    <s v="ANKL"/>
    <m/>
  </r>
  <r>
    <x v="3"/>
    <s v="S S TRADERS (ANK)"/>
    <n v="1923061935"/>
    <n v="19288"/>
    <s v="ANKL"/>
    <m/>
  </r>
  <r>
    <x v="4"/>
    <s v="VINAY KANSARA"/>
    <n v="1923073567"/>
    <n v="13500"/>
    <s v="ANKL"/>
    <m/>
  </r>
  <r>
    <x v="5"/>
    <s v="NARMADA CLEAN TECH"/>
    <n v="1923073408"/>
    <n v="5808"/>
    <s v="ANKL"/>
    <m/>
  </r>
  <r>
    <x v="5"/>
    <s v="NARMADA CLEAN TECH"/>
    <n v="1923074264"/>
    <n v="410002"/>
    <s v="ANKL"/>
    <m/>
  </r>
  <r>
    <x v="6"/>
    <s v="RECYCLING SOLUTIONS PRIVATE LIMITED"/>
    <n v="1923073218"/>
    <n v="180658"/>
    <s v="ANKL"/>
    <m/>
  </r>
  <r>
    <x v="7"/>
    <s v="SHREE MAHAVIR TRANSPORT"/>
    <n v="1923072217"/>
    <n v="63852"/>
    <s v="ANKL"/>
    <m/>
  </r>
  <r>
    <x v="8"/>
    <s v="GUJARAT POPULAR CATERERS"/>
    <n v="1923073437"/>
    <n v="991959"/>
    <s v="ANKL"/>
    <m/>
  </r>
  <r>
    <x v="9"/>
    <s v="SETA ENGINEERS PRIVATE LIMITED"/>
    <n v="1923067121"/>
    <n v="20851"/>
    <s v="ANKL"/>
    <m/>
  </r>
  <r>
    <x v="10"/>
    <s v="SYNERGY MULTICHEM PVT. LTD."/>
    <n v="1923074354"/>
    <n v="53641"/>
    <s v="ANKL"/>
    <m/>
  </r>
  <r>
    <x v="11"/>
    <s v="ALLIED TRADE CORPORATION"/>
    <n v="1923067245"/>
    <n v="1357"/>
    <s v="ANKL"/>
    <m/>
  </r>
  <r>
    <x v="12"/>
    <s v="CHIEF OFFICER, NA-ANK-DRAINAGE BILL"/>
    <n v="1923074069"/>
    <n v="1931"/>
    <s v="ANKL"/>
    <m/>
  </r>
  <r>
    <x v="12"/>
    <s v="CHIEF OFFICER, NA-ANK-DRAINAGE BILL"/>
    <n v="1923074144"/>
    <n v="110277"/>
    <s v="ANKL"/>
    <m/>
  </r>
  <r>
    <x v="13"/>
    <s v="CHIEF OFFICER,NA,ANK-WATER BILL"/>
    <n v="1923074142"/>
    <n v="148713"/>
    <s v="ANKL"/>
    <m/>
  </r>
  <r>
    <x v="13"/>
    <s v="CHIEF OFFICER,NA,ANK-WATER BILL"/>
    <n v="1923074068"/>
    <n v="7011"/>
    <s v="ANKL"/>
    <m/>
  </r>
  <r>
    <x v="14"/>
    <s v="TOORANT COMMUNICATIONS"/>
    <n v="1923060028"/>
    <n v="25960"/>
    <s v="ANKL"/>
    <m/>
  </r>
  <r>
    <x v="15"/>
    <s v="KRINTA ELECTRICALS"/>
    <n v="1923073444"/>
    <n v="98893"/>
    <s v="ANKL"/>
    <m/>
  </r>
  <r>
    <x v="16"/>
    <s v="KDCMPU LTD"/>
    <n v="2323007141"/>
    <n v="181300"/>
    <s v="ANKL"/>
    <s v="Advance"/>
  </r>
  <r>
    <x v="17"/>
    <s v="HARDIK ENTERPRISE"/>
    <n v="1923073400"/>
    <n v="5011"/>
    <s v="ANKL_CEP"/>
    <m/>
  </r>
  <r>
    <x v="18"/>
    <s v="COOLLINE AGENCY PVT LTD"/>
    <n v="1923072254"/>
    <n v="209920"/>
    <s v="ANKL_CEP"/>
    <m/>
  </r>
  <r>
    <x v="19"/>
    <s v="SHREE BAJRANG FABRICATORS"/>
    <n v="1923073750"/>
    <n v="113674"/>
    <s v="ANKL_CEP"/>
    <m/>
  </r>
  <r>
    <x v="20"/>
    <s v="SHRI BINDHESHWARI ENGINEERING SERVI"/>
    <n v="1923073466"/>
    <n v="56403"/>
    <s v="ANKL_CEP"/>
    <m/>
  </r>
  <r>
    <x v="20"/>
    <s v="SHRI BINDHESHWARI ENGINEERING SERVI"/>
    <n v="1923073467"/>
    <n v="116255"/>
    <s v="ANKL_CEP"/>
    <m/>
  </r>
  <r>
    <x v="21"/>
    <s v="Ambica Enterprise"/>
    <n v="1923060802"/>
    <n v="55800"/>
    <s v="DAHEJ"/>
    <s v="DSEZ:AE/23-24/232 SS 316  FLANGE GUARD: 40NB"/>
  </r>
  <r>
    <x v="22"/>
    <s v="Apple Enterpruse"/>
    <n v="1923067763"/>
    <n v="4280"/>
    <s v="DAHEJ"/>
    <s v="DSEZ:23242092 M SEAL ( GENERAL PURPOSE)"/>
  </r>
  <r>
    <x v="23"/>
    <s v="G.K. Enterprises"/>
    <n v="1923073463"/>
    <n v="24442"/>
    <s v="DAHEJ"/>
    <s v="DSEZ BIRQUETTE UN-LODING CHG SEP-2023"/>
  </r>
  <r>
    <x v="24"/>
    <s v="Ideal Electric Corporation"/>
    <n v="1923065177"/>
    <n v="3600"/>
    <s v="DAHEJ"/>
    <s v="DSEZ: GST/23-24/3916 ANCHOR FASTNER 100 X 12MM"/>
  </r>
  <r>
    <x v="25"/>
    <s v="Jabsons Foods Private Limited"/>
    <n v="1923074665"/>
    <n v="544"/>
    <s v="DAHEJ"/>
    <s v="DSEZ GIFT FOR HOKKO MITSUI PNT KSL 400GM=4 PKT"/>
  </r>
  <r>
    <x v="25"/>
    <s v="Jabsons Foods Private Limited"/>
    <n v="1923074741"/>
    <n v="1088"/>
    <s v="DAHEJ"/>
    <s v="DSEZ GIFT FOR NABL ACCE.VISIT CQAL REF.MATE. AUDIT"/>
  </r>
  <r>
    <x v="26"/>
    <s v="Jay Bhavani Sweets"/>
    <n v="1923074663"/>
    <n v="400"/>
    <s v="DAHEJ"/>
    <s v="DSEZ DIET COCK FOR HOKKO MITSUI VISIT 19 OCT'2023"/>
  </r>
  <r>
    <x v="26"/>
    <s v="Jay Bhavani Sweets"/>
    <n v="1923074667"/>
    <n v="3180"/>
    <s v="DAHEJ"/>
    <s v="DSEZ BISLERI WATER FOR PICNIC 2nd &amp;3rd BATCH 2023"/>
  </r>
  <r>
    <x v="26"/>
    <s v="Jay Bhavani Sweets"/>
    <n v="1923074668"/>
    <n v="3210"/>
    <s v="DAHEJ"/>
    <s v="DSEZ JUISE,WATER FOR SURAT PICNIC'2023 2nd TRIP"/>
  </r>
  <r>
    <x v="27"/>
    <s v="Krishna Enterprise"/>
    <n v="1923074177"/>
    <n v="4459"/>
    <s v="DAHEJ"/>
    <s v="DSEZ:1072/320 Courier Service Charges - June 23"/>
  </r>
  <r>
    <x v="28"/>
    <s v="Narayan Travels"/>
    <n v="1923074727"/>
    <n v="4312"/>
    <s v="DAHEJ"/>
    <s v="DSEZ CAR HIRE CHARGES SUCHET MALI CSR ACTIVITY"/>
  </r>
  <r>
    <x v="28"/>
    <s v="Narayan Travels"/>
    <n v="1923074728"/>
    <n v="6133"/>
    <s v="DAHEJ"/>
    <s v="DSEZ CAR HIRE CHARGES RD.PATEL GPCB WORK GANDHINAG"/>
  </r>
  <r>
    <x v="28"/>
    <s v="Narayan Travels"/>
    <n v="1923074730"/>
    <n v="5533"/>
    <s v="DAHEJ"/>
    <s v="DSEZ CAR HIRE CHARGES ROHAN MEHTA (LICENCE WORK)"/>
  </r>
  <r>
    <x v="28"/>
    <s v="Narayan Travels"/>
    <n v="1923074734"/>
    <n v="2678"/>
    <s v="DAHEJ"/>
    <s v="DSEZ CAR HIRE CHARGES RD PATEL GPCB WORK VADODARA"/>
  </r>
  <r>
    <x v="29"/>
    <s v="Nirtech Private Limited"/>
    <n v="3023486411"/>
    <n v="239731.66"/>
    <s v="DAHEJ"/>
    <s v="DSEZ:INV294/2023-24 MANPOWER CHARGES - Aug 23"/>
  </r>
  <r>
    <x v="0"/>
    <s v="OKEY TRADERS"/>
    <n v="1923067761"/>
    <n v="75910"/>
    <s v="DAHEJ"/>
    <s v="DSEZ:2023-24/0266 SULPHURIC ACID MIN 98%, AR, 2.5"/>
  </r>
  <r>
    <x v="30"/>
    <s v="Pranav Oxygen"/>
    <n v="1923063170"/>
    <n v="3625"/>
    <s v="DAHEJ"/>
    <s v="DSEZ:20343 NITROGEN CYLINDER"/>
  </r>
  <r>
    <x v="31"/>
    <s v="Rushabh Enterprises"/>
    <n v="1923063174"/>
    <n v="106693"/>
    <s v="DAHEJ"/>
    <s v="DSEZ:R/23-24/0215 MEGA CHEM A-30 SHAFT PROTECTION"/>
  </r>
  <r>
    <x v="32"/>
    <s v="Shree Marutinandan Travels"/>
    <n v="1923074698"/>
    <n v="2850"/>
    <s v="DAHEJ"/>
    <s v="DSEZ RAILWAY TICKET BOOKING MR.MOHIT PANDYA"/>
  </r>
  <r>
    <x v="32"/>
    <s v="Shree Marutinandan Travels"/>
    <n v="1923074701"/>
    <n v="7910"/>
    <s v="DAHEJ"/>
    <s v="DSEZ RAILWAY TICKET BOOKING ANIL SHARMA,R.ANASANE"/>
  </r>
  <r>
    <x v="32"/>
    <s v="Shree Marutinandan Travels"/>
    <n v="1923074703"/>
    <n v="3538"/>
    <s v="DAHEJ"/>
    <s v="DSEZ RAILWAY TICKET BOOKING VIRENDRA MISHRA"/>
  </r>
  <r>
    <x v="32"/>
    <s v="Shree Marutinandan Travels"/>
    <n v="1923074707"/>
    <n v="5298"/>
    <s v="DAHEJ"/>
    <s v="DSEZ RAILWAY TICKET BOOKING S.SALUNKE,PATIDAR,BALA"/>
  </r>
  <r>
    <x v="32"/>
    <s v="Shree Marutinandan Travels"/>
    <n v="1923074708"/>
    <n v="5785"/>
    <s v="DAHEJ"/>
    <s v="DSEZ RAILWAY TICKET BOOKING DILIP SINGH,R.D.PATEL"/>
  </r>
  <r>
    <x v="32"/>
    <s v="Shree Marutinandan Travels"/>
    <n v="1923074709"/>
    <n v="3558"/>
    <s v="DAHEJ"/>
    <s v="DSEZ RAILWAY TICKET BOOKING DILIP SINGH BH-MITHAPU"/>
  </r>
  <r>
    <x v="32"/>
    <s v="Shree Marutinandan Travels"/>
    <n v="1923074739"/>
    <n v="3164"/>
    <s v="DAHEJ"/>
    <s v="DSEZ RAILWAY TICKET BOOKING GIAMPOLO MUMBAI-BHARUC"/>
  </r>
  <r>
    <x v="33"/>
    <s v="Shrinathji Computers Printers Graph"/>
    <n v="1923068901"/>
    <n v="1180"/>
    <s v="DAHEJ"/>
    <s v="DSEZ:411/2023-24 PENDIMETHALIN IN PROCESS SAMPLE T"/>
  </r>
  <r>
    <x v="34"/>
    <s v="Smruti Sales"/>
    <n v="1923074744"/>
    <n v="1000"/>
    <s v="DAHEJ"/>
    <s v="DSEZ CQAL AUDIT REF.MATERIAL FOR NABL ASSES. VISIT"/>
  </r>
  <r>
    <x v="35"/>
    <s v="Srympex Staffing Private Limited"/>
    <n v="3023481910"/>
    <n v="262331"/>
    <s v="DAHEJ"/>
    <s v="Balance Payable Inv No.23-24/127"/>
  </r>
  <r>
    <x v="36"/>
    <s v="Team Maintenance Specialities"/>
    <n v="1923073992"/>
    <n v="11760"/>
    <s v="DAHEJ"/>
    <s v="DSEZ:23-24/1127 SERVICE CHARGES - Sep 23"/>
  </r>
  <r>
    <x v="36"/>
    <s v="Team Maintenance Specialities"/>
    <n v="1923074236"/>
    <n v="17640"/>
    <s v="DAHEJ"/>
    <s v="DSEZ:23-24/0691 SERVICE CHARGES - July 23"/>
  </r>
  <r>
    <x v="37"/>
    <s v="Vatica Florist"/>
    <n v="1923074743"/>
    <n v="600"/>
    <s v="DAHEJ"/>
    <s v="DSEZ HAND BOUQUE NABL ASES.VIST CQAL AUDIT REF.MAT"/>
  </r>
  <r>
    <x v="38"/>
    <s v="Vinamra Insulations"/>
    <n v="1923073590"/>
    <n v="188356.86"/>
    <s v="DAHEJ"/>
    <s v="DSEZ:VI-010SN-0278 Installation work - Aug 23"/>
  </r>
  <r>
    <x v="38"/>
    <s v="Vinamra Insulations"/>
    <n v="1923074179"/>
    <n v="2116"/>
    <s v="DAHEJ"/>
    <s v="DSEZ:VI-020SN-0422 Scaffolding Work - Sep 23"/>
  </r>
  <r>
    <x v="38"/>
    <s v="Vinamra Insulations"/>
    <n v="1923074586"/>
    <n v="172588.79999999999"/>
    <s v="DAHEJ"/>
    <s v="DSEZ:VI-024SN-0426 Insulation Work -Sep 23"/>
  </r>
  <r>
    <x v="39"/>
    <s v="Zatpat Stationery"/>
    <n v="1923042458"/>
    <n v="30000"/>
    <s v="DAHEJ"/>
    <s v="DSEZ: SEZ/23-24/00162 TARPAULIN-24FTX 30 FT, 180 G"/>
  </r>
  <r>
    <x v="40"/>
    <s v="Ablaze Glass Work Pvt Ltd"/>
    <n v="1923062275"/>
    <n v="337250"/>
    <s v="DAHEJ_CEP"/>
    <s v="DSEZ:INV-000545 SIGHT GLASS-SS316-25MM"/>
  </r>
  <r>
    <x v="41"/>
    <s v="Abt Systems Pvt. Ltd"/>
    <n v="3023486410"/>
    <n v="130402"/>
    <s v="DAHEJ_CEP"/>
    <s v="Dsez 95% against delivery Bn ABT/3075"/>
  </r>
  <r>
    <x v="42"/>
    <s v="B J Teflon Engineering"/>
    <n v="1923071715"/>
    <n v="43610"/>
    <s v="DAHEJ_CEP"/>
    <s v="DSEZ:233 Dt-19.09.23 B J Teflon-Sep 23"/>
  </r>
  <r>
    <x v="43"/>
    <s v="Hari Engineering"/>
    <n v="1923073591"/>
    <n v="1178421.8799999999"/>
    <s v="DAHEJ_CEP"/>
    <s v="DSEZ:75/23 mechanical fabrication work - Sep 23"/>
  </r>
  <r>
    <x v="44"/>
    <s v="Labguard India Pvt. Ltd."/>
    <n v="1923073446"/>
    <n v="173460"/>
    <s v="DAHEJ_CEP"/>
    <s v="DSEZ:SI-125/2023-24 installation charges - Sep 23"/>
  </r>
  <r>
    <x v="44"/>
    <s v="Labguard India Pvt. Ltd."/>
    <n v="1923073587"/>
    <n v="49000"/>
    <s v="DAHEJ_CEP"/>
    <s v="DSEZ:SI-130/2023-24 installation charges - Sep 23"/>
  </r>
  <r>
    <x v="45"/>
    <s v="Sanjay Steel Associates"/>
    <n v="1923063942"/>
    <n v="54405"/>
    <s v="DAHEJ_CEP"/>
    <s v="DSEZ:0144 ISMC CHANNEL 100 X 50 X 6 MM THK."/>
  </r>
  <r>
    <x v="46"/>
    <s v="Shruti Engineering Works"/>
    <n v="1923074587"/>
    <n v="72412"/>
    <s v="DAHEJ_CEP"/>
    <s v="DSEZ:SEW/23-24/208Erection/fabrication work-Oct 23"/>
  </r>
  <r>
    <x v="47"/>
    <s v="Siddhi Constructions"/>
    <n v="3023475361"/>
    <n v="9290251"/>
    <s v="DAHEJ_CEP"/>
    <s v="Dsez Net Payable after deductions Bn RA 26"/>
  </r>
  <r>
    <x v="48"/>
    <s v="Dipakkumar N Jadhav"/>
    <n v="1023330718"/>
    <n v="5000"/>
    <s v="DAHEJ C-44"/>
    <s v="Revenue Supplier"/>
  </r>
  <r>
    <x v="49"/>
    <s v="Innovative Codes (I) Private Limited"/>
    <n v="1923067745"/>
    <n v="38940"/>
    <s v="DAHEJ C-44"/>
    <s v="Revenue Supplier"/>
  </r>
  <r>
    <x v="50"/>
    <s v="Weighcell System Pvt. Ltd."/>
    <n v="1923068543"/>
    <n v="7816"/>
    <s v="DAHEJ C-44"/>
    <s v="Revenue Supplier"/>
  </r>
  <r>
    <x v="28"/>
    <s v="Narayan Travels"/>
    <n v="1923073438"/>
    <n v="9476"/>
    <s v="DAHEJ C-44"/>
    <s v="Revenue Supplier"/>
  </r>
  <r>
    <x v="51"/>
    <s v="Thermax Onsite Energy Solutions Limited"/>
    <n v="1923073439"/>
    <n v="257989.09"/>
    <s v="DAHEJ C-44"/>
    <s v="Revenue Supplier"/>
  </r>
  <r>
    <x v="51"/>
    <s v="Thermax Onsite Energy Solutions Limited"/>
    <n v="1923073440"/>
    <n v="20827.310000000001"/>
    <s v="DAHEJ C-44"/>
    <s v="Revenue Supplier"/>
  </r>
  <r>
    <x v="52"/>
    <s v="Manikaran Analytics Limited"/>
    <n v="1923074521"/>
    <n v="898"/>
    <s v="DAHEJ C-44"/>
    <s v="Revenue Supplier"/>
  </r>
  <r>
    <x v="53"/>
    <s v="Sunlight Electricals"/>
    <n v="1923074572"/>
    <n v="55900"/>
    <s v="DAHEJ C-44"/>
    <s v="Revenue Supplier"/>
  </r>
  <r>
    <x v="54"/>
    <s v="Brajesh Tripathy"/>
    <n v="1923074705"/>
    <n v="325"/>
    <s v="DAHEJ C-44"/>
    <s v="Revenue Supplier"/>
  </r>
  <r>
    <x v="55"/>
    <s v="Techno Digital"/>
    <n v="1923074706"/>
    <n v="4425"/>
    <s v="DAHEJ C-44"/>
    <s v="Revenue Supplier"/>
  </r>
  <r>
    <x v="56"/>
    <s v="Rajesh Shyamsunder Rajandekar"/>
    <n v="1923074919"/>
    <n v="16312"/>
    <s v="DAHEJ C-44"/>
    <s v="Revenue Supplier"/>
  </r>
  <r>
    <x v="57"/>
    <s v="Saini Engineering"/>
    <n v="1923074960"/>
    <n v="56253"/>
    <s v="DAHEJ C-44"/>
    <s v="Revenue Supplier"/>
  </r>
  <r>
    <x v="58"/>
    <s v="RAVINDRA &amp; COMPANY"/>
    <n v="1923069253"/>
    <n v="1380"/>
    <s v="AKOLA"/>
    <s v="RTGS Payment."/>
  </r>
  <r>
    <x v="58"/>
    <s v="RAVINDRA &amp; COMPANY"/>
    <n v="1923060431"/>
    <n v="1794"/>
    <s v="AKOLA"/>
    <s v="RTGS Payment."/>
  </r>
  <r>
    <x v="58"/>
    <s v="RAVINDRA &amp; COMPANY"/>
    <n v="1923066745"/>
    <n v="3811"/>
    <s v="AKOLA"/>
    <s v="RTGS Payment."/>
  </r>
  <r>
    <x v="58"/>
    <s v="RAVINDRA &amp; COMPANY"/>
    <n v="1923061378"/>
    <n v="1099"/>
    <s v="AKOLA"/>
    <s v="RTGS Payment."/>
  </r>
  <r>
    <x v="59"/>
    <s v="AGILENT TECHNOLOGIES INDIA PVT. LTD"/>
    <n v="1923068589"/>
    <n v="266202.53999999998"/>
    <s v="AKOLA"/>
    <s v="RTGS Payment."/>
  </r>
  <r>
    <x v="60"/>
    <s v="UNIQUE HARDWARE &amp; TOOLS"/>
    <n v="1923061907"/>
    <n v="1915"/>
    <s v="AKOLA"/>
    <s v="RTGS Payment."/>
  </r>
  <r>
    <x v="61"/>
    <s v="UNITED INDIA TRADERS"/>
    <n v="1923065133"/>
    <n v="35742.199999999997"/>
    <s v="AKOLA"/>
    <s v="RTGS Payment."/>
  </r>
  <r>
    <x v="62"/>
    <s v="INSTYLE FASHION FOR MEN"/>
    <n v="1923073997"/>
    <n v="11276"/>
    <s v="AKOLA"/>
    <s v="RTGS Payment."/>
  </r>
  <r>
    <x v="63"/>
    <s v="HOTEL CITY PRIDE"/>
    <n v="1923073645"/>
    <n v="33697"/>
    <s v="AKOLA"/>
    <s v="RTGS Payment."/>
  </r>
  <r>
    <x v="64"/>
    <s v="SAIKRUPA BICHAYAT KENDRA"/>
    <n v="1923073651"/>
    <n v="1860"/>
    <s v="AKOLA"/>
    <s v="RTGS Payment."/>
  </r>
  <r>
    <x v="65"/>
    <s v="MUKTAI SUPPLIERS"/>
    <n v="1923073825"/>
    <n v="27031"/>
    <s v="AKOLA"/>
    <s v="RTGS Payment."/>
  </r>
  <r>
    <x v="66"/>
    <s v="P D LABELS"/>
    <n v="1923062825"/>
    <n v="14160"/>
    <s v="AKOLA"/>
    <s v="RTGS Payment."/>
  </r>
  <r>
    <x v="67"/>
    <s v="I R TECHNOLOGY SERVICES PVT LTD"/>
    <n v="3023484608"/>
    <n v="18681.84"/>
    <s v="AKOLA"/>
    <s v="RTGS Payment."/>
  </r>
  <r>
    <x v="68"/>
    <s v="PARIWAR NX"/>
    <n v="1923066238"/>
    <n v="68250"/>
    <s v="AKOLA"/>
    <s v="RTGS Payment."/>
  </r>
  <r>
    <x v="69"/>
    <s v="SAIPRASTH PRINTERS"/>
    <n v="1922112210"/>
    <n v="2760"/>
    <s v="AKOLA"/>
    <s v="RTGS Payment."/>
  </r>
  <r>
    <x v="69"/>
    <s v="SAIPRASTH PRINTERS"/>
    <n v="1922116344"/>
    <n v="5520"/>
    <s v="AKOLA"/>
    <s v="RTGS Payment."/>
  </r>
  <r>
    <x v="69"/>
    <s v="SAIPRASTH PRINTERS"/>
    <n v="1923023102"/>
    <n v="2760"/>
    <s v="AKOLA"/>
    <s v="RTGS Payment."/>
  </r>
  <r>
    <x v="69"/>
    <s v="SAIPRASTH PRINTERS"/>
    <n v="1923013662"/>
    <n v="11070"/>
    <s v="AKOLA"/>
    <s v="RTGS Payment."/>
  </r>
  <r>
    <x v="69"/>
    <s v="SAIPRASTH PRINTERS"/>
    <n v="1922110822"/>
    <n v="2280"/>
    <s v="AKOLA"/>
    <s v="RTGS Payment."/>
  </r>
  <r>
    <x v="69"/>
    <s v="SAIPRASTH PRINTERS"/>
    <n v="1923005714"/>
    <n v="27980"/>
    <s v="AKOLA"/>
    <s v="RTGS Payment."/>
  </r>
  <r>
    <x v="69"/>
    <s v="SAIPRASTH PRINTERS"/>
    <n v="1923032486"/>
    <n v="18900"/>
    <s v="AKOLA"/>
    <s v="RTGS Payment."/>
  </r>
  <r>
    <x v="69"/>
    <s v="SAIPRASTH PRINTERS"/>
    <n v="1923016924"/>
    <n v="18400"/>
    <s v="AKOLA"/>
    <s v="RTGS Payment."/>
  </r>
  <r>
    <x v="69"/>
    <s v="SAIPRASTH PRINTERS"/>
    <n v="1923017526"/>
    <n v="2570"/>
    <s v="AKOLA"/>
    <s v="RTGS Payment."/>
  </r>
  <r>
    <x v="69"/>
    <s v="SAIPRASTH PRINTERS"/>
    <n v="1923031267"/>
    <n v="10330"/>
    <s v="AKOLA"/>
    <s v="RTGS Payment."/>
  </r>
  <r>
    <x v="70"/>
    <s v="ANMOL SAFETY PRODUCTS PVT LTD"/>
    <n v="1923066311"/>
    <n v="168940.6"/>
    <s v="AKOLA"/>
    <s v="RTGS Payment."/>
  </r>
  <r>
    <x v="71"/>
    <s v="NOVASTRAP PACKAGING SOLUTION"/>
    <n v="1923062821"/>
    <n v="13031.63"/>
    <s v="AKOLA"/>
    <s v="RTGS Payment."/>
  </r>
  <r>
    <x v="72"/>
    <s v="SHRI MUNJESHWAR AGENCY"/>
    <n v="1923074566"/>
    <n v="37076"/>
    <s v="AKOLA"/>
    <s v="RTGS Payment."/>
  </r>
  <r>
    <x v="73"/>
    <s v="CHANDRAKANT STORES"/>
    <n v="1923068725"/>
    <n v="5380.8"/>
    <s v="AKOLA"/>
    <s v="RTGS Payment."/>
  </r>
  <r>
    <x v="74"/>
    <s v="PROPIX TECHNOLOGIES PVT. LTD."/>
    <n v="1923066045"/>
    <n v="286702"/>
    <s v="AKOLA"/>
    <s v="RTGS Payment."/>
  </r>
  <r>
    <x v="75"/>
    <s v="NORDSON INDIA PRIVATE LIMITED"/>
    <n v="2323007106"/>
    <n v="238777"/>
    <s v="AKOLA"/>
    <s v="RTGS Payment."/>
  </r>
  <r>
    <x v="76"/>
    <s v="Jay Mudran Company"/>
    <n v="1923059072"/>
    <n v="4256"/>
    <s v="AKOLA"/>
    <s v="RTGS Payment."/>
  </r>
  <r>
    <x v="77"/>
    <s v="MANIRAM FILTER FABRICS"/>
    <n v="1923062820"/>
    <n v="28910"/>
    <s v="AKOLA"/>
    <s v="RTGS Payment."/>
  </r>
  <r>
    <x v="78"/>
    <s v="AGRAWAL WEIGH BRIDGE"/>
    <n v="1923074027"/>
    <n v="5500"/>
    <s v="AKOLA"/>
    <s v="RTGS Payment."/>
  </r>
  <r>
    <x v="79"/>
    <s v="SPINCOTECH PVT LTD"/>
    <n v="2323007159"/>
    <n v="41160"/>
    <s v="AKOLA"/>
    <s v="RTGS Payment."/>
  </r>
  <r>
    <x v="80"/>
    <s v="HIRA HARDWARE &amp; PAINT STORES"/>
    <n v="1923045066"/>
    <n v="708"/>
    <s v="LOTE"/>
    <m/>
  </r>
  <r>
    <x v="80"/>
    <s v="HIRA HARDWARE &amp; PAINT STORES"/>
    <n v="1923045121"/>
    <n v="425"/>
    <s v="LOTE"/>
    <m/>
  </r>
  <r>
    <x v="80"/>
    <s v="HIRA HARDWARE &amp; PAINT STORES"/>
    <n v="1923045069"/>
    <n v="850"/>
    <s v="LOTE"/>
    <m/>
  </r>
  <r>
    <x v="81"/>
    <s v="KAILASH HARDWARE &amp; ELECTRICAL STORE"/>
    <n v="1923023408"/>
    <n v="477"/>
    <s v="LOTE"/>
    <m/>
  </r>
  <r>
    <x v="81"/>
    <s v="KAILASH HARDWARE &amp; ELECTRICAL STORE"/>
    <n v="1923044909"/>
    <n v="448"/>
    <s v="LOTE"/>
    <m/>
  </r>
  <r>
    <x v="82"/>
    <s v="A. P. CORPORATION"/>
    <n v="1923062957"/>
    <n v="21683"/>
    <s v="LOTE"/>
    <m/>
  </r>
  <r>
    <x v="82"/>
    <s v="A. P. CORPORATION"/>
    <n v="1923063002"/>
    <n v="157601"/>
    <s v="LOTE"/>
    <m/>
  </r>
  <r>
    <x v="82"/>
    <s v="A. P. CORPORATION"/>
    <n v="1923062915"/>
    <n v="10266"/>
    <s v="LOTE"/>
    <m/>
  </r>
  <r>
    <x v="82"/>
    <s v="A. P. CORPORATION"/>
    <n v="1923062961"/>
    <n v="19852"/>
    <s v="LOTE"/>
    <m/>
  </r>
  <r>
    <x v="83"/>
    <s v="AMOL ENTERPRISES"/>
    <n v="1923062990"/>
    <n v="1540"/>
    <s v="LOTE"/>
    <m/>
  </r>
  <r>
    <x v="83"/>
    <s v="AMOL ENTERPRISES"/>
    <n v="1923063893"/>
    <n v="472"/>
    <s v="LOTE"/>
    <m/>
  </r>
  <r>
    <x v="61"/>
    <s v="UNITED INDIA TRADERS"/>
    <n v="1923062995"/>
    <n v="33040"/>
    <s v="LOTE"/>
    <m/>
  </r>
  <r>
    <x v="61"/>
    <s v="UNITED INDIA TRADERS"/>
    <n v="1923062964"/>
    <n v="1628.4"/>
    <s v="LOTE"/>
    <m/>
  </r>
  <r>
    <x v="61"/>
    <s v="UNITED INDIA TRADERS"/>
    <n v="1923062987"/>
    <n v="6348.4"/>
    <s v="LOTE"/>
    <m/>
  </r>
  <r>
    <x v="84"/>
    <s v="Dr. M.G.GOKHALE"/>
    <n v="1923074612"/>
    <n v="13050"/>
    <s v="LOTE"/>
    <m/>
  </r>
  <r>
    <x v="85"/>
    <s v="TEJ ELECTRICALS"/>
    <n v="1923062012"/>
    <n v="4720"/>
    <s v="LOTE"/>
    <m/>
  </r>
  <r>
    <x v="86"/>
    <s v="MOTTA and ASSOCIATES"/>
    <n v="1923074831"/>
    <n v="1080"/>
    <s v="LOTE"/>
    <m/>
  </r>
  <r>
    <x v="87"/>
    <s v="PRATHAMESH ELECTRICALS &amp; CO"/>
    <n v="1923074893"/>
    <n v="66007.72"/>
    <s v="LOTE"/>
    <m/>
  </r>
  <r>
    <x v="88"/>
    <s v="MAHARASHTRA BIO-HYGIENIC MANAGEMANT"/>
    <n v="1923074619"/>
    <n v="2240"/>
    <s v="LOTE"/>
    <m/>
  </r>
  <r>
    <x v="89"/>
    <s v="SEVEN CLUSTER MACHINE SERVICES PVT."/>
    <n v="1923074884"/>
    <n v="11020"/>
    <s v="LOTE"/>
    <m/>
  </r>
  <r>
    <x v="90"/>
    <s v="SHREE SANKALPA INDUSTRIES"/>
    <n v="1923062150"/>
    <n v="4532"/>
    <s v="LOTE"/>
    <m/>
  </r>
  <r>
    <x v="91"/>
    <s v="CRYOGAS AIR PRODUCTS INDIA PVT. LTD"/>
    <n v="1923061135"/>
    <n v="2832"/>
    <s v="LOTE"/>
    <m/>
  </r>
  <r>
    <x v="92"/>
    <s v="LAXMI BIO FUELS"/>
    <n v="1923061327"/>
    <n v="270176"/>
    <s v="LOTE"/>
    <m/>
  </r>
  <r>
    <x v="93"/>
    <s v="METAL VISION"/>
    <n v="1923064090"/>
    <n v="105803"/>
    <s v="LOTE"/>
    <m/>
  </r>
  <r>
    <x v="94"/>
    <s v="NAAZ AGENCY"/>
    <n v="1923074833"/>
    <n v="38495"/>
    <s v="LOTE"/>
    <m/>
  </r>
  <r>
    <x v="95"/>
    <s v="FABEX ENGINEERING PRIVATE LIMITED"/>
    <n v="1923072220"/>
    <n v="49880"/>
    <s v="LOTE"/>
    <m/>
  </r>
  <r>
    <x v="96"/>
    <s v="NINEDOTS ENTERPRISES LLP"/>
    <n v="1923070950"/>
    <n v="16520"/>
    <s v="LOTE"/>
    <m/>
  </r>
  <r>
    <x v="97"/>
    <s v="SKYLARK ELECTRICALS &amp; ENGINEERINGS"/>
    <n v="1923061158"/>
    <n v="8083"/>
    <s v="LOTE_CEP"/>
    <m/>
  </r>
  <r>
    <x v="98"/>
    <s v="A. P. CORPORATION"/>
    <n v="1923062943"/>
    <n v="3363"/>
    <s v="LOTE_CEP"/>
    <m/>
  </r>
  <r>
    <x v="98"/>
    <s v="A. P. CORPORATION"/>
    <n v="1923062991"/>
    <n v="33453"/>
    <s v="LOTE_CEP"/>
    <m/>
  </r>
  <r>
    <x v="99"/>
    <s v="JACINTH ENGINEERING PRIVATE LIMITED"/>
    <n v="1923067291"/>
    <n v="136054"/>
    <s v="LOTE_CEP"/>
    <m/>
  </r>
</pivotCacheRecords>
</file>

<file path=xl/pivotCache/pivotCacheRecords4.xml><?xml version="1.0" encoding="utf-8"?>
<pivotCacheRecords xmlns="http://schemas.openxmlformats.org/spreadsheetml/2006/main" xmlns:r="http://schemas.openxmlformats.org/officeDocument/2006/relationships" count="32">
  <r>
    <x v="0"/>
    <x v="0"/>
    <n v="3023486362"/>
    <n v="90614"/>
    <x v="0"/>
    <s v="B-Partial"/>
  </r>
  <r>
    <x v="1"/>
    <x v="1"/>
    <n v="3023486366"/>
    <n v="313017"/>
    <x v="0"/>
    <s v="B-Partial"/>
  </r>
  <r>
    <x v="2"/>
    <x v="2"/>
    <n v="3023486368"/>
    <n v="154858"/>
    <x v="0"/>
    <s v="B-Partial"/>
  </r>
  <r>
    <x v="3"/>
    <x v="3"/>
    <n v="3023486373"/>
    <n v="1057189"/>
    <x v="0"/>
    <s v="B-Partial"/>
  </r>
  <r>
    <x v="4"/>
    <x v="4"/>
    <n v="3023486382"/>
    <n v="394342"/>
    <x v="0"/>
    <s v="B-Partial"/>
  </r>
  <r>
    <x v="5"/>
    <x v="5"/>
    <n v="3023471556"/>
    <n v="79800"/>
    <x v="1"/>
    <s v="Partial"/>
  </r>
  <r>
    <x v="6"/>
    <x v="6"/>
    <n v="1923069185"/>
    <n v="53075"/>
    <x v="2"/>
    <m/>
  </r>
  <r>
    <x v="7"/>
    <x v="7"/>
    <n v="1923071513"/>
    <n v="44100"/>
    <x v="2"/>
    <m/>
  </r>
  <r>
    <x v="8"/>
    <x v="8"/>
    <n v="1923073566"/>
    <n v="165140"/>
    <x v="2"/>
    <m/>
  </r>
  <r>
    <x v="6"/>
    <x v="6"/>
    <n v="1923063318"/>
    <n v="34484"/>
    <x v="3"/>
    <s v="DSEZ DEK FREIGHT CHG B/E NO. 1003177"/>
  </r>
  <r>
    <x v="9"/>
    <x v="9"/>
    <n v="1923060983"/>
    <n v="34206"/>
    <x v="3"/>
    <s v="DSEZ 4-NOX FREIGHT CHG B/E NO.1003028"/>
  </r>
  <r>
    <x v="10"/>
    <x v="10"/>
    <n v="1923068916"/>
    <n v="3430"/>
    <x v="3"/>
    <s v="DSEZ CAR HIRE CHARGES DR.RAJSHEKHAR 15 SEP'2023"/>
  </r>
  <r>
    <x v="10"/>
    <x v="10"/>
    <n v="1923073445"/>
    <n v="110079"/>
    <x v="3"/>
    <s v="DSEZ:SNT/777/23-24 Monthly Fix Charges - Sep 23"/>
  </r>
  <r>
    <x v="11"/>
    <x v="11"/>
    <n v="1923071547"/>
    <n v="98505"/>
    <x v="4"/>
    <s v="RTGS Payment."/>
  </r>
  <r>
    <x v="11"/>
    <x v="11"/>
    <n v="1923071550"/>
    <n v="98604"/>
    <x v="4"/>
    <s v="RTGS Payment."/>
  </r>
  <r>
    <x v="11"/>
    <x v="11"/>
    <n v="1923071551"/>
    <n v="100221"/>
    <x v="4"/>
    <s v="RTGS Payment."/>
  </r>
  <r>
    <x v="9"/>
    <x v="9"/>
    <n v="1923050429"/>
    <n v="93390"/>
    <x v="4"/>
    <s v="RTGS Part Payment."/>
  </r>
  <r>
    <x v="9"/>
    <x v="9"/>
    <n v="1923062232"/>
    <n v="93390"/>
    <x v="4"/>
    <s v="RTGS Part Payment."/>
  </r>
  <r>
    <x v="9"/>
    <x v="9"/>
    <n v="1923063977"/>
    <n v="96140"/>
    <x v="4"/>
    <s v="RTGS Part Payment."/>
  </r>
  <r>
    <x v="9"/>
    <x v="9"/>
    <n v="2323007131"/>
    <n v="-3965"/>
    <x v="4"/>
    <s v="RTGS Part Payment."/>
  </r>
  <r>
    <x v="12"/>
    <x v="12"/>
    <n v="1923071650"/>
    <n v="30210"/>
    <x v="5"/>
    <m/>
  </r>
  <r>
    <x v="12"/>
    <x v="12"/>
    <n v="1923071656"/>
    <n v="30798"/>
    <x v="5"/>
    <m/>
  </r>
  <r>
    <x v="12"/>
    <x v="12"/>
    <n v="1923071662"/>
    <n v="30798"/>
    <x v="5"/>
    <m/>
  </r>
  <r>
    <x v="12"/>
    <x v="12"/>
    <n v="1923071667"/>
    <n v="30210"/>
    <x v="5"/>
    <m/>
  </r>
  <r>
    <x v="12"/>
    <x v="12"/>
    <n v="1923071670"/>
    <n v="30210"/>
    <x v="5"/>
    <m/>
  </r>
  <r>
    <x v="12"/>
    <x v="12"/>
    <n v="1923071672"/>
    <n v="30798"/>
    <x v="5"/>
    <m/>
  </r>
  <r>
    <x v="12"/>
    <x v="12"/>
    <n v="1923071675"/>
    <n v="32562"/>
    <x v="5"/>
    <m/>
  </r>
  <r>
    <x v="12"/>
    <x v="12"/>
    <n v="1923071676"/>
    <n v="31974"/>
    <x v="5"/>
    <m/>
  </r>
  <r>
    <x v="12"/>
    <x v="12"/>
    <n v="1923071679"/>
    <n v="32562"/>
    <x v="5"/>
    <m/>
  </r>
  <r>
    <x v="12"/>
    <x v="12"/>
    <n v="1923071654"/>
    <n v="30798"/>
    <x v="5"/>
    <m/>
  </r>
  <r>
    <x v="12"/>
    <x v="12"/>
    <n v="1923073460"/>
    <n v="31948"/>
    <x v="5"/>
    <m/>
  </r>
  <r>
    <x v="13"/>
    <x v="13"/>
    <n v="1923060282"/>
    <n v="42457"/>
    <x v="3"/>
    <s v="DSEZ:FRE/SEZ/2324/007 CYCLOPENTANONE"/>
  </r>
</pivotCacheRecords>
</file>

<file path=xl/pivotCache/pivotCacheRecords5.xml><?xml version="1.0" encoding="utf-8"?>
<pivotCacheRecords xmlns="http://schemas.openxmlformats.org/spreadsheetml/2006/main" xmlns:r="http://schemas.openxmlformats.org/officeDocument/2006/relationships" count="157">
  <r>
    <s v=""/>
    <s v="F110000001"/>
    <s v="N"/>
    <x v="0"/>
    <s v="HIRA HARDWARE &amp; PAINT STORES"/>
    <d v="2023-10-25T00:00:00"/>
    <n v="-708"/>
    <n v="1"/>
    <d v="2023-10-25T00:00:00"/>
    <s v="CIT01"/>
    <s v="CTMUO"/>
  </r>
  <r>
    <s v=""/>
    <s v="F110000002"/>
    <s v="N"/>
    <x v="0"/>
    <s v="HIRA HARDWARE &amp; PAINT STORES"/>
    <d v="2023-10-25T00:00:00"/>
    <n v="-850"/>
    <n v="1"/>
    <d v="2023-10-25T00:00:00"/>
    <s v="CIT01"/>
    <s v="CTMUO"/>
  </r>
  <r>
    <s v=""/>
    <s v="F110000003"/>
    <s v="N"/>
    <x v="0"/>
    <s v="HIRA HARDWARE &amp; PAINT STORES"/>
    <d v="2023-10-25T00:00:00"/>
    <n v="-425"/>
    <n v="1"/>
    <d v="2023-10-25T00:00:00"/>
    <s v="CIT01"/>
    <s v="CTMUO"/>
  </r>
  <r>
    <s v=""/>
    <s v="F110000004"/>
    <s v="N"/>
    <x v="1"/>
    <s v="KAILASH HARDWARE &amp; ELECTRICAL STORE"/>
    <d v="2023-10-25T00:00:00"/>
    <n v="-477"/>
    <n v="1"/>
    <d v="2023-10-25T00:00:00"/>
    <s v="CIT01"/>
    <s v="CTMUO"/>
  </r>
  <r>
    <s v=""/>
    <s v="F110000005"/>
    <s v="N"/>
    <x v="1"/>
    <s v="KAILASH HARDWARE &amp; ELECTRICAL STORE"/>
    <d v="2023-10-25T00:00:00"/>
    <n v="-448"/>
    <n v="1"/>
    <d v="2023-10-25T00:00:00"/>
    <s v="CIT01"/>
    <s v="CTMUO"/>
  </r>
  <r>
    <s v=""/>
    <s v="F110000006"/>
    <s v="N"/>
    <x v="2"/>
    <s v="RAVINDRA &amp; COMPANY"/>
    <d v="2023-10-25T00:00:00"/>
    <n v="-1794"/>
    <n v="1"/>
    <d v="2023-10-25T00:00:00"/>
    <s v="CIT01"/>
    <s v="CTMUO"/>
  </r>
  <r>
    <s v=""/>
    <s v="F110000007"/>
    <s v="N"/>
    <x v="2"/>
    <s v="RAVINDRA &amp; COMPANY"/>
    <d v="2023-10-25T00:00:00"/>
    <n v="-1099"/>
    <n v="1"/>
    <d v="2023-10-25T00:00:00"/>
    <s v="CIT01"/>
    <s v="CTMUO"/>
  </r>
  <r>
    <s v=""/>
    <s v="F110000008"/>
    <s v="N"/>
    <x v="2"/>
    <s v="RAVINDRA &amp; COMPANY"/>
    <d v="2023-10-25T00:00:00"/>
    <n v="-3811"/>
    <n v="1"/>
    <d v="2023-10-25T00:00:00"/>
    <s v="CIT01"/>
    <s v="CTMUO"/>
  </r>
  <r>
    <s v=""/>
    <s v="F110000009"/>
    <s v="N"/>
    <x v="2"/>
    <s v="RAVINDRA &amp; COMPANY"/>
    <d v="2023-10-25T00:00:00"/>
    <n v="-1380"/>
    <n v="1"/>
    <d v="2023-10-25T00:00:00"/>
    <s v="CIT01"/>
    <s v="CTMUO"/>
  </r>
  <r>
    <s v=""/>
    <s v="F110000010"/>
    <s v="N"/>
    <x v="3"/>
    <s v="SPINCOTECH PVT LTD"/>
    <d v="2023-10-25T00:00:00"/>
    <n v="-41160"/>
    <n v="1"/>
    <d v="2023-10-25T00:00:00"/>
    <s v="CIT01"/>
    <s v="CTMUO"/>
  </r>
  <r>
    <s v=""/>
    <s v="F110000011"/>
    <s v="N"/>
    <x v="4"/>
    <s v="OKEY TRADERS"/>
    <d v="2023-10-25T00:00:00"/>
    <n v="-75910"/>
    <n v="1"/>
    <d v="2023-10-25T00:00:00"/>
    <s v="CIT01"/>
    <s v="CTMUO"/>
  </r>
  <r>
    <s v=""/>
    <s v="F110000012"/>
    <s v="N"/>
    <x v="4"/>
    <s v="OKEY TRADERS"/>
    <d v="2023-10-25T00:00:00"/>
    <n v="-24461"/>
    <n v="1"/>
    <d v="2023-10-25T00:00:00"/>
    <s v="CIT01"/>
    <s v="CTMUO"/>
  </r>
  <r>
    <s v=""/>
    <s v="F110000013"/>
    <s v="N"/>
    <x v="5"/>
    <s v="RUSHABH ENTERPRISES"/>
    <d v="2023-10-25T00:00:00"/>
    <n v="-106693"/>
    <n v="1"/>
    <d v="2023-10-25T00:00:00"/>
    <s v="CIT01"/>
    <s v="CTMUO"/>
  </r>
  <r>
    <s v=""/>
    <s v="F110000014"/>
    <s v="N"/>
    <x v="6"/>
    <s v="SHREE KRISHNA ENTERPRISES"/>
    <d v="2023-10-25T00:00:00"/>
    <n v="-510"/>
    <n v="1"/>
    <d v="2023-10-25T00:00:00"/>
    <s v="CIT01"/>
    <s v="CTMUO"/>
  </r>
  <r>
    <s v=""/>
    <s v="F110000015"/>
    <s v="N"/>
    <x v="7"/>
    <s v="A. P. CORPORATION"/>
    <d v="2023-10-25T00:00:00"/>
    <n v="-10266"/>
    <n v="1"/>
    <d v="2023-10-25T00:00:00"/>
    <s v="CIT01"/>
    <s v="CTMUO"/>
  </r>
  <r>
    <s v=""/>
    <s v="F110000016"/>
    <s v="N"/>
    <x v="7"/>
    <s v="A. P. CORPORATION"/>
    <d v="2023-10-25T00:00:00"/>
    <n v="-21683"/>
    <n v="1"/>
    <d v="2023-10-25T00:00:00"/>
    <s v="CIT01"/>
    <s v="CTMUO"/>
  </r>
  <r>
    <s v=""/>
    <s v="F110000017"/>
    <s v="N"/>
    <x v="7"/>
    <s v="A. P. CORPORATION"/>
    <d v="2023-10-25T00:00:00"/>
    <n v="-19852"/>
    <n v="1"/>
    <d v="2023-10-25T00:00:00"/>
    <s v="CIT01"/>
    <s v="CTMUO"/>
  </r>
  <r>
    <s v=""/>
    <s v="F110000018"/>
    <s v="N"/>
    <x v="7"/>
    <s v="A. P. CORPORATION"/>
    <d v="2023-10-25T00:00:00"/>
    <n v="-157601"/>
    <n v="1"/>
    <d v="2023-10-25T00:00:00"/>
    <s v="CIT01"/>
    <s v="CTMUO"/>
  </r>
  <r>
    <s v=""/>
    <s v="F110000019"/>
    <s v="N"/>
    <x v="8"/>
    <s v="G.K. ENTERPRISES"/>
    <d v="2023-10-25T00:00:00"/>
    <n v="-7918"/>
    <n v="1"/>
    <d v="2023-10-25T00:00:00"/>
    <s v="CIT01"/>
    <s v="CTMUO"/>
  </r>
  <r>
    <s v=""/>
    <s v="F110000020"/>
    <s v="N"/>
    <x v="8"/>
    <s v="G.K. ENTERPRISES"/>
    <d v="2023-10-25T00:00:00"/>
    <n v="-24442"/>
    <n v="1"/>
    <d v="2023-10-25T00:00:00"/>
    <s v="CIT01"/>
    <s v="CTMUO"/>
  </r>
  <r>
    <s v=""/>
    <s v="F110000021"/>
    <s v="N"/>
    <x v="9"/>
    <s v="AGILENT TECHNOLOGIES INDIA PVT. LTD"/>
    <d v="2023-10-25T00:00:00"/>
    <n v="-266202.53999999998"/>
    <n v="1"/>
    <d v="2023-10-25T00:00:00"/>
    <s v="CIT01"/>
    <s v="CTMUO"/>
  </r>
  <r>
    <s v=""/>
    <s v="F110000022"/>
    <s v="N"/>
    <x v="10"/>
    <s v="UNIQUE HARDWARE &amp; TOOLS"/>
    <d v="2023-10-25T00:00:00"/>
    <n v="-1915"/>
    <n v="1"/>
    <d v="2023-10-25T00:00:00"/>
    <s v="CIT01"/>
    <s v="CTMUO"/>
  </r>
  <r>
    <s v=""/>
    <s v="F110000023"/>
    <s v="N"/>
    <x v="11"/>
    <s v="ANJANI TRADERS"/>
    <d v="2023-10-25T00:00:00"/>
    <n v="-5600"/>
    <n v="1"/>
    <d v="2023-10-25T00:00:00"/>
    <s v="CIT01"/>
    <s v="CTMUO"/>
  </r>
  <r>
    <s v=""/>
    <s v="F110000024"/>
    <s v="N"/>
    <x v="12"/>
    <s v="AMOL ENTERPRISES"/>
    <d v="2023-10-25T00:00:00"/>
    <n v="-1540"/>
    <n v="1"/>
    <d v="2023-10-25T00:00:00"/>
    <s v="CIT01"/>
    <s v="CTMUO"/>
  </r>
  <r>
    <s v=""/>
    <s v="F110000025"/>
    <s v="N"/>
    <x v="12"/>
    <s v="AMOL ENTERPRISES"/>
    <d v="2023-10-25T00:00:00"/>
    <n v="-472"/>
    <n v="1"/>
    <d v="2023-10-25T00:00:00"/>
    <s v="CIT01"/>
    <s v="CTMUO"/>
  </r>
  <r>
    <s v=""/>
    <s v="F110000026"/>
    <s v="N"/>
    <x v="13"/>
    <s v="S S TRADERS (ANK)"/>
    <d v="2023-10-25T00:00:00"/>
    <n v="-19288"/>
    <n v="1"/>
    <d v="2023-10-25T00:00:00"/>
    <s v="CIT01"/>
    <s v="CTMUO"/>
  </r>
  <r>
    <s v=""/>
    <s v="F110000027"/>
    <s v="N"/>
    <x v="14"/>
    <s v="UNITED INDIA TRADERS"/>
    <d v="2023-10-25T00:00:00"/>
    <n v="-1628.4"/>
    <n v="1"/>
    <d v="2023-10-25T00:00:00"/>
    <s v="CIT01"/>
    <s v="CTMUO"/>
  </r>
  <r>
    <s v=""/>
    <s v="F110000028"/>
    <s v="N"/>
    <x v="14"/>
    <s v="UNITED INDIA TRADERS"/>
    <d v="2023-10-25T00:00:00"/>
    <n v="-6348.4"/>
    <n v="1"/>
    <d v="2023-10-25T00:00:00"/>
    <s v="CIT01"/>
    <s v="CTMUO"/>
  </r>
  <r>
    <s v=""/>
    <s v="F110000029"/>
    <s v="N"/>
    <x v="14"/>
    <s v="UNITED INDIA TRADERS"/>
    <d v="2023-10-25T00:00:00"/>
    <n v="-33040"/>
    <n v="1"/>
    <d v="2023-10-25T00:00:00"/>
    <s v="CIT01"/>
    <s v="CTMUO"/>
  </r>
  <r>
    <s v=""/>
    <s v="F110000030"/>
    <s v="N"/>
    <x v="14"/>
    <s v="UNITED INDIA TRADERS"/>
    <d v="2023-10-25T00:00:00"/>
    <n v="-35742.199999999997"/>
    <n v="1"/>
    <d v="2023-10-25T00:00:00"/>
    <s v="CIT01"/>
    <s v="CTMUO"/>
  </r>
  <r>
    <s v=""/>
    <s v="F110000031"/>
    <s v="N"/>
    <x v="15"/>
    <s v="Dr. M.G.GOKHALE"/>
    <d v="2023-10-25T00:00:00"/>
    <n v="-13050"/>
    <n v="1"/>
    <d v="2023-10-25T00:00:00"/>
    <s v="CIT01"/>
    <s v="CTMUO"/>
  </r>
  <r>
    <s v=""/>
    <s v="F110000032"/>
    <s v="N"/>
    <x v="16"/>
    <s v="INSTYLE FASHION FOR MEN"/>
    <d v="2023-10-25T00:00:00"/>
    <n v="-11276"/>
    <n v="1"/>
    <d v="2023-10-25T00:00:00"/>
    <s v="CIT01"/>
    <s v="CTMUO"/>
  </r>
  <r>
    <s v=""/>
    <s v="F110000033"/>
    <s v="N"/>
    <x v="17"/>
    <s v="VINAY KANSARA"/>
    <d v="2023-10-25T00:00:00"/>
    <n v="-13500"/>
    <n v="1"/>
    <d v="2023-10-25T00:00:00"/>
    <s v="CIT01"/>
    <s v="CTMUO"/>
  </r>
  <r>
    <s v=""/>
    <s v="F110000034"/>
    <s v="N"/>
    <x v="18"/>
    <s v="HOTEL CITY PRIDE"/>
    <d v="2023-10-25T00:00:00"/>
    <n v="-33697"/>
    <n v="1"/>
    <d v="2023-10-25T00:00:00"/>
    <s v="CIT01"/>
    <s v="CTMUO"/>
  </r>
  <r>
    <s v=""/>
    <s v="F110000035"/>
    <s v="N"/>
    <x v="19"/>
    <s v="TEJ ELECTRICALS"/>
    <d v="2023-10-25T00:00:00"/>
    <n v="-4720"/>
    <n v="1"/>
    <d v="2023-10-25T00:00:00"/>
    <s v="CIT01"/>
    <s v="CTMUO"/>
  </r>
  <r>
    <s v=""/>
    <s v="F110000036"/>
    <s v="N"/>
    <x v="20"/>
    <s v="SHREE MARUTINANDAN TRAVELS"/>
    <d v="2023-10-25T00:00:00"/>
    <n v="-2850"/>
    <n v="1"/>
    <d v="2023-10-25T00:00:00"/>
    <s v="CIT01"/>
    <s v="CTMUO"/>
  </r>
  <r>
    <s v=""/>
    <s v="F110000037"/>
    <s v="N"/>
    <x v="20"/>
    <s v="SHREE MARUTINANDAN TRAVELS"/>
    <d v="2023-10-25T00:00:00"/>
    <n v="-7910"/>
    <n v="1"/>
    <d v="2023-10-25T00:00:00"/>
    <s v="CIT01"/>
    <s v="CTMUO"/>
  </r>
  <r>
    <s v=""/>
    <s v="F110000038"/>
    <s v="N"/>
    <x v="20"/>
    <s v="SHREE MARUTINANDAN TRAVELS"/>
    <d v="2023-10-25T00:00:00"/>
    <n v="-3538"/>
    <n v="1"/>
    <d v="2023-10-25T00:00:00"/>
    <s v="CIT01"/>
    <s v="CTMUO"/>
  </r>
  <r>
    <s v=""/>
    <s v="F110000039"/>
    <s v="N"/>
    <x v="20"/>
    <s v="SHREE MARUTINANDAN TRAVELS"/>
    <d v="2023-10-25T00:00:00"/>
    <n v="-5298"/>
    <n v="1"/>
    <d v="2023-10-25T00:00:00"/>
    <s v="CIT01"/>
    <s v="CTMUO"/>
  </r>
  <r>
    <s v=""/>
    <s v="F110000040"/>
    <s v="N"/>
    <x v="20"/>
    <s v="SHREE MARUTINANDAN TRAVELS"/>
    <d v="2023-10-25T00:00:00"/>
    <n v="-5785"/>
    <n v="1"/>
    <d v="2023-10-25T00:00:00"/>
    <s v="CIT01"/>
    <s v="CTMUO"/>
  </r>
  <r>
    <s v=""/>
    <s v="F110000041"/>
    <s v="N"/>
    <x v="20"/>
    <s v="SHREE MARUTINANDAN TRAVELS"/>
    <d v="2023-10-25T00:00:00"/>
    <n v="-3558"/>
    <n v="1"/>
    <d v="2023-10-25T00:00:00"/>
    <s v="CIT01"/>
    <s v="CTMUO"/>
  </r>
  <r>
    <s v=""/>
    <s v="F110000042"/>
    <s v="N"/>
    <x v="20"/>
    <s v="SHREE MARUTINANDAN TRAVELS"/>
    <d v="2023-10-25T00:00:00"/>
    <n v="-3164"/>
    <n v="1"/>
    <d v="2023-10-25T00:00:00"/>
    <s v="CIT01"/>
    <s v="CTMUO"/>
  </r>
  <r>
    <s v=""/>
    <s v="F110000043"/>
    <s v="N"/>
    <x v="21"/>
    <s v="MOTTA and ASSOCIATES"/>
    <d v="2023-10-25T00:00:00"/>
    <n v="-1080"/>
    <n v="1"/>
    <d v="2023-10-25T00:00:00"/>
    <s v="CIT01"/>
    <s v="CTMUO"/>
  </r>
  <r>
    <s v=""/>
    <s v="F110000044"/>
    <s v="N"/>
    <x v="22"/>
    <s v="NARMADA CLEAN TECH"/>
    <d v="2023-10-25T00:00:00"/>
    <n v="-5808"/>
    <n v="1"/>
    <d v="2023-10-25T00:00:00"/>
    <s v="CIT01"/>
    <s v="CTMUO"/>
  </r>
  <r>
    <s v=""/>
    <s v="F110000045"/>
    <s v="N"/>
    <x v="22"/>
    <s v="NARMADA CLEAN TECH"/>
    <d v="2023-10-25T00:00:00"/>
    <n v="-410002"/>
    <n v="1"/>
    <d v="2023-10-25T00:00:00"/>
    <s v="CIT01"/>
    <s v="CTMUO"/>
  </r>
  <r>
    <s v=""/>
    <s v="F110000046"/>
    <s v="N"/>
    <x v="23"/>
    <s v="PRATHAMESH ELECTRICALS &amp; CO"/>
    <d v="2023-10-25T00:00:00"/>
    <n v="-66007.72"/>
    <n v="1"/>
    <d v="2023-10-25T00:00:00"/>
    <s v="CIT01"/>
    <s v="CTMUO"/>
  </r>
  <r>
    <s v=""/>
    <s v="F110000047"/>
    <s v="N"/>
    <x v="24"/>
    <s v="MAHARASHTRA BIO-HYGIENIC MANAGEMANT"/>
    <d v="2023-10-25T00:00:00"/>
    <n v="-2240"/>
    <n v="1"/>
    <d v="2023-10-25T00:00:00"/>
    <s v="CIT01"/>
    <s v="CTMUO"/>
  </r>
  <r>
    <s v=""/>
    <s v="F110000048"/>
    <s v="N"/>
    <x v="25"/>
    <s v="KRISHNA ENTERPRISE"/>
    <d v="2023-10-25T00:00:00"/>
    <n v="-4459"/>
    <n v="1"/>
    <d v="2023-10-25T00:00:00"/>
    <s v="CIT01"/>
    <s v="CTMUO"/>
  </r>
  <r>
    <s v=""/>
    <s v="F110000049"/>
    <s v="N"/>
    <x v="26"/>
    <s v="SHRINATHJI COMPUTERS PRINTERS GRAPH"/>
    <d v="2023-10-25T00:00:00"/>
    <n v="-1180"/>
    <n v="1"/>
    <d v="2023-10-25T00:00:00"/>
    <s v="CIT01"/>
    <s v="CTMUO"/>
  </r>
  <r>
    <s v=""/>
    <s v="F110000050"/>
    <s v="N"/>
    <x v="27"/>
    <s v="SAIKRUPA BICHAYAT KENDRA"/>
    <d v="2023-10-25T00:00:00"/>
    <n v="-1860"/>
    <n v="1"/>
    <d v="2023-10-25T00:00:00"/>
    <s v="CIT01"/>
    <s v="CTMUO"/>
  </r>
  <r>
    <s v=""/>
    <s v="F110000051"/>
    <s v="N"/>
    <x v="28"/>
    <s v="RECYCLING SOLUTIONS PRIVATE LIMITED"/>
    <d v="2023-10-25T00:00:00"/>
    <n v="-180658"/>
    <n v="1"/>
    <d v="2023-10-25T00:00:00"/>
    <s v="CIT01"/>
    <s v="CTMUO"/>
  </r>
  <r>
    <s v=""/>
    <s v="F110000052"/>
    <s v="N"/>
    <x v="29"/>
    <s v="SHREE MAHAVIR TRANSPORT"/>
    <d v="2023-10-25T00:00:00"/>
    <n v="-63852"/>
    <n v="1"/>
    <d v="2023-10-25T00:00:00"/>
    <s v="CIT01"/>
    <s v="CTMUO"/>
  </r>
  <r>
    <s v=""/>
    <s v="F110000053"/>
    <s v="N"/>
    <x v="30"/>
    <s v="SAINI ENGINEERING"/>
    <d v="2023-10-25T00:00:00"/>
    <n v="-56253"/>
    <n v="1"/>
    <d v="2023-10-25T00:00:00"/>
    <s v="CIT01"/>
    <s v="CTMUO"/>
  </r>
  <r>
    <s v=""/>
    <s v="F110000054"/>
    <s v="N"/>
    <x v="31"/>
    <s v="MUKTAI SUPPLIERS"/>
    <d v="2023-10-25T00:00:00"/>
    <n v="-27031"/>
    <n v="1"/>
    <d v="2023-10-25T00:00:00"/>
    <s v="CIT01"/>
    <s v="CTMUO"/>
  </r>
  <r>
    <s v=""/>
    <s v="F110000055"/>
    <s v="N"/>
    <x v="32"/>
    <s v="JAY BHAVANI SWEETS"/>
    <d v="2023-10-25T00:00:00"/>
    <n v="-400"/>
    <n v="1"/>
    <d v="2023-10-25T00:00:00"/>
    <s v="CIT01"/>
    <s v="CTMUO"/>
  </r>
  <r>
    <s v=""/>
    <s v="F110000056"/>
    <s v="N"/>
    <x v="32"/>
    <s v="JAY BHAVANI SWEETS"/>
    <d v="2023-10-25T00:00:00"/>
    <n v="-3180"/>
    <n v="1"/>
    <d v="2023-10-25T00:00:00"/>
    <s v="CIT01"/>
    <s v="CTMUO"/>
  </r>
  <r>
    <s v=""/>
    <s v="F110000057"/>
    <s v="N"/>
    <x v="32"/>
    <s v="JAY BHAVANI SWEETS"/>
    <d v="2023-10-25T00:00:00"/>
    <n v="-3210"/>
    <n v="1"/>
    <d v="2023-10-25T00:00:00"/>
    <s v="CIT01"/>
    <s v="CTMUO"/>
  </r>
  <r>
    <s v=""/>
    <s v="F110000058"/>
    <s v="N"/>
    <x v="33"/>
    <s v="AMBICA ENTERPRISE"/>
    <d v="2023-10-25T00:00:00"/>
    <n v="-55800"/>
    <n v="1"/>
    <d v="2023-10-25T00:00:00"/>
    <s v="CIT01"/>
    <s v="CTMUO"/>
  </r>
  <r>
    <s v=""/>
    <s v="F110000059"/>
    <s v="N"/>
    <x v="34"/>
    <s v="GUJARAT POPULAR CATERERS"/>
    <d v="2023-10-25T00:00:00"/>
    <n v="-991959"/>
    <n v="1"/>
    <d v="2023-10-25T00:00:00"/>
    <s v="CIT01"/>
    <s v="CTMUO"/>
  </r>
  <r>
    <s v=""/>
    <s v="F110000060"/>
    <s v="N"/>
    <x v="35"/>
    <s v="ZATPAT STATIONERY"/>
    <d v="2023-10-25T00:00:00"/>
    <n v="-30000"/>
    <n v="1"/>
    <d v="2023-10-25T00:00:00"/>
    <s v="CIT01"/>
    <s v="CTMUO"/>
  </r>
  <r>
    <s v=""/>
    <s v="F110000061"/>
    <s v="N"/>
    <x v="36"/>
    <s v="VINAMRA INSULATIONS"/>
    <d v="2023-10-25T00:00:00"/>
    <n v="-188356.86"/>
    <n v="1"/>
    <d v="2023-10-25T00:00:00"/>
    <s v="CIT01"/>
    <s v="CTMUO"/>
  </r>
  <r>
    <s v=""/>
    <s v="F110000062"/>
    <s v="N"/>
    <x v="36"/>
    <s v="VINAMRA INSULATIONS"/>
    <d v="2023-10-25T00:00:00"/>
    <n v="-2116"/>
    <n v="1"/>
    <d v="2023-10-25T00:00:00"/>
    <s v="CIT01"/>
    <s v="CTMUO"/>
  </r>
  <r>
    <s v=""/>
    <s v="F110000063"/>
    <s v="N"/>
    <x v="36"/>
    <s v="VINAMRA INSULATIONS"/>
    <d v="2023-10-25T00:00:00"/>
    <n v="-172588.79999999999"/>
    <n v="1"/>
    <d v="2023-10-25T00:00:00"/>
    <s v="CIT01"/>
    <s v="CTMUO"/>
  </r>
  <r>
    <s v=""/>
    <s v="F110000064"/>
    <s v="N"/>
    <x v="37"/>
    <s v="P D LABELS"/>
    <d v="2023-10-25T00:00:00"/>
    <n v="-14160"/>
    <n v="1"/>
    <d v="2023-10-25T00:00:00"/>
    <s v="CIT01"/>
    <s v="CTMUO"/>
  </r>
  <r>
    <s v=""/>
    <s v="F110000065"/>
    <s v="N"/>
    <x v="38"/>
    <s v="THERMAX ONSITE ENERGY SOLUTIONS LIM"/>
    <d v="2023-10-25T00:00:00"/>
    <n v="-278816.40000000002"/>
    <n v="2"/>
    <d v="2023-10-25T00:00:00"/>
    <s v="CIT01"/>
    <s v="CTMUO"/>
  </r>
  <r>
    <s v=""/>
    <s v="F110000066"/>
    <s v="N"/>
    <x v="39"/>
    <s v="APPLE ENTERPRUSE"/>
    <d v="2023-10-25T00:00:00"/>
    <n v="-4280"/>
    <n v="1"/>
    <d v="2023-10-25T00:00:00"/>
    <s v="CIT01"/>
    <s v="CTMUO"/>
  </r>
  <r>
    <s v=""/>
    <s v="F110000067"/>
    <s v="N"/>
    <x v="40"/>
    <s v="PRANAV OXYGEN"/>
    <d v="2023-10-25T00:00:00"/>
    <n v="-3625"/>
    <n v="1"/>
    <d v="2023-10-25T00:00:00"/>
    <s v="CIT01"/>
    <s v="CTMUO"/>
  </r>
  <r>
    <s v=""/>
    <s v="F110000068"/>
    <s v="N"/>
    <x v="41"/>
    <s v="KDCMPU LTD"/>
    <d v="2023-10-25T00:00:00"/>
    <n v="-181300"/>
    <n v="1"/>
    <d v="2023-10-25T00:00:00"/>
    <s v="CIT01"/>
    <s v="CTMUO"/>
  </r>
  <r>
    <s v=""/>
    <s v="F110000069"/>
    <s v="N"/>
    <x v="42"/>
    <s v="VATICA FLORIST"/>
    <d v="2023-10-25T00:00:00"/>
    <n v="-600"/>
    <n v="1"/>
    <d v="2023-10-25T00:00:00"/>
    <s v="CIT01"/>
    <s v="CTMUO"/>
  </r>
  <r>
    <s v=""/>
    <s v="F110000070"/>
    <s v="N"/>
    <x v="43"/>
    <s v="SEVEN CLUSTER MACHINE SERVICES PVT."/>
    <d v="2023-10-25T00:00:00"/>
    <n v="-11020"/>
    <n v="1"/>
    <d v="2023-10-25T00:00:00"/>
    <s v="CIT01"/>
    <s v="CTMUO"/>
  </r>
  <r>
    <s v=""/>
    <s v="F110000071"/>
    <s v="N"/>
    <x v="44"/>
    <s v="IDEAL ELECTRIC CORPORATION"/>
    <d v="2023-10-25T00:00:00"/>
    <n v="-3600"/>
    <n v="1"/>
    <d v="2023-10-25T00:00:00"/>
    <s v="CIT01"/>
    <s v="CTMUO"/>
  </r>
  <r>
    <s v=""/>
    <s v="F110000072"/>
    <s v="N"/>
    <x v="45"/>
    <s v="SHREE SANKALPA INDUSTRIES"/>
    <d v="2023-10-25T00:00:00"/>
    <n v="-4532"/>
    <n v="1"/>
    <d v="2023-10-25T00:00:00"/>
    <s v="CIT01"/>
    <s v="CTMUO"/>
  </r>
  <r>
    <s v=""/>
    <s v="F110000073"/>
    <s v="N"/>
    <x v="46"/>
    <s v="I R TECHNOLOGY SERVICES PVT LTD"/>
    <d v="2023-10-25T00:00:00"/>
    <n v="-18681.84"/>
    <n v="1"/>
    <d v="2023-10-25T00:00:00"/>
    <s v="CIT01"/>
    <s v="CTMUO"/>
  </r>
  <r>
    <s v=""/>
    <s v="F110000074"/>
    <s v="N"/>
    <x v="47"/>
    <s v="PARIWAR NX"/>
    <d v="2023-10-25T00:00:00"/>
    <n v="-68250"/>
    <n v="1"/>
    <d v="2023-10-25T00:00:00"/>
    <s v="CIT01"/>
    <s v="CTMUO"/>
  </r>
  <r>
    <s v=""/>
    <s v="F110000075"/>
    <s v="N"/>
    <x v="48"/>
    <s v="SETA ENGINEERS PRIVATE LIMITED"/>
    <d v="2023-10-25T00:00:00"/>
    <n v="-20851"/>
    <n v="1"/>
    <d v="2023-10-25T00:00:00"/>
    <s v="CIT01"/>
    <s v="CTMUO"/>
  </r>
  <r>
    <s v=""/>
    <s v="F110000076"/>
    <s v="N"/>
    <x v="49"/>
    <s v="NARAYAN TRAVELS"/>
    <d v="2023-10-25T00:00:00"/>
    <n v="-4312"/>
    <n v="1"/>
    <d v="2023-10-25T00:00:00"/>
    <s v="CIT01"/>
    <s v="CTMUO"/>
  </r>
  <r>
    <s v=""/>
    <s v="F110000077"/>
    <s v="N"/>
    <x v="49"/>
    <s v="NARAYAN TRAVELS"/>
    <d v="2023-10-25T00:00:00"/>
    <n v="-6133"/>
    <n v="1"/>
    <d v="2023-10-25T00:00:00"/>
    <s v="CIT01"/>
    <s v="CTMUO"/>
  </r>
  <r>
    <s v=""/>
    <s v="F110000078"/>
    <s v="N"/>
    <x v="49"/>
    <s v="NARAYAN TRAVELS"/>
    <d v="2023-10-25T00:00:00"/>
    <n v="-5533"/>
    <n v="1"/>
    <d v="2023-10-25T00:00:00"/>
    <s v="CIT01"/>
    <s v="CTMUO"/>
  </r>
  <r>
    <s v=""/>
    <s v="F110000079"/>
    <s v="N"/>
    <x v="49"/>
    <s v="NARAYAN TRAVELS"/>
    <d v="2023-10-25T00:00:00"/>
    <n v="-2678"/>
    <n v="1"/>
    <d v="2023-10-25T00:00:00"/>
    <s v="CIT01"/>
    <s v="CTMUO"/>
  </r>
  <r>
    <s v=""/>
    <s v="F110000080"/>
    <s v="N"/>
    <x v="50"/>
    <s v="SYNERGY MULTICHEM PVT. LTD."/>
    <d v="2023-10-25T00:00:00"/>
    <n v="-53641"/>
    <n v="1"/>
    <d v="2023-10-25T00:00:00"/>
    <s v="CIT01"/>
    <s v="CTMUO"/>
  </r>
  <r>
    <s v=""/>
    <s v="F110000081"/>
    <s v="N"/>
    <x v="51"/>
    <s v="CRYOGAS AIR PRODUCTS INDIA PVT. LTD"/>
    <d v="2023-10-25T00:00:00"/>
    <n v="-2832"/>
    <n v="1"/>
    <d v="2023-10-25T00:00:00"/>
    <s v="CIT01"/>
    <s v="CTMUO"/>
  </r>
  <r>
    <s v=""/>
    <s v="F110000082"/>
    <s v="N"/>
    <x v="52"/>
    <s v="SAIPRASTH PRINTERS"/>
    <d v="2023-10-25T00:00:00"/>
    <n v="-2280"/>
    <n v="1"/>
    <d v="2023-10-25T00:00:00"/>
    <s v="CIT01"/>
    <s v="CTMUO"/>
  </r>
  <r>
    <s v=""/>
    <s v="F110000083"/>
    <s v="N"/>
    <x v="52"/>
    <s v="SAIPRASTH PRINTERS"/>
    <d v="2023-10-25T00:00:00"/>
    <n v="-2760"/>
    <n v="1"/>
    <d v="2023-10-25T00:00:00"/>
    <s v="CIT01"/>
    <s v="CTMUO"/>
  </r>
  <r>
    <s v=""/>
    <s v="F110000084"/>
    <s v="N"/>
    <x v="52"/>
    <s v="SAIPRASTH PRINTERS"/>
    <d v="2023-10-25T00:00:00"/>
    <n v="-5520"/>
    <n v="1"/>
    <d v="2023-10-25T00:00:00"/>
    <s v="CIT01"/>
    <s v="CTMUO"/>
  </r>
  <r>
    <s v=""/>
    <s v="F110000085"/>
    <s v="N"/>
    <x v="52"/>
    <s v="SAIPRASTH PRINTERS"/>
    <d v="2023-10-25T00:00:00"/>
    <n v="-27980"/>
    <n v="1"/>
    <d v="2023-10-25T00:00:00"/>
    <s v="CIT01"/>
    <s v="CTMUO"/>
  </r>
  <r>
    <s v=""/>
    <s v="F110000086"/>
    <s v="N"/>
    <x v="52"/>
    <s v="SAIPRASTH PRINTERS"/>
    <d v="2023-10-25T00:00:00"/>
    <n v="-11070"/>
    <n v="1"/>
    <d v="2023-10-25T00:00:00"/>
    <s v="CIT01"/>
    <s v="CTMUO"/>
  </r>
  <r>
    <s v=""/>
    <s v="F110000087"/>
    <s v="N"/>
    <x v="52"/>
    <s v="SAIPRASTH PRINTERS"/>
    <d v="2023-10-25T00:00:00"/>
    <n v="-18400"/>
    <n v="1"/>
    <d v="2023-10-25T00:00:00"/>
    <s v="CIT01"/>
    <s v="CTMUO"/>
  </r>
  <r>
    <s v=""/>
    <s v="F110000088"/>
    <s v="N"/>
    <x v="52"/>
    <s v="SAIPRASTH PRINTERS"/>
    <d v="2023-10-25T00:00:00"/>
    <n v="-2570"/>
    <n v="1"/>
    <d v="2023-10-25T00:00:00"/>
    <s v="CIT01"/>
    <s v="CTMUO"/>
  </r>
  <r>
    <s v=""/>
    <s v="F110000089"/>
    <s v="N"/>
    <x v="52"/>
    <s v="SAIPRASTH PRINTERS"/>
    <d v="2023-10-25T00:00:00"/>
    <n v="-2760"/>
    <n v="1"/>
    <d v="2023-10-25T00:00:00"/>
    <s v="CIT01"/>
    <s v="CTMUO"/>
  </r>
  <r>
    <s v=""/>
    <s v="F110000090"/>
    <s v="N"/>
    <x v="52"/>
    <s v="SAIPRASTH PRINTERS"/>
    <d v="2023-10-25T00:00:00"/>
    <n v="-10330"/>
    <n v="1"/>
    <d v="2023-10-25T00:00:00"/>
    <s v="CIT01"/>
    <s v="CTMUO"/>
  </r>
  <r>
    <s v=""/>
    <s v="F110000091"/>
    <s v="N"/>
    <x v="52"/>
    <s v="SAIPRASTH PRINTERS"/>
    <d v="2023-10-25T00:00:00"/>
    <n v="-18900"/>
    <n v="1"/>
    <d v="2023-10-25T00:00:00"/>
    <s v="CIT01"/>
    <s v="CTMUO"/>
  </r>
  <r>
    <s v=""/>
    <s v="F110000092"/>
    <s v="N"/>
    <x v="53"/>
    <s v="ANMOL SAFETY PRODUCTS PVT LTD"/>
    <d v="2023-10-25T00:00:00"/>
    <n v="-168940.6"/>
    <n v="1"/>
    <d v="2023-10-25T00:00:00"/>
    <s v="CIT01"/>
    <s v="CTMUO"/>
  </r>
  <r>
    <s v=""/>
    <s v="F110000093"/>
    <s v="N"/>
    <x v="54"/>
    <s v="LAXMI BIO FUELS"/>
    <d v="2023-10-25T00:00:00"/>
    <n v="-270176"/>
    <n v="1"/>
    <d v="2023-10-25T00:00:00"/>
    <s v="CIT01"/>
    <s v="CTMUO"/>
  </r>
  <r>
    <s v=""/>
    <s v="F110000094"/>
    <s v="N"/>
    <x v="55"/>
    <s v="MANIKARAN ANALYTICS LIMITED"/>
    <d v="2023-10-25T00:00:00"/>
    <n v="-898"/>
    <n v="1"/>
    <d v="2023-10-25T00:00:00"/>
    <s v="CIT01"/>
    <s v="CTMUO"/>
  </r>
  <r>
    <s v=""/>
    <s v="F110000095"/>
    <s v="N"/>
    <x v="56"/>
    <s v="NOVASTRAP PACKAGING SOLUTION"/>
    <d v="2023-10-25T00:00:00"/>
    <n v="-13031.63"/>
    <n v="1"/>
    <d v="2023-10-25T00:00:00"/>
    <s v="CIT01"/>
    <s v="CTMUO"/>
  </r>
  <r>
    <s v=""/>
    <s v="F110000096"/>
    <s v="N"/>
    <x v="57"/>
    <s v="SHRI MUNJESHWAR AGENCY"/>
    <d v="2023-10-25T00:00:00"/>
    <n v="-37076"/>
    <n v="1"/>
    <d v="2023-10-25T00:00:00"/>
    <s v="CIT01"/>
    <s v="CTMUO"/>
  </r>
  <r>
    <s v=""/>
    <s v="F110000097"/>
    <s v="N"/>
    <x v="58"/>
    <s v="CHANDRAKANT STORES"/>
    <d v="2023-10-25T00:00:00"/>
    <n v="-5380.8"/>
    <n v="1"/>
    <d v="2023-10-25T00:00:00"/>
    <s v="CIT01"/>
    <s v="CTMUO"/>
  </r>
  <r>
    <s v=""/>
    <s v="F110000098"/>
    <s v="N"/>
    <x v="59"/>
    <s v="SUNLIGHT ELECTRICALS"/>
    <d v="2023-10-25T00:00:00"/>
    <n v="-55900"/>
    <n v="1"/>
    <d v="2023-10-25T00:00:00"/>
    <s v="CIT01"/>
    <s v="CTMUO"/>
  </r>
  <r>
    <s v=""/>
    <s v="F110000099"/>
    <s v="N"/>
    <x v="60"/>
    <s v="PROPIX TECHNOLOGIES PVT. LTD."/>
    <d v="2023-10-25T00:00:00"/>
    <n v="-286702"/>
    <n v="1"/>
    <d v="2023-10-25T00:00:00"/>
    <s v="CIT01"/>
    <s v="CTMUO"/>
  </r>
  <r>
    <s v=""/>
    <s v="F110000100"/>
    <s v="N"/>
    <x v="61"/>
    <s v="METAL VISION"/>
    <d v="2023-10-25T00:00:00"/>
    <n v="-105803"/>
    <n v="1"/>
    <d v="2023-10-25T00:00:00"/>
    <s v="CIT01"/>
    <s v="CTMUO"/>
  </r>
  <r>
    <s v=""/>
    <s v="F110000101"/>
    <s v="N"/>
    <x v="62"/>
    <s v="ALLIED TRADE CORPORATION"/>
    <d v="2023-10-25T00:00:00"/>
    <n v="-1357"/>
    <n v="1"/>
    <d v="2023-10-25T00:00:00"/>
    <s v="CIT01"/>
    <s v="CTMUO"/>
  </r>
  <r>
    <s v=""/>
    <s v="F110000102"/>
    <s v="N"/>
    <x v="63"/>
    <s v="CHIEF OFFICER, NA-ANK-DRAINAGE BILL"/>
    <d v="2023-10-25T00:00:00"/>
    <n v="-1931"/>
    <n v="1"/>
    <d v="2023-10-25T00:00:00"/>
    <s v="CIT01"/>
    <s v="CTMUO"/>
  </r>
  <r>
    <s v=""/>
    <s v="F110000103"/>
    <s v="N"/>
    <x v="63"/>
    <s v="CHIEF OFFICER, NA-ANK-DRAINAGE BILL"/>
    <d v="2023-10-25T00:00:00"/>
    <n v="-110277"/>
    <n v="1"/>
    <d v="2023-10-25T00:00:00"/>
    <s v="CIT01"/>
    <s v="CTMUO"/>
  </r>
  <r>
    <s v=""/>
    <s v="F110000104"/>
    <s v="N"/>
    <x v="64"/>
    <s v="CHIEF OFFICER,NA,ANK-WATER BILL"/>
    <d v="2023-10-25T00:00:00"/>
    <n v="-7011"/>
    <n v="1"/>
    <d v="2023-10-25T00:00:00"/>
    <s v="CIT01"/>
    <s v="CTMUO"/>
  </r>
  <r>
    <s v=""/>
    <s v="F110000105"/>
    <s v="N"/>
    <x v="64"/>
    <s v="CHIEF OFFICER,NA,ANK-WATER BILL"/>
    <d v="2023-10-25T00:00:00"/>
    <n v="-148713"/>
    <n v="1"/>
    <d v="2023-10-25T00:00:00"/>
    <s v="CIT01"/>
    <s v="CTMUO"/>
  </r>
  <r>
    <s v=""/>
    <s v="F110000106"/>
    <s v="N"/>
    <x v="65"/>
    <s v="NORDSON INDIA PRIVATE LIMITED"/>
    <d v="2023-10-25T00:00:00"/>
    <n v="-238777"/>
    <n v="1"/>
    <d v="2023-10-25T00:00:00"/>
    <s v="CIT01"/>
    <s v="CTMUO"/>
  </r>
  <r>
    <s v=""/>
    <s v="F110000107"/>
    <s v="N"/>
    <x v="66"/>
    <s v="TECHNO DIGITAL"/>
    <d v="2023-10-25T00:00:00"/>
    <n v="-4425"/>
    <n v="1"/>
    <d v="2023-10-25T00:00:00"/>
    <s v="CIT01"/>
    <s v="CTMUO"/>
  </r>
  <r>
    <s v=""/>
    <s v="F110000108"/>
    <s v="N"/>
    <x v="67"/>
    <s v="TEAM MAINTENANCE SPECIALITIES"/>
    <d v="2023-10-25T00:00:00"/>
    <n v="-11760"/>
    <n v="1"/>
    <d v="2023-10-25T00:00:00"/>
    <s v="CIT01"/>
    <s v="CTMUO"/>
  </r>
  <r>
    <s v=""/>
    <s v="F110000109"/>
    <s v="N"/>
    <x v="67"/>
    <s v="TEAM MAINTENANCE SPECIALITIES"/>
    <d v="2023-10-25T00:00:00"/>
    <n v="-17640"/>
    <n v="1"/>
    <d v="2023-10-25T00:00:00"/>
    <s v="CIT01"/>
    <s v="CTMUO"/>
  </r>
  <r>
    <s v=""/>
    <s v="F110000110"/>
    <s v="N"/>
    <x v="68"/>
    <s v="JABSONS FOODS PRIVATE LIMITED"/>
    <d v="2023-10-25T00:00:00"/>
    <n v="-544"/>
    <n v="1"/>
    <d v="2023-10-25T00:00:00"/>
    <s v="CIT01"/>
    <s v="CTMUO"/>
  </r>
  <r>
    <s v=""/>
    <s v="F110000111"/>
    <s v="N"/>
    <x v="68"/>
    <s v="JABSONS FOODS PRIVATE LIMITED"/>
    <d v="2023-10-25T00:00:00"/>
    <n v="-1088"/>
    <n v="1"/>
    <d v="2023-10-25T00:00:00"/>
    <s v="CIT01"/>
    <s v="CTMUO"/>
  </r>
  <r>
    <s v=""/>
    <s v="F110000112"/>
    <s v="N"/>
    <x v="69"/>
    <s v="NIRTECH PRIVATE LIMITED"/>
    <d v="2023-10-25T00:00:00"/>
    <n v="-239731.66"/>
    <n v="1"/>
    <d v="2023-10-25T00:00:00"/>
    <s v="CIT01"/>
    <s v="CTMUO"/>
  </r>
  <r>
    <s v=""/>
    <s v="F110000113"/>
    <s v="N"/>
    <x v="70"/>
    <s v="NAAZ AGENCY"/>
    <d v="2023-10-25T00:00:00"/>
    <n v="-38495"/>
    <n v="1"/>
    <d v="2023-10-25T00:00:00"/>
    <s v="CIT01"/>
    <s v="CTMUO"/>
  </r>
  <r>
    <s v=""/>
    <s v="F110000114"/>
    <s v="N"/>
    <x v="71"/>
    <s v="Smruti Sales"/>
    <d v="2023-10-25T00:00:00"/>
    <n v="-430"/>
    <n v="1"/>
    <d v="2023-10-25T00:00:00"/>
    <s v="CIT01"/>
    <s v="CTMUO"/>
  </r>
  <r>
    <s v=""/>
    <s v="F110000115"/>
    <s v="N"/>
    <x v="71"/>
    <s v="Smruti Sales"/>
    <d v="2023-10-25T00:00:00"/>
    <n v="-1000"/>
    <n v="1"/>
    <d v="2023-10-25T00:00:00"/>
    <s v="CIT01"/>
    <s v="CTMUO"/>
  </r>
  <r>
    <s v=""/>
    <s v="F110000116"/>
    <s v="N"/>
    <x v="72"/>
    <s v="INNOVATIVE CODES (I) PRIVATE LIMITE"/>
    <d v="2023-10-25T00:00:00"/>
    <n v="-38940"/>
    <n v="1"/>
    <d v="2023-10-25T00:00:00"/>
    <s v="CIT01"/>
    <s v="CTMUO"/>
  </r>
  <r>
    <s v=""/>
    <s v="F110000117"/>
    <s v="N"/>
    <x v="73"/>
    <s v="Weighcell System Pvt. Ltd."/>
    <d v="2023-10-25T00:00:00"/>
    <n v="-7816"/>
    <n v="1"/>
    <d v="2023-10-25T00:00:00"/>
    <s v="CIT01"/>
    <s v="CTMUO"/>
  </r>
  <r>
    <s v=""/>
    <s v="F110000118"/>
    <s v="N"/>
    <x v="74"/>
    <s v="SRYMPEX STAFFING PRIVATE LIMITED"/>
    <d v="2023-10-25T00:00:00"/>
    <n v="-262331"/>
    <n v="1"/>
    <d v="2023-10-25T00:00:00"/>
    <s v="CIT01"/>
    <s v="CTMUO"/>
  </r>
  <r>
    <s v=""/>
    <s v="F110000119"/>
    <s v="N"/>
    <x v="75"/>
    <s v="Jay Mudran Company"/>
    <d v="2023-10-25T00:00:00"/>
    <n v="-4256"/>
    <n v="1"/>
    <d v="2023-10-25T00:00:00"/>
    <s v="CIT01"/>
    <s v="CTMUO"/>
  </r>
  <r>
    <s v=""/>
    <s v="F110000120"/>
    <s v="N"/>
    <x v="76"/>
    <s v="MANIRAM FILTER FABRICS"/>
    <d v="2023-10-25T00:00:00"/>
    <n v="-28910"/>
    <n v="1"/>
    <d v="2023-10-25T00:00:00"/>
    <s v="CIT01"/>
    <s v="CTMUO"/>
  </r>
  <r>
    <s v=""/>
    <s v="F110000121"/>
    <s v="N"/>
    <x v="77"/>
    <s v="AGRAWAL WEIGH BRIDGE"/>
    <d v="2023-10-25T00:00:00"/>
    <n v="-5500"/>
    <n v="1"/>
    <d v="2023-10-25T00:00:00"/>
    <s v="CIT01"/>
    <s v="CTMUO"/>
  </r>
  <r>
    <s v=""/>
    <s v="F110000122"/>
    <s v="N"/>
    <x v="78"/>
    <s v="FABEX ENGINEERING PRIVATE LIMITED"/>
    <d v="2023-10-25T00:00:00"/>
    <n v="-50740"/>
    <n v="1"/>
    <d v="2023-10-25T00:00:00"/>
    <s v="CIT01"/>
    <s v="CTMUO"/>
  </r>
  <r>
    <s v=""/>
    <s v="F110000123"/>
    <s v="N"/>
    <x v="78"/>
    <s v="FABEX ENGINEERING PRIVATE LIMITED"/>
    <d v="2023-10-25T00:00:00"/>
    <n v="-49880"/>
    <n v="1"/>
    <d v="2023-10-25T00:00:00"/>
    <s v="CIT01"/>
    <s v="CTMUO"/>
  </r>
  <r>
    <s v=""/>
    <s v="F110000124"/>
    <s v="N"/>
    <x v="79"/>
    <s v="TOORANT COMMUNICATIONS"/>
    <d v="2023-10-25T00:00:00"/>
    <n v="-25960"/>
    <n v="1"/>
    <d v="2023-10-25T00:00:00"/>
    <s v="CIT01"/>
    <s v="CTMUO"/>
  </r>
  <r>
    <s v=""/>
    <s v="F110000125"/>
    <s v="N"/>
    <x v="80"/>
    <s v="KRINTA ELECTRICALS"/>
    <d v="2023-10-25T00:00:00"/>
    <n v="-98893"/>
    <n v="1"/>
    <d v="2023-10-25T00:00:00"/>
    <s v="CIT01"/>
    <s v="CTMUO"/>
  </r>
  <r>
    <s v=""/>
    <s v="F110000126"/>
    <s v="N"/>
    <x v="81"/>
    <s v="NINEDOTS ENTERPRISES LLP"/>
    <d v="2023-10-25T00:00:00"/>
    <n v="-16520"/>
    <n v="1"/>
    <d v="2023-10-25T00:00:00"/>
    <s v="CIT01"/>
    <s v="CTMUO"/>
  </r>
  <r>
    <s v=""/>
    <s v="F110000127"/>
    <s v="N"/>
    <x v="82"/>
    <s v="LABGUARD INDIA PVT. LTD."/>
    <d v="2023-10-25T00:00:00"/>
    <n v="-173460"/>
    <n v="1"/>
    <d v="2023-10-25T00:00:00"/>
    <s v="CIT01"/>
    <s v="CTMUO"/>
  </r>
  <r>
    <s v=""/>
    <s v="F110000128"/>
    <s v="N"/>
    <x v="82"/>
    <s v="LABGUARD INDIA PVT. LTD."/>
    <d v="2023-10-25T00:00:00"/>
    <n v="-49000"/>
    <n v="1"/>
    <d v="2023-10-25T00:00:00"/>
    <s v="CIT01"/>
    <s v="CTMUO"/>
  </r>
  <r>
    <s v=""/>
    <s v="F110000129"/>
    <s v="N"/>
    <x v="83"/>
    <s v="SKYLARK ELECTRICALS &amp; ENGINEERINGS"/>
    <d v="2023-10-25T00:00:00"/>
    <n v="-8083"/>
    <n v="1"/>
    <d v="2023-10-25T00:00:00"/>
    <s v="CIT01"/>
    <s v="CTMUO"/>
  </r>
  <r>
    <s v=""/>
    <s v="F110000130"/>
    <s v="N"/>
    <x v="84"/>
    <s v="A. P. CORPORATION"/>
    <d v="2023-10-25T00:00:00"/>
    <n v="-3363"/>
    <n v="1"/>
    <d v="2023-10-25T00:00:00"/>
    <s v="CIT01"/>
    <s v="CTMUO"/>
  </r>
  <r>
    <s v=""/>
    <s v="F110000131"/>
    <s v="N"/>
    <x v="84"/>
    <s v="A. P. CORPORATION"/>
    <d v="2023-10-25T00:00:00"/>
    <n v="-33453"/>
    <n v="1"/>
    <d v="2023-10-25T00:00:00"/>
    <s v="CIT01"/>
    <s v="CTMUO"/>
  </r>
  <r>
    <s v=""/>
    <s v="F110000132"/>
    <s v="N"/>
    <x v="85"/>
    <s v="JACINTH ENGINEERING PRIVATE LIMITED"/>
    <d v="2023-10-25T00:00:00"/>
    <n v="-136054"/>
    <n v="1"/>
    <d v="2023-10-25T00:00:00"/>
    <s v="CIT01"/>
    <s v="CTMUO"/>
  </r>
  <r>
    <s v=""/>
    <s v="F110000133"/>
    <s v="N"/>
    <x v="86"/>
    <s v="SANJAY STEEL ASSOCIATES"/>
    <d v="2023-10-25T00:00:00"/>
    <n v="-55406"/>
    <n v="2"/>
    <d v="2023-10-25T00:00:00"/>
    <s v="CIT01"/>
    <s v="CTMUO"/>
  </r>
  <r>
    <s v=""/>
    <s v="F110000134"/>
    <s v="N"/>
    <x v="87"/>
    <s v="ABLAZE GLASS WORK PVT LTD"/>
    <d v="2023-10-25T00:00:00"/>
    <n v="-337250"/>
    <n v="1"/>
    <d v="2023-10-25T00:00:00"/>
    <s v="CIT01"/>
    <s v="CTMUO"/>
  </r>
  <r>
    <s v=""/>
    <s v="F110000135"/>
    <s v="N"/>
    <x v="88"/>
    <s v="SHRUTI ENGINEERING WORKS"/>
    <d v="2023-10-25T00:00:00"/>
    <n v="-72412"/>
    <n v="1"/>
    <d v="2023-10-25T00:00:00"/>
    <s v="CIT01"/>
    <s v="CTMUO"/>
  </r>
  <r>
    <s v=""/>
    <s v="F110000136"/>
    <s v="N"/>
    <x v="89"/>
    <s v="SIDDHI CONSTRUCTIONS"/>
    <d v="2023-10-25T00:00:00"/>
    <n v="-12907063"/>
    <n v="7"/>
    <d v="2023-10-25T00:00:00"/>
    <s v="CIT01"/>
    <s v="CTMUO"/>
  </r>
  <r>
    <s v=""/>
    <s v="F110000137"/>
    <s v="N"/>
    <x v="90"/>
    <s v="SHREE BAJRANG FABRICATORS"/>
    <d v="2023-10-25T00:00:00"/>
    <n v="-113674"/>
    <n v="1"/>
    <d v="2023-10-25T00:00:00"/>
    <s v="CIT01"/>
    <s v="CTMUO"/>
  </r>
  <r>
    <s v=""/>
    <s v="F110000138"/>
    <s v="N"/>
    <x v="91"/>
    <s v="SHRI BINDHESHWARI ENGINEERING SERVI"/>
    <d v="2023-10-25T00:00:00"/>
    <n v="-56403"/>
    <n v="1"/>
    <d v="2023-10-25T00:00:00"/>
    <s v="CIT01"/>
    <s v="CTMUO"/>
  </r>
  <r>
    <s v=""/>
    <s v="F110000139"/>
    <s v="N"/>
    <x v="91"/>
    <s v="SHRI BINDHESHWARI ENGINEERING SERVI"/>
    <d v="2023-10-25T00:00:00"/>
    <n v="-116255"/>
    <n v="1"/>
    <d v="2023-10-25T00:00:00"/>
    <s v="CIT01"/>
    <s v="CTMUO"/>
  </r>
  <r>
    <s v=""/>
    <s v="F110000140"/>
    <s v="N"/>
    <x v="92"/>
    <s v="B J TEFLON ENGINEERING"/>
    <d v="2023-10-25T00:00:00"/>
    <n v="-43610"/>
    <n v="1"/>
    <d v="2023-10-25T00:00:00"/>
    <s v="CIT01"/>
    <s v="CTMUO"/>
  </r>
  <r>
    <s v=""/>
    <s v="F110000141"/>
    <s v="N"/>
    <x v="93"/>
    <s v="HARI ENGINEERING"/>
    <d v="2023-10-25T00:00:00"/>
    <n v="-1178421.8799999999"/>
    <n v="1"/>
    <d v="2023-10-25T00:00:00"/>
    <s v="CIT01"/>
    <s v="CTMUO"/>
  </r>
  <r>
    <s v=""/>
    <s v="F110000142"/>
    <s v="N"/>
    <x v="93"/>
    <s v="HARI ENGINEERING"/>
    <d v="2023-10-25T00:00:00"/>
    <n v="-14755"/>
    <n v="1"/>
    <d v="2023-10-25T00:00:00"/>
    <s v="CIT01"/>
    <s v="CTMUO"/>
  </r>
  <r>
    <s v=""/>
    <s v="F110000143"/>
    <s v="N"/>
    <x v="94"/>
    <s v="ABT SYSTEMS PVT. LTD"/>
    <d v="2023-10-25T00:00:00"/>
    <n v="-114283"/>
    <n v="1"/>
    <d v="2023-10-25T00:00:00"/>
    <s v="CIT01"/>
    <s v="CTMUO"/>
  </r>
  <r>
    <s v=""/>
    <s v="F110000144"/>
    <s v="N"/>
    <x v="94"/>
    <s v="ABT SYSTEMS PVT. LTD"/>
    <d v="2023-10-25T00:00:00"/>
    <n v="-31608"/>
    <n v="1"/>
    <d v="2023-10-25T00:00:00"/>
    <s v="CIT01"/>
    <s v="CTMUO"/>
  </r>
  <r>
    <s v=""/>
    <s v="F110000145"/>
    <s v="N"/>
    <x v="94"/>
    <s v="ABT SYSTEMS PVT. LTD"/>
    <d v="2023-10-25T00:00:00"/>
    <n v="-71245"/>
    <n v="1"/>
    <d v="2023-10-25T00:00:00"/>
    <s v="CIT01"/>
    <s v="CTMUO"/>
  </r>
  <r>
    <s v=""/>
    <s v="F110000146"/>
    <s v="N"/>
    <x v="94"/>
    <s v="ABT SYSTEMS PVT. LTD"/>
    <d v="2023-10-25T00:00:00"/>
    <n v="-4545"/>
    <n v="1"/>
    <d v="2023-10-25T00:00:00"/>
    <s v="CIT01"/>
    <s v="CTMUO"/>
  </r>
  <r>
    <s v=""/>
    <s v="F110000147"/>
    <s v="N"/>
    <x v="94"/>
    <s v="ABT SYSTEMS PVT. LTD"/>
    <d v="2023-10-25T00:00:00"/>
    <n v="-139511"/>
    <n v="1"/>
    <d v="2023-10-25T00:00:00"/>
    <s v="CIT01"/>
    <s v="CTMUO"/>
  </r>
  <r>
    <s v=""/>
    <s v="F110000148"/>
    <s v="N"/>
    <x v="94"/>
    <s v="ABT SYSTEMS PVT. LTD"/>
    <d v="2023-10-25T00:00:00"/>
    <n v="-4540"/>
    <n v="1"/>
    <d v="2023-10-25T00:00:00"/>
    <s v="CIT01"/>
    <s v="CTMUO"/>
  </r>
  <r>
    <s v=""/>
    <s v="F110000149"/>
    <s v="N"/>
    <x v="94"/>
    <s v="ABT SYSTEMS PVT. LTD"/>
    <d v="2023-10-25T00:00:00"/>
    <n v="-20995"/>
    <n v="1"/>
    <d v="2023-10-25T00:00:00"/>
    <s v="CIT01"/>
    <s v="CTMUO"/>
  </r>
  <r>
    <s v=""/>
    <s v="F110000150"/>
    <s v="N"/>
    <x v="94"/>
    <s v="ABT SYSTEMS PVT. LTD"/>
    <d v="2023-10-25T00:00:00"/>
    <n v="-7401"/>
    <n v="1"/>
    <d v="2023-10-25T00:00:00"/>
    <s v="CIT01"/>
    <s v="CTMUO"/>
  </r>
  <r>
    <s v=""/>
    <s v="F110000151"/>
    <s v="N"/>
    <x v="94"/>
    <s v="ABT SYSTEMS PVT. LTD"/>
    <d v="2023-10-25T00:00:00"/>
    <n v="-123700"/>
    <n v="1"/>
    <d v="2023-10-25T00:00:00"/>
    <s v="CIT01"/>
    <s v="CTMUO"/>
  </r>
  <r>
    <s v=""/>
    <s v="F110000152"/>
    <s v="N"/>
    <x v="94"/>
    <s v="ABT SYSTEMS PVT. LTD"/>
    <d v="2023-10-25T00:00:00"/>
    <n v="-37502"/>
    <n v="1"/>
    <d v="2023-10-25T00:00:00"/>
    <s v="CIT01"/>
    <s v="CTMUO"/>
  </r>
  <r>
    <s v=""/>
    <s v="F110000153"/>
    <s v="N"/>
    <x v="94"/>
    <s v="ABT SYSTEMS PVT. LTD"/>
    <d v="2023-10-25T00:00:00"/>
    <n v="-16131"/>
    <n v="1"/>
    <d v="2023-10-25T00:00:00"/>
    <s v="CIT01"/>
    <s v="CTMUO"/>
  </r>
  <r>
    <s v=""/>
    <s v="F110000154"/>
    <s v="N"/>
    <x v="94"/>
    <s v="ABT SYSTEMS PVT. LTD"/>
    <d v="2023-10-25T00:00:00"/>
    <n v="-130402"/>
    <n v="1"/>
    <d v="2023-10-25T00:00:00"/>
    <s v="CIT01"/>
    <s v="CTMUO"/>
  </r>
  <r>
    <s v=""/>
    <s v="F110000155"/>
    <s v="N"/>
    <x v="95"/>
    <s v="Rajesh Shyamsunder Rajandekar"/>
    <d v="2023-10-25T00:00:00"/>
    <n v="-16312"/>
    <n v="1"/>
    <d v="2023-10-25T00:00:00"/>
    <s v="CIT01"/>
    <s v="CTMUO"/>
  </r>
  <r>
    <s v=""/>
    <s v="F110000156"/>
    <s v="N"/>
    <x v="96"/>
    <s v="Dipakkumar N Jadhav"/>
    <d v="2023-10-25T00:00:00"/>
    <n v="-5000"/>
    <n v="1"/>
    <d v="2023-10-25T00:00:00"/>
    <s v="CIT01"/>
    <s v="CTMUO"/>
  </r>
  <r>
    <s v=""/>
    <s v="F110000157"/>
    <s v="N"/>
    <x v="97"/>
    <s v="Brajesh Tripathy"/>
    <d v="2023-10-25T00:00:00"/>
    <n v="-325"/>
    <n v="1"/>
    <d v="2023-10-25T00:00:00"/>
    <s v="CIT01"/>
    <s v="CTMU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1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H160:K178" firstHeaderRow="2" firstDataRow="2" firstDataCol="3"/>
  <pivotFields count="6">
    <pivotField axis="axisRow" compact="0" outline="0" showAll="0" defaultSubtotal="0">
      <items count="14">
        <item x="13"/>
        <item x="0"/>
        <item x="2"/>
        <item x="3"/>
        <item x="4"/>
        <item x="1"/>
        <item x="5"/>
        <item x="11"/>
        <item x="6"/>
        <item x="10"/>
        <item x="7"/>
        <item x="12"/>
        <item x="9"/>
        <item x="8"/>
      </items>
    </pivotField>
    <pivotField axis="axisRow" compact="0" outline="0" showAll="0" defaultSubtotal="0">
      <items count="14">
        <item x="0"/>
        <item x="7"/>
        <item x="6"/>
        <item x="12"/>
        <item x="8"/>
        <item x="9"/>
        <item x="5"/>
        <item x="13"/>
        <item x="1"/>
        <item x="10"/>
        <item x="2"/>
        <item x="11"/>
        <item x="3"/>
        <item x="4"/>
      </items>
    </pivotField>
    <pivotField compact="0" outline="0" showAll="0"/>
    <pivotField dataField="1" compact="0" numFmtId="164" outline="0" showAll="0"/>
    <pivotField axis="axisRow" compact="0" outline="0" showAll="0">
      <items count="7">
        <item x="4"/>
        <item x="2"/>
        <item x="1"/>
        <item x="3"/>
        <item x="0"/>
        <item x="5"/>
        <item t="default"/>
      </items>
    </pivotField>
    <pivotField compact="0" outline="0" showAll="0"/>
  </pivotFields>
  <rowFields count="3">
    <field x="0"/>
    <field x="1"/>
    <field x="4"/>
  </rowFields>
  <rowItems count="17">
    <i>
      <x/>
      <x v="7"/>
      <x v="3"/>
    </i>
    <i>
      <x v="1"/>
      <x/>
      <x v="4"/>
    </i>
    <i>
      <x v="2"/>
      <x v="10"/>
      <x v="4"/>
    </i>
    <i>
      <x v="3"/>
      <x v="12"/>
      <x v="4"/>
    </i>
    <i>
      <x v="4"/>
      <x v="13"/>
      <x v="4"/>
    </i>
    <i>
      <x v="5"/>
      <x v="8"/>
      <x v="4"/>
    </i>
    <i>
      <x v="6"/>
      <x v="6"/>
      <x v="2"/>
    </i>
    <i>
      <x v="7"/>
      <x v="11"/>
      <x/>
    </i>
    <i>
      <x v="8"/>
      <x v="2"/>
      <x v="1"/>
    </i>
    <i r="2">
      <x v="3"/>
    </i>
    <i>
      <x v="9"/>
      <x v="9"/>
      <x v="3"/>
    </i>
    <i>
      <x v="10"/>
      <x v="1"/>
      <x v="1"/>
    </i>
    <i>
      <x v="11"/>
      <x v="3"/>
      <x v="5"/>
    </i>
    <i>
      <x v="12"/>
      <x v="5"/>
      <x/>
    </i>
    <i r="2">
      <x v="3"/>
    </i>
    <i>
      <x v="13"/>
      <x v="4"/>
      <x v="1"/>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W1:X102" firstHeaderRow="1" firstDataRow="1" firstDataCol="1"/>
  <pivotFields count="6">
    <pivotField axis="axisRow" showAll="0">
      <items count="123">
        <item x="80"/>
        <item x="81"/>
        <item x="58"/>
        <item x="79"/>
        <item x="0"/>
        <item x="31"/>
        <item x="1"/>
        <item x="82"/>
        <item x="23"/>
        <item x="59"/>
        <item x="60"/>
        <item x="2"/>
        <item x="83"/>
        <item x="3"/>
        <item m="1" x="107"/>
        <item m="1" x="108"/>
        <item x="61"/>
        <item x="84"/>
        <item x="62"/>
        <item x="4"/>
        <item x="63"/>
        <item m="1" x="117"/>
        <item x="85"/>
        <item x="32"/>
        <item x="86"/>
        <item x="5"/>
        <item x="87"/>
        <item x="88"/>
        <item x="27"/>
        <item x="33"/>
        <item x="64"/>
        <item x="6"/>
        <item x="7"/>
        <item x="57"/>
        <item x="65"/>
        <item m="1" x="104"/>
        <item x="26"/>
        <item x="21"/>
        <item x="8"/>
        <item x="39"/>
        <item m="1" x="118"/>
        <item m="1" x="113"/>
        <item x="38"/>
        <item x="66"/>
        <item x="51"/>
        <item m="1" x="110"/>
        <item m="1" x="101"/>
        <item m="1" x="103"/>
        <item x="22"/>
        <item x="30"/>
        <item x="16"/>
        <item x="37"/>
        <item x="89"/>
        <item x="24"/>
        <item x="90"/>
        <item x="67"/>
        <item m="1" x="116"/>
        <item x="68"/>
        <item x="9"/>
        <item x="28"/>
        <item x="10"/>
        <item x="91"/>
        <item x="69"/>
        <item x="70"/>
        <item m="1" x="105"/>
        <item x="92"/>
        <item x="52"/>
        <item x="71"/>
        <item x="72"/>
        <item m="1" x="120"/>
        <item x="73"/>
        <item x="53"/>
        <item x="74"/>
        <item x="93"/>
        <item x="11"/>
        <item x="12"/>
        <item x="13"/>
        <item x="75"/>
        <item m="1" x="119"/>
        <item x="55"/>
        <item x="36"/>
        <item x="25"/>
        <item x="29"/>
        <item x="94"/>
        <item x="34"/>
        <item x="49"/>
        <item m="1" x="111"/>
        <item x="50"/>
        <item x="35"/>
        <item m="1" x="106"/>
        <item x="76"/>
        <item x="77"/>
        <item x="78"/>
        <item m="1" x="109"/>
        <item x="95"/>
        <item x="14"/>
        <item x="15"/>
        <item x="96"/>
        <item x="44"/>
        <item x="97"/>
        <item x="98"/>
        <item x="99"/>
        <item x="17"/>
        <item x="18"/>
        <item x="45"/>
        <item x="40"/>
        <item m="1" x="115"/>
        <item x="46"/>
        <item x="47"/>
        <item m="1" x="114"/>
        <item m="1" x="112"/>
        <item m="1" x="121"/>
        <item m="1" x="100"/>
        <item x="19"/>
        <item x="20"/>
        <item x="42"/>
        <item x="43"/>
        <item x="41"/>
        <item m="1" x="102"/>
        <item x="56"/>
        <item x="48"/>
        <item x="54"/>
        <item t="default"/>
      </items>
    </pivotField>
    <pivotField showAll="0"/>
    <pivotField showAll="0"/>
    <pivotField dataField="1" numFmtId="164" showAll="0"/>
    <pivotField showAll="0"/>
    <pivotField showAll="0"/>
  </pivotFields>
  <rowFields count="1">
    <field x="0"/>
  </rowFields>
  <rowItems count="101">
    <i>
      <x/>
    </i>
    <i>
      <x v="1"/>
    </i>
    <i>
      <x v="2"/>
    </i>
    <i>
      <x v="3"/>
    </i>
    <i>
      <x v="4"/>
    </i>
    <i>
      <x v="5"/>
    </i>
    <i>
      <x v="6"/>
    </i>
    <i>
      <x v="7"/>
    </i>
    <i>
      <x v="8"/>
    </i>
    <i>
      <x v="9"/>
    </i>
    <i>
      <x v="10"/>
    </i>
    <i>
      <x v="11"/>
    </i>
    <i>
      <x v="12"/>
    </i>
    <i>
      <x v="13"/>
    </i>
    <i>
      <x v="16"/>
    </i>
    <i>
      <x v="17"/>
    </i>
    <i>
      <x v="18"/>
    </i>
    <i>
      <x v="19"/>
    </i>
    <i>
      <x v="20"/>
    </i>
    <i>
      <x v="22"/>
    </i>
    <i>
      <x v="23"/>
    </i>
    <i>
      <x v="24"/>
    </i>
    <i>
      <x v="25"/>
    </i>
    <i>
      <x v="26"/>
    </i>
    <i>
      <x v="27"/>
    </i>
    <i>
      <x v="28"/>
    </i>
    <i>
      <x v="29"/>
    </i>
    <i>
      <x v="30"/>
    </i>
    <i>
      <x v="31"/>
    </i>
    <i>
      <x v="32"/>
    </i>
    <i>
      <x v="33"/>
    </i>
    <i>
      <x v="34"/>
    </i>
    <i>
      <x v="36"/>
    </i>
    <i>
      <x v="37"/>
    </i>
    <i>
      <x v="38"/>
    </i>
    <i>
      <x v="39"/>
    </i>
    <i>
      <x v="42"/>
    </i>
    <i>
      <x v="43"/>
    </i>
    <i>
      <x v="44"/>
    </i>
    <i>
      <x v="48"/>
    </i>
    <i>
      <x v="49"/>
    </i>
    <i>
      <x v="50"/>
    </i>
    <i>
      <x v="51"/>
    </i>
    <i>
      <x v="52"/>
    </i>
    <i>
      <x v="53"/>
    </i>
    <i>
      <x v="54"/>
    </i>
    <i>
      <x v="55"/>
    </i>
    <i>
      <x v="57"/>
    </i>
    <i>
      <x v="58"/>
    </i>
    <i>
      <x v="59"/>
    </i>
    <i>
      <x v="60"/>
    </i>
    <i>
      <x v="61"/>
    </i>
    <i>
      <x v="62"/>
    </i>
    <i>
      <x v="63"/>
    </i>
    <i>
      <x v="65"/>
    </i>
    <i>
      <x v="66"/>
    </i>
    <i>
      <x v="67"/>
    </i>
    <i>
      <x v="68"/>
    </i>
    <i>
      <x v="70"/>
    </i>
    <i>
      <x v="71"/>
    </i>
    <i>
      <x v="72"/>
    </i>
    <i>
      <x v="73"/>
    </i>
    <i>
      <x v="74"/>
    </i>
    <i>
      <x v="75"/>
    </i>
    <i>
      <x v="76"/>
    </i>
    <i>
      <x v="77"/>
    </i>
    <i>
      <x v="79"/>
    </i>
    <i>
      <x v="80"/>
    </i>
    <i>
      <x v="81"/>
    </i>
    <i>
      <x v="82"/>
    </i>
    <i>
      <x v="83"/>
    </i>
    <i>
      <x v="84"/>
    </i>
    <i>
      <x v="85"/>
    </i>
    <i>
      <x v="87"/>
    </i>
    <i>
      <x v="88"/>
    </i>
    <i>
      <x v="90"/>
    </i>
    <i>
      <x v="91"/>
    </i>
    <i>
      <x v="92"/>
    </i>
    <i>
      <x v="94"/>
    </i>
    <i>
      <x v="95"/>
    </i>
    <i>
      <x v="96"/>
    </i>
    <i>
      <x v="97"/>
    </i>
    <i>
      <x v="98"/>
    </i>
    <i>
      <x v="99"/>
    </i>
    <i>
      <x v="100"/>
    </i>
    <i>
      <x v="101"/>
    </i>
    <i>
      <x v="102"/>
    </i>
    <i>
      <x v="103"/>
    </i>
    <i>
      <x v="104"/>
    </i>
    <i>
      <x v="105"/>
    </i>
    <i>
      <x v="107"/>
    </i>
    <i>
      <x v="108"/>
    </i>
    <i>
      <x v="113"/>
    </i>
    <i>
      <x v="114"/>
    </i>
    <i>
      <x v="115"/>
    </i>
    <i>
      <x v="116"/>
    </i>
    <i>
      <x v="117"/>
    </i>
    <i>
      <x v="119"/>
    </i>
    <i>
      <x v="120"/>
    </i>
    <i>
      <x v="121"/>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9"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H201:K212" firstHeaderRow="2" firstDataRow="2" firstDataCol="3"/>
  <pivotFields count="6">
    <pivotField axis="axisRow" compact="0" outline="0" showAll="0" defaultSubtotal="0">
      <items count="9">
        <item x="0"/>
        <item x="5"/>
        <item x="4"/>
        <item x="3"/>
        <item x="1"/>
        <item x="6"/>
        <item x="2"/>
        <item x="7"/>
        <item x="8"/>
      </items>
    </pivotField>
    <pivotField axis="axisRow" compact="0" outline="0" showAll="0" defaultSubtotal="0">
      <items count="9">
        <item x="0"/>
        <item x="1"/>
        <item x="2"/>
        <item x="3"/>
        <item x="4"/>
        <item x="5"/>
        <item x="6"/>
        <item x="7"/>
        <item x="8"/>
      </items>
    </pivotField>
    <pivotField compact="0" outline="0" showAll="0"/>
    <pivotField dataField="1" compact="0" numFmtId="164" outline="0" showAll="0"/>
    <pivotField axis="axisRow" compact="0" outline="0" showAll="0">
      <items count="2">
        <item x="0"/>
        <item t="default"/>
      </items>
    </pivotField>
    <pivotField compact="0" outline="0" showAll="0"/>
  </pivotFields>
  <rowFields count="3">
    <field x="0"/>
    <field x="1"/>
    <field x="4"/>
  </rowFields>
  <rowItems count="10">
    <i>
      <x/>
      <x/>
      <x/>
    </i>
    <i>
      <x v="1"/>
      <x v="5"/>
      <x/>
    </i>
    <i>
      <x v="2"/>
      <x v="4"/>
      <x/>
    </i>
    <i>
      <x v="3"/>
      <x v="3"/>
      <x/>
    </i>
    <i>
      <x v="4"/>
      <x v="1"/>
      <x/>
    </i>
    <i>
      <x v="5"/>
      <x v="6"/>
      <x/>
    </i>
    <i>
      <x v="6"/>
      <x v="2"/>
      <x/>
    </i>
    <i>
      <x v="7"/>
      <x v="7"/>
      <x/>
    </i>
    <i>
      <x v="8"/>
      <x v="8"/>
      <x/>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W1:X112" firstHeaderRow="1" firstDataRow="1" firstDataCol="1"/>
  <pivotFields count="21">
    <pivotField showAll="0"/>
    <pivotField axis="axisRow" showAll="0">
      <items count="111">
        <item x="4"/>
        <item x="2"/>
        <item x="9"/>
        <item x="103"/>
        <item x="42"/>
        <item x="29"/>
        <item x="8"/>
        <item x="23"/>
        <item x="65"/>
        <item x="45"/>
        <item x="15"/>
        <item x="38"/>
        <item x="27"/>
        <item x="16"/>
        <item x="26"/>
        <item x="86"/>
        <item x="76"/>
        <item x="68"/>
        <item x="71"/>
        <item x="17"/>
        <item x="90"/>
        <item x="95"/>
        <item x="59"/>
        <item x="98"/>
        <item x="87"/>
        <item x="80"/>
        <item x="47"/>
        <item x="72"/>
        <item x="57"/>
        <item x="54"/>
        <item x="100"/>
        <item x="74"/>
        <item x="88"/>
        <item x="10"/>
        <item x="60"/>
        <item x="3"/>
        <item x="24"/>
        <item x="69"/>
        <item x="22"/>
        <item x="62"/>
        <item x="43"/>
        <item x="28"/>
        <item x="102"/>
        <item x="93"/>
        <item x="97"/>
        <item x="33"/>
        <item x="18"/>
        <item x="107"/>
        <item x="35"/>
        <item x="37"/>
        <item x="61"/>
        <item x="81"/>
        <item x="12"/>
        <item x="1"/>
        <item x="36"/>
        <item x="14"/>
        <item x="82"/>
        <item x="21"/>
        <item x="83"/>
        <item x="46"/>
        <item x="84"/>
        <item x="34"/>
        <item x="32"/>
        <item x="39"/>
        <item x="79"/>
        <item x="78"/>
        <item x="101"/>
        <item x="11"/>
        <item x="92"/>
        <item x="75"/>
        <item x="89"/>
        <item x="109"/>
        <item x="96"/>
        <item x="94"/>
        <item x="41"/>
        <item x="44"/>
        <item x="106"/>
        <item x="6"/>
        <item x="20"/>
        <item x="77"/>
        <item x="55"/>
        <item x="7"/>
        <item x="63"/>
        <item x="49"/>
        <item x="64"/>
        <item x="13"/>
        <item x="25"/>
        <item x="40"/>
        <item x="58"/>
        <item x="56"/>
        <item x="31"/>
        <item x="19"/>
        <item x="85"/>
        <item x="105"/>
        <item x="73"/>
        <item x="66"/>
        <item x="53"/>
        <item x="70"/>
        <item x="108"/>
        <item x="104"/>
        <item x="99"/>
        <item x="0"/>
        <item x="91"/>
        <item x="51"/>
        <item x="30"/>
        <item x="48"/>
        <item x="50"/>
        <item x="52"/>
        <item x="5"/>
        <item x="67"/>
        <item t="default"/>
      </items>
    </pivotField>
    <pivotField showAll="0"/>
    <pivotField showAll="0"/>
    <pivotField showAll="0"/>
    <pivotField showAll="0"/>
    <pivotField showAll="0"/>
    <pivotField showAll="0"/>
    <pivotField showAll="0"/>
    <pivotField showAll="0"/>
    <pivotField showAll="0"/>
    <pivotField showAll="0"/>
    <pivotField showAll="0"/>
    <pivotField numFmtId="4" showAll="0"/>
    <pivotField dataField="1" numFmtId="4" showAll="0"/>
    <pivotField showAll="0"/>
    <pivotField showAll="0"/>
    <pivotField showAll="0"/>
    <pivotField showAll="0"/>
    <pivotField showAll="0"/>
    <pivotField showAll="0"/>
  </pivotFields>
  <rowFields count="1">
    <field x="1"/>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Items count="1">
    <i/>
  </colItems>
  <dataFields count="1">
    <dataField name="Sum of Amount in local currency"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N100" firstHeaderRow="1" firstDataRow="1" firstDataCol="1"/>
  <pivotFields count="11">
    <pivotField showAll="0"/>
    <pivotField showAll="0"/>
    <pivotField showAll="0"/>
    <pivotField axis="axisRow"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pivotField numFmtId="14" showAll="0"/>
    <pivotField dataField="1" numFmtId="4" showAll="0"/>
    <pivotField numFmtId="3" showAll="0"/>
    <pivotField numFmtId="14" showAll="0"/>
    <pivotField showAll="0"/>
    <pivotField showAll="0"/>
  </pivotFields>
  <rowFields count="1">
    <field x="3"/>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Sum of Amount paid in local currenc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805C5-161E-B14D-A77B-862C6498EF8A}">
  <sheetPr>
    <tabColor theme="9"/>
  </sheetPr>
  <dimension ref="A1:C1"/>
  <sheetViews>
    <sheetView workbookViewId="0">
      <pane xSplit="2" ySplit="1" topLeftCell="C2" activePane="bottomRight" state="frozen"/>
      <selection pane="topRight" activeCell="C1" sqref="C1"/>
      <selection pane="bottomLeft" activeCell="A2" sqref="A2"/>
      <selection pane="bottomRight" activeCell="C1" sqref="C1"/>
    </sheetView>
  </sheetViews>
  <sheetFormatPr baseColWidth="10" defaultRowHeight="15" x14ac:dyDescent="0.2"/>
  <cols>
    <col min="2" max="2" width="16.83203125" bestFit="1" customWidth="1"/>
    <col min="3" max="3" width="47" customWidth="1"/>
  </cols>
  <sheetData>
    <row r="1" spans="1:3" x14ac:dyDescent="0.2">
      <c r="A1" s="80" t="s">
        <v>1778</v>
      </c>
      <c r="B1" s="80" t="s">
        <v>1785</v>
      </c>
      <c r="C1" s="80" t="s">
        <v>1786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48"/>
  <sheetViews>
    <sheetView workbookViewId="0"/>
  </sheetViews>
  <sheetFormatPr baseColWidth="10" defaultColWidth="8.83203125" defaultRowHeight="15" x14ac:dyDescent="0.2"/>
  <cols>
    <col min="1" max="1" width="12" bestFit="1" customWidth="1"/>
    <col min="2" max="2" width="39.5" bestFit="1" customWidth="1"/>
    <col min="3" max="3" width="11" bestFit="1" customWidth="1"/>
    <col min="4" max="4" width="12.33203125" bestFit="1" customWidth="1"/>
    <col min="5" max="5" width="10.5" bestFit="1" customWidth="1"/>
    <col min="6" max="6" width="53.6640625" bestFit="1" customWidth="1"/>
    <col min="8" max="8" width="26" customWidth="1"/>
    <col min="9" max="9" width="14.5" customWidth="1"/>
    <col min="10" max="10" width="10.5" customWidth="1"/>
    <col min="11" max="11" width="8" customWidth="1"/>
    <col min="12" max="12" width="11.1640625" bestFit="1" customWidth="1"/>
    <col min="13" max="13" width="13.6640625" bestFit="1" customWidth="1"/>
    <col min="14" max="14" width="32.33203125" bestFit="1" customWidth="1"/>
    <col min="15" max="15" width="15" bestFit="1" customWidth="1"/>
    <col min="16" max="16" width="19.83203125" bestFit="1" customWidth="1"/>
    <col min="17" max="17" width="19.83203125" customWidth="1"/>
    <col min="18" max="18" width="11.1640625" bestFit="1" customWidth="1"/>
    <col min="19" max="19" width="13.6640625" bestFit="1" customWidth="1"/>
    <col min="23" max="23" width="12.5" bestFit="1" customWidth="1"/>
    <col min="24" max="24" width="14.5" customWidth="1"/>
    <col min="26" max="26" width="10.5" bestFit="1" customWidth="1"/>
    <col min="27" max="27" width="13.6640625" bestFit="1" customWidth="1"/>
    <col min="30" max="30" width="20.83203125" bestFit="1" customWidth="1"/>
    <col min="31" max="31" width="15" bestFit="1" customWidth="1"/>
    <col min="32" max="32" width="13.6640625" bestFit="1" customWidth="1"/>
  </cols>
  <sheetData>
    <row r="1" spans="1:32" x14ac:dyDescent="0.2">
      <c r="A1" s="52" t="s">
        <v>1</v>
      </c>
      <c r="B1" s="53" t="s">
        <v>2</v>
      </c>
      <c r="C1" s="53" t="s">
        <v>3</v>
      </c>
      <c r="D1" s="54" t="s">
        <v>4</v>
      </c>
      <c r="E1" s="55" t="s">
        <v>5</v>
      </c>
      <c r="F1" s="56" t="s">
        <v>6</v>
      </c>
      <c r="H1" t="s">
        <v>803</v>
      </c>
      <c r="I1" t="s">
        <v>1574</v>
      </c>
      <c r="J1" t="s">
        <v>813</v>
      </c>
      <c r="L1" t="s">
        <v>803</v>
      </c>
      <c r="M1" t="s">
        <v>1575</v>
      </c>
      <c r="R1" t="s">
        <v>803</v>
      </c>
      <c r="S1" t="s">
        <v>1575</v>
      </c>
      <c r="W1" s="69" t="s">
        <v>803</v>
      </c>
      <c r="X1" t="s">
        <v>1575</v>
      </c>
      <c r="Z1" t="s">
        <v>803</v>
      </c>
      <c r="AA1" t="s">
        <v>1575</v>
      </c>
      <c r="AE1" t="s">
        <v>803</v>
      </c>
      <c r="AF1" t="s">
        <v>1575</v>
      </c>
    </row>
    <row r="2" spans="1:32" x14ac:dyDescent="0.2">
      <c r="A2" s="2">
        <v>102788</v>
      </c>
      <c r="B2" s="3" t="s">
        <v>8</v>
      </c>
      <c r="C2" s="3">
        <v>1923073385</v>
      </c>
      <c r="D2" s="4">
        <v>24461</v>
      </c>
      <c r="E2" s="57" t="s">
        <v>9</v>
      </c>
      <c r="F2" s="58"/>
      <c r="H2">
        <v>100733</v>
      </c>
      <c r="I2" t="str">
        <f>VLOOKUP(H2,[1]Sheet1!$A$2:$J$132,10,0)</f>
        <v>143920110000058</v>
      </c>
      <c r="J2" t="str">
        <f>VLOOKUP(H2,[1]Sheet1!$A$2:$I$132,9,0)</f>
        <v>BKID0001439</v>
      </c>
      <c r="L2">
        <v>100733</v>
      </c>
      <c r="M2">
        <v>1983</v>
      </c>
      <c r="N2">
        <f>VLOOKUP(L2,[2]Sheet1!$Z$2:$AA$111,2,0)</f>
        <v>-1983</v>
      </c>
      <c r="O2">
        <f>M2+N2</f>
        <v>0</v>
      </c>
      <c r="R2">
        <v>100733</v>
      </c>
      <c r="S2">
        <v>1983</v>
      </c>
      <c r="T2">
        <f>VLOOKUP(R2,[3]Sheet1!$Z$2:$AA$109,2,0)</f>
        <v>-1983</v>
      </c>
      <c r="U2">
        <f>S2+T2</f>
        <v>0</v>
      </c>
      <c r="W2" s="8">
        <v>100733</v>
      </c>
      <c r="X2">
        <v>1983</v>
      </c>
      <c r="Z2">
        <v>100733</v>
      </c>
      <c r="AA2">
        <v>1983</v>
      </c>
      <c r="AB2">
        <f>VLOOKUP(Z2,[4]Sheet1!$P$2:$Q$99,2,0)</f>
        <v>-1983</v>
      </c>
      <c r="AC2">
        <f>AA2+AB2</f>
        <v>0</v>
      </c>
      <c r="AE2">
        <v>100733</v>
      </c>
      <c r="AF2">
        <v>1983</v>
      </c>
    </row>
    <row r="3" spans="1:32" x14ac:dyDescent="0.2">
      <c r="A3" s="2">
        <v>102924</v>
      </c>
      <c r="B3" s="3" t="s">
        <v>10</v>
      </c>
      <c r="C3" s="3">
        <v>1923060088</v>
      </c>
      <c r="D3" s="4">
        <v>510</v>
      </c>
      <c r="E3" s="57" t="s">
        <v>9</v>
      </c>
      <c r="F3" s="58"/>
      <c r="H3">
        <v>100887</v>
      </c>
      <c r="I3" t="str">
        <f>VLOOKUP(H3,[1]Sheet1!$A$2:$J$132,10,0)</f>
        <v>912020037917984</v>
      </c>
      <c r="J3" t="str">
        <f>VLOOKUP(H3,[1]Sheet1!$A$2:$I$132,9,0)</f>
        <v>UTIB0000807</v>
      </c>
      <c r="L3">
        <v>100887</v>
      </c>
      <c r="M3">
        <v>925</v>
      </c>
      <c r="N3">
        <f>VLOOKUP(L3,[2]Sheet1!$Z$2:$AA$111,2,0)</f>
        <v>-925</v>
      </c>
      <c r="O3">
        <f t="shared" ref="O3:O66" si="0">M3+N3</f>
        <v>0</v>
      </c>
      <c r="R3">
        <v>100887</v>
      </c>
      <c r="S3">
        <v>925</v>
      </c>
      <c r="T3">
        <f>VLOOKUP(R3,[3]Sheet1!$Z$2:$AA$109,2,0)</f>
        <v>-925</v>
      </c>
      <c r="U3">
        <f t="shared" ref="U3:U66" si="1">S3+T3</f>
        <v>0</v>
      </c>
      <c r="W3" s="8">
        <v>100887</v>
      </c>
      <c r="X3">
        <v>925</v>
      </c>
      <c r="Z3">
        <v>100887</v>
      </c>
      <c r="AA3">
        <v>925</v>
      </c>
      <c r="AB3">
        <f>VLOOKUP(Z3,[4]Sheet1!$P$2:$Q$99,2,0)</f>
        <v>-925</v>
      </c>
      <c r="AC3">
        <f t="shared" ref="AC3:AC66" si="2">AA3+AB3</f>
        <v>0</v>
      </c>
      <c r="AE3">
        <v>100887</v>
      </c>
      <c r="AF3">
        <v>925</v>
      </c>
    </row>
    <row r="4" spans="1:32" x14ac:dyDescent="0.2">
      <c r="A4" s="2">
        <v>106183</v>
      </c>
      <c r="B4" s="3" t="s">
        <v>11</v>
      </c>
      <c r="C4" s="3">
        <v>1923067243</v>
      </c>
      <c r="D4" s="4">
        <v>5600</v>
      </c>
      <c r="E4" s="57" t="s">
        <v>9</v>
      </c>
      <c r="F4" s="58"/>
      <c r="H4">
        <v>101391</v>
      </c>
      <c r="I4" t="str">
        <f>VLOOKUP(H4,[1]Sheet1!$A$2:$J$132,10,0)</f>
        <v>02212020001913</v>
      </c>
      <c r="J4" t="str">
        <f>VLOOKUP(H4,[1]Sheet1!$A$2:$I$132,9,0)</f>
        <v>HDFC0000221</v>
      </c>
      <c r="L4">
        <v>101391</v>
      </c>
      <c r="M4">
        <v>8084</v>
      </c>
      <c r="N4">
        <f>VLOOKUP(L4,[2]Sheet1!$Z$2:$AA$111,2,0)</f>
        <v>-8084</v>
      </c>
      <c r="O4">
        <f t="shared" si="0"/>
        <v>0</v>
      </c>
      <c r="R4">
        <v>101391</v>
      </c>
      <c r="S4">
        <v>8084</v>
      </c>
      <c r="T4">
        <f>VLOOKUP(R4,[3]Sheet1!$Z$2:$AA$109,2,0)</f>
        <v>-8084</v>
      </c>
      <c r="U4">
        <f t="shared" si="1"/>
        <v>0</v>
      </c>
      <c r="W4" s="8">
        <v>101391</v>
      </c>
      <c r="X4">
        <v>8084</v>
      </c>
      <c r="Z4">
        <v>101391</v>
      </c>
      <c r="AA4">
        <v>8084</v>
      </c>
      <c r="AB4">
        <f>VLOOKUP(Z4,[4]Sheet1!$P$2:$Q$99,2,0)</f>
        <v>-8084</v>
      </c>
      <c r="AC4">
        <f t="shared" si="2"/>
        <v>0</v>
      </c>
      <c r="AE4">
        <v>101391</v>
      </c>
      <c r="AF4">
        <v>8084</v>
      </c>
    </row>
    <row r="5" spans="1:32" x14ac:dyDescent="0.2">
      <c r="A5" s="2">
        <v>106546</v>
      </c>
      <c r="B5" s="3" t="s">
        <v>12</v>
      </c>
      <c r="C5" s="3">
        <v>1923061935</v>
      </c>
      <c r="D5" s="4">
        <v>19288</v>
      </c>
      <c r="E5" s="57" t="s">
        <v>9</v>
      </c>
      <c r="F5" s="58"/>
      <c r="H5">
        <v>101615</v>
      </c>
      <c r="I5" t="str">
        <f>VLOOKUP(H5,[1]Sheet1!$A$2:$J$132,10,0)</f>
        <v>20948630000074</v>
      </c>
      <c r="J5" t="str">
        <f>VLOOKUP(H5,[1]Sheet1!$A$2:$I$132,9,0)</f>
        <v>HDFC0002094</v>
      </c>
      <c r="L5">
        <v>101615</v>
      </c>
      <c r="M5">
        <v>42000</v>
      </c>
      <c r="N5">
        <f>VLOOKUP(L5,[2]Sheet1!$Z$2:$AA$111,2,0)</f>
        <v>-42000</v>
      </c>
      <c r="O5">
        <f t="shared" si="0"/>
        <v>0</v>
      </c>
      <c r="R5">
        <v>101615</v>
      </c>
      <c r="S5">
        <v>42000</v>
      </c>
      <c r="T5">
        <f>VLOOKUP(R5,[3]Sheet1!$Z$2:$AA$109,2,0)</f>
        <v>-42000</v>
      </c>
      <c r="U5">
        <f t="shared" si="1"/>
        <v>0</v>
      </c>
      <c r="W5" s="8">
        <v>101615</v>
      </c>
      <c r="X5">
        <v>41160</v>
      </c>
      <c r="Z5" s="16">
        <v>101615</v>
      </c>
      <c r="AA5" s="16">
        <v>42000</v>
      </c>
      <c r="AB5" s="16">
        <f>VLOOKUP(Z5,[4]Sheet1!$P$2:$Q$99,2,0)</f>
        <v>-41160</v>
      </c>
      <c r="AC5" s="16">
        <f t="shared" si="2"/>
        <v>840</v>
      </c>
      <c r="AD5" t="s">
        <v>1576</v>
      </c>
      <c r="AE5">
        <v>101615</v>
      </c>
      <c r="AF5">
        <v>41160</v>
      </c>
    </row>
    <row r="6" spans="1:32" x14ac:dyDescent="0.2">
      <c r="A6" s="2">
        <v>107656</v>
      </c>
      <c r="B6" s="3" t="s">
        <v>13</v>
      </c>
      <c r="C6" s="3">
        <v>1923073567</v>
      </c>
      <c r="D6" s="4">
        <v>13500</v>
      </c>
      <c r="E6" s="57" t="s">
        <v>9</v>
      </c>
      <c r="F6" s="58"/>
      <c r="H6">
        <v>102788</v>
      </c>
      <c r="I6" t="str">
        <f>VLOOKUP(H6,[1]Sheet1!$A$2:$J$132,10,0)</f>
        <v>08192120005061</v>
      </c>
      <c r="J6" t="str">
        <f>VLOOKUP(H6,[1]Sheet1!$A$2:$I$132,9,0)</f>
        <v>KKBK0000819</v>
      </c>
      <c r="L6">
        <v>102788</v>
      </c>
      <c r="M6">
        <v>100371</v>
      </c>
      <c r="N6">
        <f>VLOOKUP(L6,[2]Sheet1!$Z$2:$AA$111,2,0)</f>
        <v>-100371</v>
      </c>
      <c r="O6">
        <f t="shared" si="0"/>
        <v>0</v>
      </c>
      <c r="R6">
        <v>102788</v>
      </c>
      <c r="S6">
        <v>100371</v>
      </c>
      <c r="T6">
        <f>VLOOKUP(R6,[3]Sheet1!$Z$2:$AA$109,2,0)</f>
        <v>-100371</v>
      </c>
      <c r="U6">
        <f t="shared" si="1"/>
        <v>0</v>
      </c>
      <c r="W6" s="8">
        <v>102788</v>
      </c>
      <c r="X6">
        <v>100371</v>
      </c>
      <c r="Z6">
        <v>102788</v>
      </c>
      <c r="AA6">
        <v>100371</v>
      </c>
      <c r="AB6">
        <f>VLOOKUP(Z6,[4]Sheet1!$P$2:$Q$99,2,0)</f>
        <v>-100371</v>
      </c>
      <c r="AC6">
        <f t="shared" si="2"/>
        <v>0</v>
      </c>
      <c r="AE6">
        <v>102788</v>
      </c>
      <c r="AF6">
        <v>100371</v>
      </c>
    </row>
    <row r="7" spans="1:32" x14ac:dyDescent="0.2">
      <c r="A7" s="2">
        <v>109008</v>
      </c>
      <c r="B7" s="3" t="s">
        <v>14</v>
      </c>
      <c r="C7" s="3">
        <v>1923073408</v>
      </c>
      <c r="D7" s="4">
        <v>5808</v>
      </c>
      <c r="E7" s="57" t="s">
        <v>9</v>
      </c>
      <c r="F7" s="58"/>
      <c r="H7">
        <v>102881</v>
      </c>
      <c r="I7" t="str">
        <f>VLOOKUP(H7,[1]Sheet1!$A$2:$J$132,10,0)</f>
        <v>10140677501</v>
      </c>
      <c r="J7" t="str">
        <f>VLOOKUP(H7,[1]Sheet1!$A$2:$I$132,9,0)</f>
        <v>SBIN0001456</v>
      </c>
      <c r="L7">
        <v>102881</v>
      </c>
      <c r="M7">
        <v>106693</v>
      </c>
      <c r="N7">
        <f>VLOOKUP(L7,[2]Sheet1!$Z$2:$AA$111,2,0)</f>
        <v>-106693</v>
      </c>
      <c r="O7">
        <f t="shared" si="0"/>
        <v>0</v>
      </c>
      <c r="R7">
        <v>102881</v>
      </c>
      <c r="S7">
        <v>106693</v>
      </c>
      <c r="T7">
        <f>VLOOKUP(R7,[3]Sheet1!$Z$2:$AA$109,2,0)</f>
        <v>-106693</v>
      </c>
      <c r="U7">
        <f t="shared" si="1"/>
        <v>0</v>
      </c>
      <c r="W7" s="8">
        <v>102881</v>
      </c>
      <c r="X7">
        <v>106693</v>
      </c>
      <c r="Z7">
        <v>102881</v>
      </c>
      <c r="AA7">
        <v>106693</v>
      </c>
      <c r="AB7">
        <f>VLOOKUP(Z7,[4]Sheet1!$P$2:$Q$99,2,0)</f>
        <v>-106693</v>
      </c>
      <c r="AC7">
        <f t="shared" si="2"/>
        <v>0</v>
      </c>
      <c r="AE7">
        <v>102881</v>
      </c>
      <c r="AF7">
        <v>106693</v>
      </c>
    </row>
    <row r="8" spans="1:32" x14ac:dyDescent="0.2">
      <c r="A8" s="2">
        <v>109008</v>
      </c>
      <c r="B8" s="3" t="s">
        <v>14</v>
      </c>
      <c r="C8" s="3">
        <v>1923074264</v>
      </c>
      <c r="D8" s="4">
        <v>410002</v>
      </c>
      <c r="E8" s="57" t="s">
        <v>9</v>
      </c>
      <c r="F8" s="58"/>
      <c r="H8">
        <v>102924</v>
      </c>
      <c r="I8" t="str">
        <f>VLOOKUP(H8,[1]Sheet1!$A$2:$J$132,10,0)</f>
        <v>33860400000047</v>
      </c>
      <c r="J8" t="str">
        <f>VLOOKUP(H8,[1]Sheet1!$A$2:$I$132,9,0)</f>
        <v>BARB0CENPOI</v>
      </c>
      <c r="L8">
        <v>102924</v>
      </c>
      <c r="M8">
        <v>510</v>
      </c>
      <c r="N8">
        <f>VLOOKUP(L8,[2]Sheet1!$Z$2:$AA$111,2,0)</f>
        <v>-510</v>
      </c>
      <c r="O8">
        <f t="shared" si="0"/>
        <v>0</v>
      </c>
      <c r="R8">
        <v>102924</v>
      </c>
      <c r="S8">
        <v>510</v>
      </c>
      <c r="T8">
        <f>VLOOKUP(R8,[3]Sheet1!$Z$2:$AA$109,2,0)</f>
        <v>-510</v>
      </c>
      <c r="U8">
        <f t="shared" si="1"/>
        <v>0</v>
      </c>
      <c r="W8" s="8">
        <v>102924</v>
      </c>
      <c r="X8">
        <v>510</v>
      </c>
      <c r="Z8">
        <v>102924</v>
      </c>
      <c r="AA8">
        <v>510</v>
      </c>
      <c r="AB8">
        <f>VLOOKUP(Z8,[4]Sheet1!$P$2:$Q$99,2,0)</f>
        <v>-510</v>
      </c>
      <c r="AC8">
        <f t="shared" si="2"/>
        <v>0</v>
      </c>
      <c r="AE8">
        <v>102924</v>
      </c>
      <c r="AF8">
        <v>510</v>
      </c>
    </row>
    <row r="9" spans="1:32" x14ac:dyDescent="0.2">
      <c r="A9" s="2">
        <v>111186</v>
      </c>
      <c r="B9" s="3" t="s">
        <v>15</v>
      </c>
      <c r="C9" s="3">
        <v>1923073218</v>
      </c>
      <c r="D9" s="4">
        <v>180658</v>
      </c>
      <c r="E9" s="57" t="s">
        <v>9</v>
      </c>
      <c r="F9" s="58"/>
      <c r="H9">
        <v>104000</v>
      </c>
      <c r="I9" t="str">
        <f>VLOOKUP(H9,[1]Sheet1!$A$2:$J$132,10,0)</f>
        <v>00152320001598</v>
      </c>
      <c r="J9" t="str">
        <f>VLOOKUP(H9,[1]Sheet1!$A$2:$I$132,9,0)</f>
        <v>HDFC0000015</v>
      </c>
      <c r="L9">
        <v>104000</v>
      </c>
      <c r="M9">
        <v>209402</v>
      </c>
      <c r="N9">
        <f>VLOOKUP(L9,[2]Sheet1!$Z$2:$AA$111,2,0)</f>
        <v>-209402</v>
      </c>
      <c r="O9">
        <f t="shared" si="0"/>
        <v>0</v>
      </c>
      <c r="R9">
        <v>104000</v>
      </c>
      <c r="S9">
        <v>209402</v>
      </c>
      <c r="T9">
        <f>VLOOKUP(R9,[3]Sheet1!$Z$2:$AA$109,2,0)</f>
        <v>-209402</v>
      </c>
      <c r="U9">
        <f t="shared" si="1"/>
        <v>0</v>
      </c>
      <c r="W9" s="8">
        <v>104000</v>
      </c>
      <c r="X9">
        <v>209402</v>
      </c>
      <c r="Z9">
        <v>104000</v>
      </c>
      <c r="AA9">
        <v>209402</v>
      </c>
      <c r="AB9">
        <f>VLOOKUP(Z9,[4]Sheet1!$P$2:$Q$99,2,0)</f>
        <v>-209402</v>
      </c>
      <c r="AC9">
        <f t="shared" si="2"/>
        <v>0</v>
      </c>
      <c r="AE9">
        <v>104000</v>
      </c>
      <c r="AF9">
        <v>209402</v>
      </c>
    </row>
    <row r="10" spans="1:32" x14ac:dyDescent="0.2">
      <c r="A10" s="2">
        <v>111274</v>
      </c>
      <c r="B10" s="3" t="s">
        <v>16</v>
      </c>
      <c r="C10" s="3">
        <v>1923072217</v>
      </c>
      <c r="D10" s="4">
        <v>63852</v>
      </c>
      <c r="E10" s="57" t="s">
        <v>9</v>
      </c>
      <c r="F10" s="58"/>
      <c r="H10">
        <v>105260</v>
      </c>
      <c r="I10" t="str">
        <f>VLOOKUP(H10,[1]Sheet1!$A$2:$J$132,10,0)</f>
        <v>08192120011170</v>
      </c>
      <c r="J10" t="str">
        <f>VLOOKUP(H10,[1]Sheet1!$A$2:$I$132,9,0)</f>
        <v>KKBK0000819</v>
      </c>
      <c r="L10">
        <v>105260</v>
      </c>
      <c r="M10">
        <v>24442</v>
      </c>
      <c r="N10">
        <f>VLOOKUP(L10,[2]Sheet1!$Z$2:$AA$111,2,0)</f>
        <v>-24442</v>
      </c>
      <c r="O10">
        <f t="shared" si="0"/>
        <v>0</v>
      </c>
      <c r="R10">
        <v>105260</v>
      </c>
      <c r="S10">
        <v>24442</v>
      </c>
      <c r="T10">
        <f>VLOOKUP(R10,[3]Sheet1!$Z$2:$AA$109,2,0)</f>
        <v>-24442</v>
      </c>
      <c r="U10">
        <f t="shared" si="1"/>
        <v>0</v>
      </c>
      <c r="W10" s="8">
        <v>105260</v>
      </c>
      <c r="X10">
        <v>24442</v>
      </c>
      <c r="Z10" s="16">
        <v>105260</v>
      </c>
      <c r="AA10" s="16">
        <v>24442</v>
      </c>
      <c r="AB10" s="16">
        <f>VLOOKUP(Z10,[4]Sheet1!$P$2:$Q$99,2,0)</f>
        <v>-32360</v>
      </c>
      <c r="AC10" s="16">
        <f t="shared" si="2"/>
        <v>-7918</v>
      </c>
      <c r="AD10" t="s">
        <v>1577</v>
      </c>
      <c r="AE10">
        <v>105260</v>
      </c>
      <c r="AF10">
        <v>24442</v>
      </c>
    </row>
    <row r="11" spans="1:32" x14ac:dyDescent="0.2">
      <c r="A11" s="2">
        <v>112377</v>
      </c>
      <c r="B11" s="3" t="s">
        <v>17</v>
      </c>
      <c r="C11" s="3">
        <v>1923073437</v>
      </c>
      <c r="D11" s="4">
        <v>991959</v>
      </c>
      <c r="E11" s="57" t="s">
        <v>9</v>
      </c>
      <c r="F11" s="58"/>
      <c r="H11">
        <v>105532</v>
      </c>
      <c r="I11" t="str">
        <f>VLOOKUP(H11,[1]Sheet1!$A$2:$J$132,10,0)</f>
        <v>7345011</v>
      </c>
      <c r="J11" t="str">
        <f>VLOOKUP(H11,[1]Sheet1!$A$2:$I$132,9,0)</f>
        <v>CITI0000002</v>
      </c>
      <c r="L11">
        <v>105532</v>
      </c>
      <c r="M11">
        <v>266202.53999999998</v>
      </c>
      <c r="N11">
        <f>VLOOKUP(L11,[2]Sheet1!$Z$2:$AA$111,2,0)</f>
        <v>-266202.53999999998</v>
      </c>
      <c r="O11">
        <f t="shared" si="0"/>
        <v>0</v>
      </c>
      <c r="R11">
        <v>105532</v>
      </c>
      <c r="S11">
        <v>266202.53999999998</v>
      </c>
      <c r="T11">
        <f>VLOOKUP(R11,[3]Sheet1!$Z$2:$AA$109,2,0)</f>
        <v>-266202.53999999998</v>
      </c>
      <c r="U11">
        <f t="shared" si="1"/>
        <v>0</v>
      </c>
      <c r="W11" s="8">
        <v>105532</v>
      </c>
      <c r="X11">
        <v>266202.53999999998</v>
      </c>
      <c r="Z11">
        <v>105532</v>
      </c>
      <c r="AA11">
        <v>266202.53999999998</v>
      </c>
      <c r="AB11">
        <f>VLOOKUP(Z11,[4]Sheet1!$P$2:$Q$99,2,0)</f>
        <v>-266202.53999999998</v>
      </c>
      <c r="AC11">
        <f t="shared" si="2"/>
        <v>0</v>
      </c>
      <c r="AE11">
        <v>105532</v>
      </c>
      <c r="AF11">
        <v>266202.53999999998</v>
      </c>
    </row>
    <row r="12" spans="1:32" x14ac:dyDescent="0.2">
      <c r="A12" s="2">
        <v>114683</v>
      </c>
      <c r="B12" s="3" t="s">
        <v>18</v>
      </c>
      <c r="C12" s="3">
        <v>1923067121</v>
      </c>
      <c r="D12" s="4">
        <v>20851</v>
      </c>
      <c r="E12" s="57" t="s">
        <v>9</v>
      </c>
      <c r="F12" s="58"/>
      <c r="H12">
        <v>106154</v>
      </c>
      <c r="I12" t="str">
        <f>VLOOKUP(H12,[1]Sheet1!$A$2:$J$132,10,0)</f>
        <v>008103301001650</v>
      </c>
      <c r="J12" t="str">
        <f>VLOOKUP(H12,[1]Sheet1!$A$2:$I$132,9,0)</f>
        <v>AKJB0000008</v>
      </c>
      <c r="L12">
        <v>106154</v>
      </c>
      <c r="M12">
        <v>1915</v>
      </c>
      <c r="N12">
        <f>VLOOKUP(L12,[2]Sheet1!$Z$2:$AA$111,2,0)</f>
        <v>-1915</v>
      </c>
      <c r="O12">
        <f t="shared" si="0"/>
        <v>0</v>
      </c>
      <c r="R12">
        <v>106154</v>
      </c>
      <c r="S12">
        <v>1915</v>
      </c>
      <c r="T12">
        <f>VLOOKUP(R12,[3]Sheet1!$Z$2:$AA$109,2,0)</f>
        <v>-1915</v>
      </c>
      <c r="U12">
        <f t="shared" si="1"/>
        <v>0</v>
      </c>
      <c r="W12" s="8">
        <v>106154</v>
      </c>
      <c r="X12">
        <v>1915</v>
      </c>
      <c r="Z12">
        <v>106154</v>
      </c>
      <c r="AA12">
        <v>1915</v>
      </c>
      <c r="AB12">
        <f>VLOOKUP(Z12,[4]Sheet1!$P$2:$Q$99,2,0)</f>
        <v>-1915</v>
      </c>
      <c r="AC12">
        <f t="shared" si="2"/>
        <v>0</v>
      </c>
      <c r="AE12">
        <v>106154</v>
      </c>
      <c r="AF12">
        <v>1915</v>
      </c>
    </row>
    <row r="13" spans="1:32" x14ac:dyDescent="0.2">
      <c r="A13" s="2">
        <v>114883</v>
      </c>
      <c r="B13" s="3" t="s">
        <v>19</v>
      </c>
      <c r="C13" s="3">
        <v>1923074354</v>
      </c>
      <c r="D13" s="4">
        <v>53641</v>
      </c>
      <c r="E13" s="57" t="s">
        <v>9</v>
      </c>
      <c r="F13" s="58"/>
      <c r="H13">
        <v>106183</v>
      </c>
      <c r="I13" t="str">
        <f>VLOOKUP(H13,[1]Sheet1!$A$2:$J$132,10,0)</f>
        <v>07361131001711</v>
      </c>
      <c r="J13" t="str">
        <f>VLOOKUP(H13,[1]Sheet1!$A$2:$I$132,9,0)</f>
        <v>PUNB0073610</v>
      </c>
      <c r="L13">
        <v>106183</v>
      </c>
      <c r="M13">
        <v>5600</v>
      </c>
      <c r="N13">
        <f>VLOOKUP(L13,[2]Sheet1!$Z$2:$AA$111,2,0)</f>
        <v>-5600</v>
      </c>
      <c r="O13">
        <f t="shared" si="0"/>
        <v>0</v>
      </c>
      <c r="R13">
        <v>106183</v>
      </c>
      <c r="S13">
        <v>5600</v>
      </c>
      <c r="T13">
        <f>VLOOKUP(R13,[3]Sheet1!$Z$2:$AA$109,2,0)</f>
        <v>-5600</v>
      </c>
      <c r="U13">
        <f t="shared" si="1"/>
        <v>0</v>
      </c>
      <c r="W13" s="8">
        <v>106183</v>
      </c>
      <c r="X13">
        <v>5600</v>
      </c>
      <c r="Z13">
        <v>106183</v>
      </c>
      <c r="AA13">
        <v>5600</v>
      </c>
      <c r="AB13">
        <f>VLOOKUP(Z13,[4]Sheet1!$P$2:$Q$99,2,0)</f>
        <v>-5600</v>
      </c>
      <c r="AC13">
        <f t="shared" si="2"/>
        <v>0</v>
      </c>
      <c r="AE13">
        <v>106183</v>
      </c>
      <c r="AF13">
        <v>5600</v>
      </c>
    </row>
    <row r="14" spans="1:32" x14ac:dyDescent="0.2">
      <c r="A14" s="2">
        <v>117381</v>
      </c>
      <c r="B14" s="3" t="s">
        <v>20</v>
      </c>
      <c r="C14" s="3">
        <v>1923067245</v>
      </c>
      <c r="D14" s="4">
        <v>1357</v>
      </c>
      <c r="E14" s="57" t="s">
        <v>9</v>
      </c>
      <c r="F14" s="58"/>
      <c r="H14">
        <v>106525</v>
      </c>
      <c r="I14" t="str">
        <f>VLOOKUP(H14,[1]Sheet1!$A$2:$J$132,10,0)</f>
        <v>30341776561</v>
      </c>
      <c r="J14" t="str">
        <f>VLOOKUP(H14,[1]Sheet1!$A$2:$I$132,9,0)</f>
        <v>SBIN0008236</v>
      </c>
      <c r="L14">
        <v>106525</v>
      </c>
      <c r="M14">
        <v>2012</v>
      </c>
      <c r="N14">
        <f>VLOOKUP(L14,[2]Sheet1!$Z$2:$AA$111,2,0)</f>
        <v>-2012</v>
      </c>
      <c r="O14">
        <f t="shared" si="0"/>
        <v>0</v>
      </c>
      <c r="R14">
        <v>106525</v>
      </c>
      <c r="S14">
        <v>2012</v>
      </c>
      <c r="T14">
        <f>VLOOKUP(R14,[3]Sheet1!$Z$2:$AA$109,2,0)</f>
        <v>-2012</v>
      </c>
      <c r="U14">
        <f t="shared" si="1"/>
        <v>0</v>
      </c>
      <c r="W14" s="8">
        <v>106525</v>
      </c>
      <c r="X14">
        <v>2012</v>
      </c>
      <c r="Z14">
        <v>106525</v>
      </c>
      <c r="AA14">
        <v>2012</v>
      </c>
      <c r="AB14">
        <f>VLOOKUP(Z14,[4]Sheet1!$P$2:$Q$99,2,0)</f>
        <v>-2012</v>
      </c>
      <c r="AC14">
        <f t="shared" si="2"/>
        <v>0</v>
      </c>
      <c r="AE14">
        <v>106525</v>
      </c>
      <c r="AF14">
        <v>2012</v>
      </c>
    </row>
    <row r="15" spans="1:32" x14ac:dyDescent="0.2">
      <c r="A15" s="2">
        <v>117390</v>
      </c>
      <c r="B15" s="3" t="s">
        <v>21</v>
      </c>
      <c r="C15" s="3">
        <v>1923074069</v>
      </c>
      <c r="D15" s="4">
        <v>1931</v>
      </c>
      <c r="E15" s="57" t="s">
        <v>9</v>
      </c>
      <c r="F15" s="58"/>
      <c r="H15">
        <v>106546</v>
      </c>
      <c r="I15" t="str">
        <f>VLOOKUP(H15,[1]Sheet1!$A$2:$J$132,10,0)</f>
        <v>67740500000452</v>
      </c>
      <c r="J15" t="str">
        <f>VLOOKUP(H15,[1]Sheet1!$A$2:$I$132,9,0)</f>
        <v>BARB0VJANKL</v>
      </c>
      <c r="L15">
        <v>106546</v>
      </c>
      <c r="M15">
        <v>19288</v>
      </c>
      <c r="N15">
        <f>VLOOKUP(L15,[2]Sheet1!$Z$2:$AA$111,2,0)</f>
        <v>-19288</v>
      </c>
      <c r="O15">
        <f t="shared" si="0"/>
        <v>0</v>
      </c>
      <c r="R15">
        <v>106546</v>
      </c>
      <c r="S15">
        <v>19288</v>
      </c>
      <c r="T15">
        <f>VLOOKUP(R15,[3]Sheet1!$Z$2:$AA$109,2,0)</f>
        <v>-19288</v>
      </c>
      <c r="U15">
        <f t="shared" si="1"/>
        <v>0</v>
      </c>
      <c r="W15" s="8">
        <v>106546</v>
      </c>
      <c r="X15">
        <v>19288</v>
      </c>
      <c r="Z15">
        <v>106546</v>
      </c>
      <c r="AA15">
        <v>19288</v>
      </c>
      <c r="AB15">
        <f>VLOOKUP(Z15,[4]Sheet1!$P$2:$Q$99,2,0)</f>
        <v>-19288</v>
      </c>
      <c r="AC15">
        <f t="shared" si="2"/>
        <v>0</v>
      </c>
      <c r="AE15">
        <v>106546</v>
      </c>
      <c r="AF15">
        <v>19288</v>
      </c>
    </row>
    <row r="16" spans="1:32" x14ac:dyDescent="0.2">
      <c r="A16" s="2">
        <v>117390</v>
      </c>
      <c r="B16" s="3" t="s">
        <v>21</v>
      </c>
      <c r="C16" s="3">
        <v>1923074144</v>
      </c>
      <c r="D16" s="4">
        <v>110277</v>
      </c>
      <c r="E16" s="57" t="s">
        <v>9</v>
      </c>
      <c r="F16" s="58"/>
      <c r="H16">
        <v>106764</v>
      </c>
      <c r="I16" t="str">
        <f>VLOOKUP(H16,[1]Sheet1!$A$2:$J$132,10,0)</f>
        <v>08950400000145</v>
      </c>
      <c r="J16" t="str">
        <f>VLOOKUP(H16,[1]Sheet1!$A$2:$I$132,9,0)</f>
        <v>BARB0INDANK</v>
      </c>
      <c r="L16">
        <v>107368</v>
      </c>
      <c r="M16">
        <v>76758.999999999985</v>
      </c>
      <c r="N16">
        <f>VLOOKUP(L16,[2]Sheet1!$Z$2:$AA$111,2,0)</f>
        <v>-76759</v>
      </c>
      <c r="O16">
        <f t="shared" si="0"/>
        <v>0</v>
      </c>
      <c r="R16">
        <v>107368</v>
      </c>
      <c r="S16">
        <v>76758.999999999985</v>
      </c>
      <c r="T16">
        <f>VLOOKUP(R16,[3]Sheet1!$Z$2:$AA$109,2,0)</f>
        <v>-76759</v>
      </c>
      <c r="U16">
        <f t="shared" si="1"/>
        <v>0</v>
      </c>
      <c r="W16" s="8">
        <v>107368</v>
      </c>
      <c r="X16">
        <v>76758.999999999985</v>
      </c>
      <c r="Z16">
        <v>107368</v>
      </c>
      <c r="AA16">
        <v>76758.999999999985</v>
      </c>
      <c r="AB16">
        <f>VLOOKUP(Z16,[4]Sheet1!$P$2:$Q$99,2,0)</f>
        <v>-76759</v>
      </c>
      <c r="AC16">
        <f t="shared" si="2"/>
        <v>0</v>
      </c>
      <c r="AE16">
        <v>107368</v>
      </c>
      <c r="AF16">
        <v>76758.999999999985</v>
      </c>
    </row>
    <row r="17" spans="1:32" x14ac:dyDescent="0.2">
      <c r="A17" s="2">
        <v>117391</v>
      </c>
      <c r="B17" s="3" t="s">
        <v>22</v>
      </c>
      <c r="C17" s="3">
        <v>1923074142</v>
      </c>
      <c r="D17" s="4">
        <v>148713</v>
      </c>
      <c r="E17" s="57" t="s">
        <v>9</v>
      </c>
      <c r="F17" s="58"/>
      <c r="H17">
        <v>107088</v>
      </c>
      <c r="I17" t="str">
        <f>VLOOKUP(H17,[1]Sheet1!$A$2:$J$132,10,0)</f>
        <v>36170500000017</v>
      </c>
      <c r="J17" t="str">
        <f>VLOOKUP(H17,[1]Sheet1!$A$2:$I$132,9,0)</f>
        <v>BARB0MULEAS</v>
      </c>
      <c r="L17">
        <v>107415</v>
      </c>
      <c r="M17">
        <v>13050</v>
      </c>
      <c r="N17">
        <f>VLOOKUP(L17,[2]Sheet1!$Z$2:$AA$111,2,0)</f>
        <v>-13050</v>
      </c>
      <c r="O17">
        <f t="shared" si="0"/>
        <v>0</v>
      </c>
      <c r="R17">
        <v>107415</v>
      </c>
      <c r="S17">
        <v>13050</v>
      </c>
      <c r="T17">
        <f>VLOOKUP(R17,[3]Sheet1!$Z$2:$AA$109,2,0)</f>
        <v>-13050</v>
      </c>
      <c r="U17">
        <f t="shared" si="1"/>
        <v>0</v>
      </c>
      <c r="W17" s="8">
        <v>107415</v>
      </c>
      <c r="X17">
        <v>13050</v>
      </c>
      <c r="Z17">
        <v>107415</v>
      </c>
      <c r="AA17">
        <v>13050</v>
      </c>
      <c r="AB17">
        <f>VLOOKUP(Z17,[4]Sheet1!$P$2:$Q$99,2,0)</f>
        <v>-13050</v>
      </c>
      <c r="AC17">
        <f t="shared" si="2"/>
        <v>0</v>
      </c>
      <c r="AE17">
        <v>107415</v>
      </c>
      <c r="AF17">
        <v>13050</v>
      </c>
    </row>
    <row r="18" spans="1:32" x14ac:dyDescent="0.2">
      <c r="A18" s="2">
        <v>117391</v>
      </c>
      <c r="B18" s="3" t="s">
        <v>22</v>
      </c>
      <c r="C18" s="3">
        <v>1923074068</v>
      </c>
      <c r="D18" s="4">
        <v>7011</v>
      </c>
      <c r="E18" s="57" t="s">
        <v>9</v>
      </c>
      <c r="F18" s="58"/>
      <c r="H18">
        <v>107368</v>
      </c>
      <c r="I18" t="str">
        <f>VLOOKUP(H18,[1]Sheet1!$A$2:$J$132,10,0)</f>
        <v>121605001129</v>
      </c>
      <c r="J18" t="str">
        <f>VLOOKUP(H18,[1]Sheet1!$A$2:$I$132,9,0)</f>
        <v>ICIC0001216</v>
      </c>
      <c r="L18">
        <v>107423</v>
      </c>
      <c r="M18">
        <v>11276</v>
      </c>
      <c r="N18">
        <f>VLOOKUP(L18,[2]Sheet1!$Z$2:$AA$111,2,0)</f>
        <v>-11276</v>
      </c>
      <c r="O18">
        <f t="shared" si="0"/>
        <v>0</v>
      </c>
      <c r="R18">
        <v>107423</v>
      </c>
      <c r="S18">
        <v>11276</v>
      </c>
      <c r="T18">
        <f>VLOOKUP(R18,[3]Sheet1!$Z$2:$AA$109,2,0)</f>
        <v>-11276</v>
      </c>
      <c r="U18">
        <f t="shared" si="1"/>
        <v>0</v>
      </c>
      <c r="W18" s="8">
        <v>107423</v>
      </c>
      <c r="X18">
        <v>11276</v>
      </c>
      <c r="Z18">
        <v>107423</v>
      </c>
      <c r="AA18">
        <v>11276</v>
      </c>
      <c r="AB18">
        <f>VLOOKUP(Z18,[4]Sheet1!$P$2:$Q$99,2,0)</f>
        <v>-11276</v>
      </c>
      <c r="AC18">
        <f t="shared" si="2"/>
        <v>0</v>
      </c>
      <c r="AE18">
        <v>107423</v>
      </c>
      <c r="AF18">
        <v>11276</v>
      </c>
    </row>
    <row r="19" spans="1:32" x14ac:dyDescent="0.2">
      <c r="A19" s="2">
        <v>120474</v>
      </c>
      <c r="B19" s="3" t="s">
        <v>23</v>
      </c>
      <c r="C19" s="3">
        <v>1923060028</v>
      </c>
      <c r="D19" s="4">
        <v>25960</v>
      </c>
      <c r="E19" s="57" t="s">
        <v>9</v>
      </c>
      <c r="F19" s="58"/>
      <c r="H19">
        <v>107415</v>
      </c>
      <c r="I19" t="str">
        <f>VLOOKUP(H19,[1]Sheet1!$A$2:$J$132,10,0)</f>
        <v>11285515377</v>
      </c>
      <c r="J19" t="str">
        <f>VLOOKUP(H19,[1]Sheet1!$A$2:$I$132,9,0)</f>
        <v>SBIN0000350</v>
      </c>
      <c r="L19">
        <v>107656</v>
      </c>
      <c r="M19">
        <v>13500</v>
      </c>
      <c r="N19">
        <f>VLOOKUP(L19,[2]Sheet1!$Z$2:$AA$111,2,0)</f>
        <v>-13500</v>
      </c>
      <c r="O19">
        <f t="shared" si="0"/>
        <v>0</v>
      </c>
      <c r="R19">
        <v>107656</v>
      </c>
      <c r="S19">
        <v>13500</v>
      </c>
      <c r="T19">
        <f>VLOOKUP(R19,[3]Sheet1!$Z$2:$AA$109,2,0)</f>
        <v>-13500</v>
      </c>
      <c r="U19">
        <f t="shared" si="1"/>
        <v>0</v>
      </c>
      <c r="W19" s="8">
        <v>107656</v>
      </c>
      <c r="X19">
        <v>13500</v>
      </c>
      <c r="Z19">
        <v>107656</v>
      </c>
      <c r="AA19">
        <v>13500</v>
      </c>
      <c r="AB19">
        <f>VLOOKUP(Z19,[4]Sheet1!$P$2:$Q$99,2,0)</f>
        <v>-13500</v>
      </c>
      <c r="AC19">
        <f t="shared" si="2"/>
        <v>0</v>
      </c>
      <c r="AE19">
        <v>107656</v>
      </c>
      <c r="AF19">
        <v>13500</v>
      </c>
    </row>
    <row r="20" spans="1:32" x14ac:dyDescent="0.2">
      <c r="A20" s="2">
        <v>120490</v>
      </c>
      <c r="B20" s="3" t="s">
        <v>24</v>
      </c>
      <c r="C20" s="3">
        <v>1923073444</v>
      </c>
      <c r="D20" s="4">
        <v>98893</v>
      </c>
      <c r="E20" s="57" t="s">
        <v>9</v>
      </c>
      <c r="F20" s="58"/>
      <c r="H20">
        <v>107423</v>
      </c>
      <c r="I20" t="str">
        <f>VLOOKUP(H20,[1]Sheet1!$A$2:$J$132,10,0)</f>
        <v>010203307000852</v>
      </c>
      <c r="J20" t="str">
        <f>VLOOKUP(H20,[1]Sheet1!$A$2:$I$132,9,0)</f>
        <v>AKJB0000010</v>
      </c>
      <c r="L20">
        <v>107709</v>
      </c>
      <c r="M20">
        <v>33697</v>
      </c>
      <c r="N20">
        <f>VLOOKUP(L20,[2]Sheet1!$Z$2:$AA$111,2,0)</f>
        <v>-33697</v>
      </c>
      <c r="O20">
        <f t="shared" si="0"/>
        <v>0</v>
      </c>
      <c r="R20">
        <v>107709</v>
      </c>
      <c r="S20">
        <v>33697</v>
      </c>
      <c r="T20">
        <f>VLOOKUP(R20,[3]Sheet1!$Z$2:$AA$109,2,0)</f>
        <v>-33697</v>
      </c>
      <c r="U20">
        <f t="shared" si="1"/>
        <v>0</v>
      </c>
      <c r="W20" s="8">
        <v>107709</v>
      </c>
      <c r="X20">
        <v>33697</v>
      </c>
      <c r="Z20">
        <v>107709</v>
      </c>
      <c r="AA20">
        <v>33697</v>
      </c>
      <c r="AB20">
        <f>VLOOKUP(Z20,[4]Sheet1!$P$2:$Q$99,2,0)</f>
        <v>-33697</v>
      </c>
      <c r="AC20">
        <f t="shared" si="2"/>
        <v>0</v>
      </c>
      <c r="AE20">
        <v>107709</v>
      </c>
      <c r="AF20">
        <v>33697</v>
      </c>
    </row>
    <row r="21" spans="1:32" x14ac:dyDescent="0.2">
      <c r="A21" s="2">
        <v>113495</v>
      </c>
      <c r="B21" s="3" t="s">
        <v>31</v>
      </c>
      <c r="C21" s="3">
        <v>2323007141</v>
      </c>
      <c r="D21" s="4">
        <v>181300</v>
      </c>
      <c r="E21" s="57" t="s">
        <v>9</v>
      </c>
      <c r="F21" s="58" t="s">
        <v>32</v>
      </c>
      <c r="H21">
        <v>107656</v>
      </c>
      <c r="I21" t="str">
        <f>VLOOKUP(H21,[1]Sheet1!$A$2:$J$132,10,0)</f>
        <v>450010100134095</v>
      </c>
      <c r="J21" t="str">
        <f>VLOOKUP(H21,[1]Sheet1!$A$2:$I$132,9,0)</f>
        <v>UTIB0000450</v>
      </c>
      <c r="L21" s="16">
        <v>107942</v>
      </c>
      <c r="M21" s="16">
        <v>35280</v>
      </c>
      <c r="N21" s="16" t="e">
        <f>VLOOKUP(L21,[2]Sheet1!$Z$2:$AA$111,2,0)</f>
        <v>#N/A</v>
      </c>
      <c r="O21" s="16" t="e">
        <f t="shared" si="0"/>
        <v>#N/A</v>
      </c>
      <c r="P21" t="s">
        <v>1578</v>
      </c>
      <c r="R21">
        <v>108227</v>
      </c>
      <c r="S21">
        <v>4720</v>
      </c>
      <c r="T21">
        <f>VLOOKUP(R21,[3]Sheet1!$Z$2:$AA$109,2,0)</f>
        <v>-4720</v>
      </c>
      <c r="U21">
        <f t="shared" si="1"/>
        <v>0</v>
      </c>
      <c r="W21" s="8">
        <v>108227</v>
      </c>
      <c r="X21">
        <v>4720</v>
      </c>
      <c r="Z21">
        <v>108227</v>
      </c>
      <c r="AA21">
        <v>4720</v>
      </c>
      <c r="AB21">
        <f>VLOOKUP(Z21,[4]Sheet1!$P$2:$Q$99,2,0)</f>
        <v>-4720</v>
      </c>
      <c r="AC21">
        <f t="shared" si="2"/>
        <v>0</v>
      </c>
      <c r="AE21">
        <v>108227</v>
      </c>
      <c r="AF21">
        <v>4720</v>
      </c>
    </row>
    <row r="22" spans="1:32" x14ac:dyDescent="0.2">
      <c r="A22" s="2">
        <v>301565</v>
      </c>
      <c r="B22" s="3" t="s">
        <v>33</v>
      </c>
      <c r="C22" s="3">
        <v>1923073400</v>
      </c>
      <c r="D22" s="4">
        <v>5011</v>
      </c>
      <c r="E22" s="59" t="s">
        <v>34</v>
      </c>
      <c r="F22" s="58"/>
      <c r="H22">
        <v>107709</v>
      </c>
      <c r="I22" t="str">
        <f>VLOOKUP(H22,[1]Sheet1!$A$2:$J$132,10,0)</f>
        <v>511102000002356</v>
      </c>
      <c r="J22" t="str">
        <f>VLOOKUP(H22,[1]Sheet1!$A$2:$I$132,9,0)</f>
        <v>IBKL0000511</v>
      </c>
      <c r="L22">
        <v>108227</v>
      </c>
      <c r="M22">
        <v>4720</v>
      </c>
      <c r="N22">
        <f>VLOOKUP(L22,[2]Sheet1!$Z$2:$AA$111,2,0)</f>
        <v>-4720</v>
      </c>
      <c r="O22">
        <f t="shared" si="0"/>
        <v>0</v>
      </c>
      <c r="R22">
        <v>108589</v>
      </c>
      <c r="S22">
        <v>32103</v>
      </c>
      <c r="T22">
        <f>VLOOKUP(R22,[3]Sheet1!$Z$2:$AA$109,2,0)</f>
        <v>-32103</v>
      </c>
      <c r="U22">
        <f t="shared" si="1"/>
        <v>0</v>
      </c>
      <c r="W22" s="8">
        <v>108589</v>
      </c>
      <c r="X22">
        <v>32103</v>
      </c>
      <c r="Z22">
        <v>108589</v>
      </c>
      <c r="AA22">
        <v>32103</v>
      </c>
      <c r="AB22">
        <f>VLOOKUP(Z22,[4]Sheet1!$P$2:$Q$99,2,0)</f>
        <v>-32103</v>
      </c>
      <c r="AC22">
        <f t="shared" si="2"/>
        <v>0</v>
      </c>
      <c r="AE22">
        <v>108589</v>
      </c>
      <c r="AF22">
        <v>32103</v>
      </c>
    </row>
    <row r="23" spans="1:32" x14ac:dyDescent="0.2">
      <c r="A23" s="2">
        <v>301566</v>
      </c>
      <c r="B23" s="3" t="s">
        <v>35</v>
      </c>
      <c r="C23" s="3">
        <v>1923072254</v>
      </c>
      <c r="D23" s="4">
        <v>209920</v>
      </c>
      <c r="E23" s="59" t="s">
        <v>34</v>
      </c>
      <c r="F23" s="58"/>
      <c r="H23">
        <v>107942</v>
      </c>
      <c r="I23" t="str">
        <f>VLOOKUP(H23,[1]Sheet1!$A$2:$J$132,10,0)</f>
        <v>02552000007330</v>
      </c>
      <c r="J23" t="str">
        <f>VLOOKUP(H23,[1]Sheet1!$A$2:$I$132,9,0)</f>
        <v>HDFC0000255</v>
      </c>
      <c r="L23">
        <v>108589</v>
      </c>
      <c r="M23">
        <v>32103</v>
      </c>
      <c r="N23">
        <f>VLOOKUP(L23,[2]Sheet1!$Z$2:$AA$111,2,0)</f>
        <v>-32103</v>
      </c>
      <c r="O23">
        <f t="shared" si="0"/>
        <v>0</v>
      </c>
      <c r="R23">
        <v>108919</v>
      </c>
      <c r="S23">
        <v>1080</v>
      </c>
      <c r="T23">
        <f>VLOOKUP(R23,[3]Sheet1!$Z$2:$AA$109,2,0)</f>
        <v>-1080</v>
      </c>
      <c r="U23">
        <f t="shared" si="1"/>
        <v>0</v>
      </c>
      <c r="W23" s="8">
        <v>108919</v>
      </c>
      <c r="X23">
        <v>1080</v>
      </c>
      <c r="Z23">
        <v>108919</v>
      </c>
      <c r="AA23">
        <v>1080</v>
      </c>
      <c r="AB23">
        <f>VLOOKUP(Z23,[4]Sheet1!$P$2:$Q$99,2,0)</f>
        <v>-1080</v>
      </c>
      <c r="AC23">
        <f t="shared" si="2"/>
        <v>0</v>
      </c>
      <c r="AE23">
        <v>108919</v>
      </c>
      <c r="AF23">
        <v>1080</v>
      </c>
    </row>
    <row r="24" spans="1:32" x14ac:dyDescent="0.2">
      <c r="A24" s="2">
        <v>302999</v>
      </c>
      <c r="B24" s="3" t="s">
        <v>36</v>
      </c>
      <c r="C24" s="3">
        <v>1923073750</v>
      </c>
      <c r="D24" s="4">
        <v>113674</v>
      </c>
      <c r="E24" s="59" t="s">
        <v>34</v>
      </c>
      <c r="F24" s="58"/>
      <c r="H24">
        <v>108227</v>
      </c>
      <c r="I24" t="str">
        <f>VLOOKUP(H24,[1]Sheet1!$A$2:$J$132,10,0)</f>
        <v>004011300006374</v>
      </c>
      <c r="J24" t="str">
        <f>VLOOKUP(H24,[1]Sheet1!$A$2:$I$132,9,0)</f>
        <v>PJSB0000006</v>
      </c>
      <c r="L24">
        <v>108919</v>
      </c>
      <c r="M24">
        <v>1080</v>
      </c>
      <c r="N24">
        <f>VLOOKUP(L24,[2]Sheet1!$Z$2:$AA$111,2,0)</f>
        <v>-1080</v>
      </c>
      <c r="O24">
        <f t="shared" si="0"/>
        <v>0</v>
      </c>
      <c r="R24">
        <v>109008</v>
      </c>
      <c r="S24">
        <v>415810</v>
      </c>
      <c r="T24">
        <f>VLOOKUP(R24,[3]Sheet1!$Z$2:$AA$109,2,0)</f>
        <v>-415810</v>
      </c>
      <c r="U24">
        <f t="shared" si="1"/>
        <v>0</v>
      </c>
      <c r="W24" s="8">
        <v>109008</v>
      </c>
      <c r="X24">
        <v>415810</v>
      </c>
      <c r="Z24">
        <v>109008</v>
      </c>
      <c r="AA24">
        <v>415810</v>
      </c>
      <c r="AB24">
        <f>VLOOKUP(Z24,[4]Sheet1!$P$2:$Q$99,2,0)</f>
        <v>-415810</v>
      </c>
      <c r="AC24">
        <f t="shared" si="2"/>
        <v>0</v>
      </c>
      <c r="AE24">
        <v>109008</v>
      </c>
      <c r="AF24">
        <v>415810</v>
      </c>
    </row>
    <row r="25" spans="1:32" x14ac:dyDescent="0.2">
      <c r="A25" s="2">
        <v>303004</v>
      </c>
      <c r="B25" s="3" t="s">
        <v>37</v>
      </c>
      <c r="C25" s="3">
        <v>1923073466</v>
      </c>
      <c r="D25" s="4">
        <v>56403</v>
      </c>
      <c r="E25" s="59" t="s">
        <v>34</v>
      </c>
      <c r="F25" s="58"/>
      <c r="H25">
        <v>108589</v>
      </c>
      <c r="I25" t="str">
        <f>VLOOKUP(H25,[1]Sheet1!$A$2:$J$132,10,0)</f>
        <v>025805500116</v>
      </c>
      <c r="J25" t="str">
        <f>VLOOKUP(H25,[1]Sheet1!$A$2:$I$132,9,0)</f>
        <v>ICIC0000258</v>
      </c>
      <c r="L25">
        <v>109008</v>
      </c>
      <c r="M25">
        <v>415810</v>
      </c>
      <c r="N25">
        <f>VLOOKUP(L25,[2]Sheet1!$Z$2:$AA$111,2,0)</f>
        <v>-415810</v>
      </c>
      <c r="O25">
        <f t="shared" si="0"/>
        <v>0</v>
      </c>
      <c r="R25">
        <v>109962</v>
      </c>
      <c r="S25">
        <v>66007.72</v>
      </c>
      <c r="T25">
        <f>VLOOKUP(R25,[3]Sheet1!$Z$2:$AA$109,2,0)</f>
        <v>-66007.72</v>
      </c>
      <c r="U25">
        <f t="shared" si="1"/>
        <v>0</v>
      </c>
      <c r="W25" s="8">
        <v>109962</v>
      </c>
      <c r="X25">
        <v>66007.72</v>
      </c>
      <c r="Z25">
        <v>109962</v>
      </c>
      <c r="AA25">
        <v>66007.72</v>
      </c>
      <c r="AB25">
        <f>VLOOKUP(Z25,[4]Sheet1!$P$2:$Q$99,2,0)</f>
        <v>-66007.72</v>
      </c>
      <c r="AC25">
        <f t="shared" si="2"/>
        <v>0</v>
      </c>
      <c r="AE25">
        <v>109962</v>
      </c>
      <c r="AF25">
        <v>66007.72</v>
      </c>
    </row>
    <row r="26" spans="1:32" x14ac:dyDescent="0.2">
      <c r="A26" s="2">
        <v>303004</v>
      </c>
      <c r="B26" s="3" t="s">
        <v>37</v>
      </c>
      <c r="C26" s="3">
        <v>1923073467</v>
      </c>
      <c r="D26" s="4">
        <v>116255</v>
      </c>
      <c r="E26" s="59" t="s">
        <v>34</v>
      </c>
      <c r="F26" s="58"/>
      <c r="H26">
        <v>108919</v>
      </c>
      <c r="I26" t="str">
        <f>VLOOKUP(H26,[1]Sheet1!$A$2:$J$132,10,0)</f>
        <v>0117201005739</v>
      </c>
      <c r="J26" t="str">
        <f>VLOOKUP(H26,[1]Sheet1!$A$2:$I$132,9,0)</f>
        <v>CNRB0000117</v>
      </c>
      <c r="L26">
        <v>109962</v>
      </c>
      <c r="M26">
        <v>66007.72</v>
      </c>
      <c r="N26">
        <f>VLOOKUP(L26,[2]Sheet1!$Z$2:$AA$111,2,0)</f>
        <v>-66007.72</v>
      </c>
      <c r="O26">
        <f t="shared" si="0"/>
        <v>0</v>
      </c>
      <c r="R26">
        <v>110870</v>
      </c>
      <c r="S26">
        <v>2240</v>
      </c>
      <c r="T26">
        <f>VLOOKUP(R26,[3]Sheet1!$Z$2:$AA$109,2,0)</f>
        <v>-2240</v>
      </c>
      <c r="U26">
        <f t="shared" si="1"/>
        <v>0</v>
      </c>
      <c r="W26" s="8">
        <v>110870</v>
      </c>
      <c r="X26">
        <v>2240</v>
      </c>
      <c r="Z26">
        <v>110870</v>
      </c>
      <c r="AA26">
        <v>2240</v>
      </c>
      <c r="AB26">
        <f>VLOOKUP(Z26,[4]Sheet1!$P$2:$Q$99,2,0)</f>
        <v>-2240</v>
      </c>
      <c r="AC26">
        <f t="shared" si="2"/>
        <v>0</v>
      </c>
      <c r="AE26">
        <v>110870</v>
      </c>
      <c r="AF26">
        <v>2240</v>
      </c>
    </row>
    <row r="27" spans="1:32" x14ac:dyDescent="0.2">
      <c r="A27" s="2">
        <v>112313</v>
      </c>
      <c r="B27" s="3" t="s">
        <v>40</v>
      </c>
      <c r="C27" s="3">
        <v>1923060802</v>
      </c>
      <c r="D27" s="4">
        <v>55800</v>
      </c>
      <c r="E27" s="57" t="s">
        <v>41</v>
      </c>
      <c r="F27" s="58" t="s">
        <v>42</v>
      </c>
      <c r="H27">
        <v>109008</v>
      </c>
      <c r="I27" t="str">
        <f>VLOOKUP(H27,[1]Sheet1!$A$2:$J$132,10,0)</f>
        <v>08950200000930</v>
      </c>
      <c r="J27" t="str">
        <f>VLOOKUP(H27,[1]Sheet1!$A$2:$I$132,9,0)</f>
        <v>BARB0INDANK</v>
      </c>
      <c r="L27">
        <v>110870</v>
      </c>
      <c r="M27">
        <v>2240</v>
      </c>
      <c r="N27">
        <f>VLOOKUP(L27,[2]Sheet1!$Z$2:$AA$111,2,0)</f>
        <v>-2240</v>
      </c>
      <c r="O27">
        <f t="shared" si="0"/>
        <v>0</v>
      </c>
      <c r="R27">
        <v>110899</v>
      </c>
      <c r="S27">
        <v>4459</v>
      </c>
      <c r="T27">
        <f>VLOOKUP(R27,[3]Sheet1!$Z$2:$AA$109,2,0)</f>
        <v>-4459</v>
      </c>
      <c r="U27">
        <f t="shared" si="1"/>
        <v>0</v>
      </c>
      <c r="W27" s="8">
        <v>110899</v>
      </c>
      <c r="X27">
        <v>4459</v>
      </c>
      <c r="Z27">
        <v>110899</v>
      </c>
      <c r="AA27">
        <v>4459</v>
      </c>
      <c r="AB27">
        <f>VLOOKUP(Z27,[4]Sheet1!$P$2:$Q$99,2,0)</f>
        <v>-4459</v>
      </c>
      <c r="AC27">
        <f t="shared" si="2"/>
        <v>0</v>
      </c>
      <c r="AE27">
        <v>110899</v>
      </c>
      <c r="AF27">
        <v>4459</v>
      </c>
    </row>
    <row r="28" spans="1:32" x14ac:dyDescent="0.2">
      <c r="A28" s="2">
        <v>113443</v>
      </c>
      <c r="B28" s="3" t="s">
        <v>45</v>
      </c>
      <c r="C28" s="3">
        <v>1923067763</v>
      </c>
      <c r="D28" s="4">
        <v>4280</v>
      </c>
      <c r="E28" s="57" t="s">
        <v>41</v>
      </c>
      <c r="F28" s="58" t="s">
        <v>46</v>
      </c>
      <c r="H28">
        <v>109962</v>
      </c>
      <c r="I28" t="str">
        <f>VLOOKUP(H28,[1]Sheet1!$A$2:$J$132,10,0)</f>
        <v>100111000014542</v>
      </c>
      <c r="J28" t="str">
        <f>VLOOKUP(H28,[1]Sheet1!$A$2:$I$132,9,0)</f>
        <v>SVCB0006002</v>
      </c>
      <c r="L28">
        <v>110899</v>
      </c>
      <c r="M28">
        <v>4459</v>
      </c>
      <c r="N28">
        <f>VLOOKUP(L28,[2]Sheet1!$Z$2:$AA$111,2,0)</f>
        <v>-4459</v>
      </c>
      <c r="O28">
        <f t="shared" si="0"/>
        <v>0</v>
      </c>
      <c r="R28">
        <v>110921</v>
      </c>
      <c r="S28">
        <v>1180</v>
      </c>
      <c r="T28">
        <f>VLOOKUP(R28,[3]Sheet1!$Z$2:$AA$109,2,0)</f>
        <v>-1180</v>
      </c>
      <c r="U28">
        <f t="shared" si="1"/>
        <v>0</v>
      </c>
      <c r="W28" s="8">
        <v>110921</v>
      </c>
      <c r="X28">
        <v>1180</v>
      </c>
      <c r="Z28">
        <v>110921</v>
      </c>
      <c r="AA28">
        <v>1180</v>
      </c>
      <c r="AB28">
        <f>VLOOKUP(Z28,[4]Sheet1!$P$2:$Q$99,2,0)</f>
        <v>-1180</v>
      </c>
      <c r="AC28">
        <f t="shared" si="2"/>
        <v>0</v>
      </c>
      <c r="AE28">
        <v>110921</v>
      </c>
      <c r="AF28">
        <v>1180</v>
      </c>
    </row>
    <row r="29" spans="1:32" x14ac:dyDescent="0.2">
      <c r="A29" s="2">
        <v>105260</v>
      </c>
      <c r="B29" s="3" t="s">
        <v>60</v>
      </c>
      <c r="C29" s="3">
        <v>1923073463</v>
      </c>
      <c r="D29" s="4">
        <v>24442</v>
      </c>
      <c r="E29" s="57" t="s">
        <v>41</v>
      </c>
      <c r="F29" s="58" t="s">
        <v>61</v>
      </c>
      <c r="H29">
        <v>110870</v>
      </c>
      <c r="I29" t="str">
        <f>VLOOKUP(H29,[1]Sheet1!$A$2:$J$132,10,0)</f>
        <v>143920100000457</v>
      </c>
      <c r="J29" t="str">
        <f>VLOOKUP(H29,[1]Sheet1!$A$2:$I$132,9,0)</f>
        <v>BKID0001439</v>
      </c>
      <c r="L29">
        <v>110921</v>
      </c>
      <c r="M29">
        <v>1180</v>
      </c>
      <c r="N29">
        <f>VLOOKUP(L29,[2]Sheet1!$Z$2:$AA$111,2,0)</f>
        <v>-1180</v>
      </c>
      <c r="O29">
        <f t="shared" si="0"/>
        <v>0</v>
      </c>
      <c r="R29">
        <v>111133</v>
      </c>
      <c r="S29">
        <v>1860</v>
      </c>
      <c r="T29">
        <f>VLOOKUP(R29,[3]Sheet1!$Z$2:$AA$109,2,0)</f>
        <v>-1860</v>
      </c>
      <c r="U29">
        <f t="shared" si="1"/>
        <v>0</v>
      </c>
      <c r="W29" s="8">
        <v>111133</v>
      </c>
      <c r="X29">
        <v>1860</v>
      </c>
      <c r="Z29">
        <v>111133</v>
      </c>
      <c r="AA29">
        <v>1860</v>
      </c>
      <c r="AB29">
        <f>VLOOKUP(Z29,[4]Sheet1!$P$2:$Q$99,2,0)</f>
        <v>-1860</v>
      </c>
      <c r="AC29">
        <f t="shared" si="2"/>
        <v>0</v>
      </c>
      <c r="AE29">
        <v>111133</v>
      </c>
      <c r="AF29">
        <v>1860</v>
      </c>
    </row>
    <row r="30" spans="1:32" x14ac:dyDescent="0.2">
      <c r="A30" s="2">
        <v>114105</v>
      </c>
      <c r="B30" s="3" t="s">
        <v>68</v>
      </c>
      <c r="C30" s="3">
        <v>1923065177</v>
      </c>
      <c r="D30" s="4">
        <v>3600</v>
      </c>
      <c r="E30" s="57" t="s">
        <v>41</v>
      </c>
      <c r="F30" s="58" t="s">
        <v>69</v>
      </c>
      <c r="H30">
        <v>110899</v>
      </c>
      <c r="I30" t="str">
        <f>VLOOKUP(H30,[1]Sheet1!$A$2:$J$132,10,0)</f>
        <v>639301010050090</v>
      </c>
      <c r="J30" t="str">
        <f>VLOOKUP(H30,[1]Sheet1!$A$2:$I$132,9,0)</f>
        <v>UBIN0563935</v>
      </c>
      <c r="L30">
        <v>111133</v>
      </c>
      <c r="M30">
        <v>1860</v>
      </c>
      <c r="N30">
        <f>VLOOKUP(L30,[2]Sheet1!$Z$2:$AA$111,2,0)</f>
        <v>-1860</v>
      </c>
      <c r="O30">
        <f t="shared" si="0"/>
        <v>0</v>
      </c>
      <c r="R30">
        <v>111186</v>
      </c>
      <c r="S30">
        <v>180658</v>
      </c>
      <c r="T30">
        <f>VLOOKUP(R30,[3]Sheet1!$Z$2:$AA$109,2,0)</f>
        <v>-180658</v>
      </c>
      <c r="U30">
        <f t="shared" si="1"/>
        <v>0</v>
      </c>
      <c r="W30" s="8">
        <v>111186</v>
      </c>
      <c r="X30">
        <v>180658</v>
      </c>
      <c r="Z30">
        <v>111186</v>
      </c>
      <c r="AA30">
        <v>180658</v>
      </c>
      <c r="AB30">
        <f>VLOOKUP(Z30,[4]Sheet1!$P$2:$Q$99,2,0)</f>
        <v>-180658</v>
      </c>
      <c r="AC30">
        <f t="shared" si="2"/>
        <v>0</v>
      </c>
      <c r="AE30">
        <v>111186</v>
      </c>
      <c r="AF30">
        <v>180658</v>
      </c>
    </row>
    <row r="31" spans="1:32" x14ac:dyDescent="0.2">
      <c r="A31" s="2">
        <v>118676</v>
      </c>
      <c r="B31" s="3" t="s">
        <v>70</v>
      </c>
      <c r="C31" s="3">
        <v>1923074665</v>
      </c>
      <c r="D31" s="4">
        <v>544</v>
      </c>
      <c r="E31" s="57" t="s">
        <v>41</v>
      </c>
      <c r="F31" s="58" t="s">
        <v>71</v>
      </c>
      <c r="H31">
        <v>110921</v>
      </c>
      <c r="I31" t="str">
        <f>VLOOKUP(H31,[1]Sheet1!$A$2:$J$132,10,0)</f>
        <v>025805500577</v>
      </c>
      <c r="J31" t="str">
        <f>VLOOKUP(H31,[1]Sheet1!$A$2:$I$132,9,0)</f>
        <v>ICIC0000258</v>
      </c>
      <c r="L31">
        <v>111186</v>
      </c>
      <c r="M31">
        <v>180658</v>
      </c>
      <c r="N31">
        <f>VLOOKUP(L31,[2]Sheet1!$Z$2:$AA$111,2,0)</f>
        <v>-180658</v>
      </c>
      <c r="O31">
        <f t="shared" si="0"/>
        <v>0</v>
      </c>
      <c r="R31">
        <v>111274</v>
      </c>
      <c r="S31">
        <v>63852</v>
      </c>
      <c r="T31">
        <f>VLOOKUP(R31,[3]Sheet1!$Z$2:$AA$109,2,0)</f>
        <v>-63852</v>
      </c>
      <c r="U31">
        <f t="shared" si="1"/>
        <v>0</v>
      </c>
      <c r="W31" s="8">
        <v>111274</v>
      </c>
      <c r="X31">
        <v>63852</v>
      </c>
      <c r="Z31">
        <v>111274</v>
      </c>
      <c r="AA31">
        <v>63852</v>
      </c>
      <c r="AB31">
        <f>VLOOKUP(Z31,[4]Sheet1!$P$2:$Q$99,2,0)</f>
        <v>-63852</v>
      </c>
      <c r="AC31">
        <f t="shared" si="2"/>
        <v>0</v>
      </c>
      <c r="AE31">
        <v>111274</v>
      </c>
      <c r="AF31">
        <v>63852</v>
      </c>
    </row>
    <row r="32" spans="1:32" x14ac:dyDescent="0.2">
      <c r="A32" s="2">
        <v>118676</v>
      </c>
      <c r="B32" s="3" t="s">
        <v>70</v>
      </c>
      <c r="C32" s="3">
        <v>1923074741</v>
      </c>
      <c r="D32" s="4">
        <v>1088</v>
      </c>
      <c r="E32" s="57" t="s">
        <v>41</v>
      </c>
      <c r="F32" s="58" t="s">
        <v>72</v>
      </c>
      <c r="H32">
        <v>111133</v>
      </c>
      <c r="I32" t="str">
        <f>VLOOKUP(H32,[1]Sheet1!$A$2:$J$132,10,0)</f>
        <v>35802018054</v>
      </c>
      <c r="J32" t="str">
        <f>VLOOKUP(H32,[1]Sheet1!$A$2:$I$132,9,0)</f>
        <v>SBIN0016093</v>
      </c>
      <c r="L32">
        <v>111274</v>
      </c>
      <c r="M32">
        <v>63852</v>
      </c>
      <c r="N32">
        <f>VLOOKUP(L32,[2]Sheet1!$Z$2:$AA$111,2,0)</f>
        <v>-63852</v>
      </c>
      <c r="O32">
        <f t="shared" si="0"/>
        <v>0</v>
      </c>
      <c r="R32">
        <v>112118</v>
      </c>
      <c r="S32">
        <v>56253</v>
      </c>
      <c r="T32">
        <f>VLOOKUP(R32,[3]Sheet1!$Z$2:$AA$109,2,0)</f>
        <v>-56253</v>
      </c>
      <c r="U32">
        <f t="shared" si="1"/>
        <v>0</v>
      </c>
      <c r="W32" s="8">
        <v>112118</v>
      </c>
      <c r="X32">
        <v>56253</v>
      </c>
      <c r="Z32">
        <v>112118</v>
      </c>
      <c r="AA32">
        <v>56253</v>
      </c>
      <c r="AB32">
        <f>VLOOKUP(Z32,[4]Sheet1!$P$2:$Q$99,2,0)</f>
        <v>-56253</v>
      </c>
      <c r="AC32">
        <f t="shared" si="2"/>
        <v>0</v>
      </c>
      <c r="AE32">
        <v>112118</v>
      </c>
      <c r="AF32">
        <v>56253</v>
      </c>
    </row>
    <row r="33" spans="1:32" x14ac:dyDescent="0.2">
      <c r="A33" s="2">
        <v>112289</v>
      </c>
      <c r="B33" s="3" t="s">
        <v>73</v>
      </c>
      <c r="C33" s="3">
        <v>1923074663</v>
      </c>
      <c r="D33" s="4">
        <v>400</v>
      </c>
      <c r="E33" s="57" t="s">
        <v>41</v>
      </c>
      <c r="F33" s="58" t="s">
        <v>74</v>
      </c>
      <c r="H33">
        <v>111186</v>
      </c>
      <c r="I33" t="str">
        <f>VLOOKUP(H33,[1]Sheet1!$A$2:$J$132,10,0)</f>
        <v>RSPL23024100002223</v>
      </c>
      <c r="J33" t="str">
        <f>VLOOKUP(H33,[1]Sheet1!$A$2:$I$132,9,0)</f>
        <v>SBIN0004266</v>
      </c>
      <c r="L33">
        <v>112118</v>
      </c>
      <c r="M33">
        <v>56253</v>
      </c>
      <c r="N33">
        <f>VLOOKUP(L33,[2]Sheet1!$Z$2:$AA$111,2,0)</f>
        <v>-56253</v>
      </c>
      <c r="O33">
        <f t="shared" si="0"/>
        <v>0</v>
      </c>
      <c r="R33">
        <v>112192</v>
      </c>
      <c r="S33">
        <v>27031</v>
      </c>
      <c r="T33">
        <f>VLOOKUP(R33,[3]Sheet1!$Z$2:$AA$109,2,0)</f>
        <v>-27031</v>
      </c>
      <c r="U33">
        <f t="shared" si="1"/>
        <v>0</v>
      </c>
      <c r="W33" s="8">
        <v>112192</v>
      </c>
      <c r="X33">
        <v>27031</v>
      </c>
      <c r="Z33">
        <v>112192</v>
      </c>
      <c r="AA33">
        <v>27031</v>
      </c>
      <c r="AB33">
        <f>VLOOKUP(Z33,[4]Sheet1!$P$2:$Q$99,2,0)</f>
        <v>-27031</v>
      </c>
      <c r="AC33">
        <f t="shared" si="2"/>
        <v>0</v>
      </c>
      <c r="AE33">
        <v>112192</v>
      </c>
      <c r="AF33">
        <v>27031</v>
      </c>
    </row>
    <row r="34" spans="1:32" x14ac:dyDescent="0.2">
      <c r="A34" s="2">
        <v>112289</v>
      </c>
      <c r="B34" s="3" t="s">
        <v>73</v>
      </c>
      <c r="C34" s="3">
        <v>1923074667</v>
      </c>
      <c r="D34" s="4">
        <v>3180</v>
      </c>
      <c r="E34" s="57" t="s">
        <v>41</v>
      </c>
      <c r="F34" s="58" t="s">
        <v>75</v>
      </c>
      <c r="H34">
        <v>111274</v>
      </c>
      <c r="I34" t="str">
        <f>VLOOKUP(H34,[1]Sheet1!$A$2:$J$132,10,0)</f>
        <v>07361010009150</v>
      </c>
      <c r="J34" t="str">
        <f>VLOOKUP(H34,[1]Sheet1!$A$2:$I$132,9,0)</f>
        <v>PUNB0073610</v>
      </c>
      <c r="L34">
        <v>112192</v>
      </c>
      <c r="M34">
        <v>27031</v>
      </c>
      <c r="N34">
        <f>VLOOKUP(L34,[2]Sheet1!$Z$2:$AA$111,2,0)</f>
        <v>-27031</v>
      </c>
      <c r="O34">
        <f t="shared" si="0"/>
        <v>0</v>
      </c>
      <c r="R34">
        <v>112289</v>
      </c>
      <c r="S34">
        <v>6790</v>
      </c>
      <c r="T34">
        <f>VLOOKUP(R34,[3]Sheet1!$Z$2:$AA$109,2,0)</f>
        <v>-6790</v>
      </c>
      <c r="U34">
        <f t="shared" si="1"/>
        <v>0</v>
      </c>
      <c r="W34" s="8">
        <v>112289</v>
      </c>
      <c r="X34">
        <v>6790</v>
      </c>
      <c r="Z34">
        <v>112289</v>
      </c>
      <c r="AA34">
        <v>6790</v>
      </c>
      <c r="AB34">
        <f>VLOOKUP(Z34,[4]Sheet1!$P$2:$Q$99,2,0)</f>
        <v>-6790</v>
      </c>
      <c r="AC34">
        <f t="shared" si="2"/>
        <v>0</v>
      </c>
      <c r="AE34">
        <v>112289</v>
      </c>
      <c r="AF34">
        <v>6790</v>
      </c>
    </row>
    <row r="35" spans="1:32" x14ac:dyDescent="0.2">
      <c r="A35" s="2">
        <v>112289</v>
      </c>
      <c r="B35" s="3" t="s">
        <v>73</v>
      </c>
      <c r="C35" s="3">
        <v>1923074668</v>
      </c>
      <c r="D35" s="4">
        <v>3210</v>
      </c>
      <c r="E35" s="57" t="s">
        <v>41</v>
      </c>
      <c r="F35" s="58" t="s">
        <v>76</v>
      </c>
      <c r="H35">
        <v>112118</v>
      </c>
      <c r="I35" t="str">
        <f>VLOOKUP(H35,[1]Sheet1!$A$2:$J$132,10,0)</f>
        <v>017805500249</v>
      </c>
      <c r="J35" t="str">
        <f>VLOOKUP(H35,[1]Sheet1!$A$2:$I$132,9,0)</f>
        <v>ICIC0000178</v>
      </c>
      <c r="L35">
        <v>112289</v>
      </c>
      <c r="M35">
        <v>6790</v>
      </c>
      <c r="N35">
        <f>VLOOKUP(L35,[2]Sheet1!$Z$2:$AA$111,2,0)</f>
        <v>-6790</v>
      </c>
      <c r="O35">
        <f t="shared" si="0"/>
        <v>0</v>
      </c>
      <c r="R35">
        <v>112313</v>
      </c>
      <c r="S35">
        <v>55800</v>
      </c>
      <c r="T35">
        <f>VLOOKUP(R35,[3]Sheet1!$Z$2:$AA$109,2,0)</f>
        <v>-55800</v>
      </c>
      <c r="U35">
        <f t="shared" si="1"/>
        <v>0</v>
      </c>
      <c r="W35" s="8">
        <v>112313</v>
      </c>
      <c r="X35">
        <v>55800</v>
      </c>
      <c r="Z35">
        <v>112313</v>
      </c>
      <c r="AA35">
        <v>55800</v>
      </c>
      <c r="AB35">
        <f>VLOOKUP(Z35,[4]Sheet1!$P$2:$Q$99,2,0)</f>
        <v>-55800</v>
      </c>
      <c r="AC35">
        <f t="shared" si="2"/>
        <v>0</v>
      </c>
      <c r="AE35">
        <v>112313</v>
      </c>
      <c r="AF35">
        <v>55800</v>
      </c>
    </row>
    <row r="36" spans="1:32" x14ac:dyDescent="0.2">
      <c r="A36" s="2">
        <v>110899</v>
      </c>
      <c r="B36" s="3" t="s">
        <v>79</v>
      </c>
      <c r="C36" s="3">
        <v>1923074177</v>
      </c>
      <c r="D36" s="4">
        <v>4459</v>
      </c>
      <c r="E36" s="57" t="s">
        <v>41</v>
      </c>
      <c r="F36" s="58" t="s">
        <v>80</v>
      </c>
      <c r="H36">
        <v>112192</v>
      </c>
      <c r="I36" t="str">
        <f>VLOOKUP(H36,[1]Sheet1!$A$2:$J$132,10,0)</f>
        <v>62371909487</v>
      </c>
      <c r="J36" t="str">
        <f>VLOOKUP(H36,[1]Sheet1!$A$2:$I$132,9,0)</f>
        <v>SBIN0020582</v>
      </c>
      <c r="L36">
        <v>112313</v>
      </c>
      <c r="M36">
        <v>55800</v>
      </c>
      <c r="N36">
        <f>VLOOKUP(L36,[2]Sheet1!$Z$2:$AA$111,2,0)</f>
        <v>-55800</v>
      </c>
      <c r="O36">
        <f t="shared" si="0"/>
        <v>0</v>
      </c>
      <c r="R36">
        <v>112377</v>
      </c>
      <c r="S36">
        <v>991959</v>
      </c>
      <c r="T36">
        <f>VLOOKUP(R36,[3]Sheet1!$Z$2:$AA$109,2,0)</f>
        <v>-991959</v>
      </c>
      <c r="U36">
        <f t="shared" si="1"/>
        <v>0</v>
      </c>
      <c r="W36" s="8">
        <v>112377</v>
      </c>
      <c r="X36">
        <v>991959</v>
      </c>
      <c r="Z36">
        <v>112377</v>
      </c>
      <c r="AA36">
        <v>991959</v>
      </c>
      <c r="AB36">
        <f>VLOOKUP(Z36,[4]Sheet1!$P$2:$Q$99,2,0)</f>
        <v>-991959</v>
      </c>
      <c r="AC36">
        <f t="shared" si="2"/>
        <v>0</v>
      </c>
      <c r="AE36">
        <v>112377</v>
      </c>
      <c r="AF36">
        <v>991959</v>
      </c>
    </row>
    <row r="37" spans="1:32" x14ac:dyDescent="0.2">
      <c r="A37" s="2">
        <v>114818</v>
      </c>
      <c r="B37" s="3" t="s">
        <v>84</v>
      </c>
      <c r="C37" s="3">
        <v>1923074727</v>
      </c>
      <c r="D37" s="4">
        <v>4312</v>
      </c>
      <c r="E37" s="57" t="s">
        <v>41</v>
      </c>
      <c r="F37" s="58" t="s">
        <v>85</v>
      </c>
      <c r="H37">
        <v>112235</v>
      </c>
      <c r="I37" t="str">
        <f>VLOOKUP(H37,[1]Sheet1!$A$2:$J$132,10,0)</f>
        <v>450010200002707</v>
      </c>
      <c r="J37" t="str">
        <f>VLOOKUP(H37,[1]Sheet1!$A$2:$I$132,9,0)</f>
        <v>UTIB0000450</v>
      </c>
      <c r="L37">
        <v>112377</v>
      </c>
      <c r="M37">
        <v>991959</v>
      </c>
      <c r="N37">
        <f>VLOOKUP(L37,[2]Sheet1!$Z$2:$AA$111,2,0)</f>
        <v>-991959</v>
      </c>
      <c r="O37">
        <f t="shared" si="0"/>
        <v>0</v>
      </c>
      <c r="R37">
        <v>112390</v>
      </c>
      <c r="S37">
        <v>30000</v>
      </c>
      <c r="T37">
        <f>VLOOKUP(R37,[3]Sheet1!$Z$2:$AA$109,2,0)</f>
        <v>-30000</v>
      </c>
      <c r="U37">
        <f t="shared" si="1"/>
        <v>0</v>
      </c>
      <c r="W37" s="8">
        <v>112390</v>
      </c>
      <c r="X37">
        <v>30000</v>
      </c>
      <c r="Z37">
        <v>112390</v>
      </c>
      <c r="AA37">
        <v>30000</v>
      </c>
      <c r="AB37">
        <f>VLOOKUP(Z37,[4]Sheet1!$P$2:$Q$99,2,0)</f>
        <v>-30000</v>
      </c>
      <c r="AC37">
        <f t="shared" si="2"/>
        <v>0</v>
      </c>
      <c r="AE37">
        <v>112390</v>
      </c>
      <c r="AF37">
        <v>30000</v>
      </c>
    </row>
    <row r="38" spans="1:32" x14ac:dyDescent="0.2">
      <c r="A38" s="2">
        <v>114818</v>
      </c>
      <c r="B38" s="3" t="s">
        <v>84</v>
      </c>
      <c r="C38" s="3">
        <v>1923074728</v>
      </c>
      <c r="D38" s="4">
        <v>6133</v>
      </c>
      <c r="E38" s="57" t="s">
        <v>41</v>
      </c>
      <c r="F38" s="58" t="s">
        <v>86</v>
      </c>
      <c r="H38">
        <v>112289</v>
      </c>
      <c r="I38" t="str">
        <f>VLOOKUP(H38,[1]Sheet1!$A$2:$J$132,10,0)</f>
        <v>37673928008</v>
      </c>
      <c r="J38" t="str">
        <f>VLOOKUP(H38,[1]Sheet1!$A$2:$I$132,9,0)</f>
        <v>SBIN0009164</v>
      </c>
      <c r="L38">
        <v>112390</v>
      </c>
      <c r="M38">
        <v>30000</v>
      </c>
      <c r="N38">
        <f>VLOOKUP(L38,[2]Sheet1!$Z$2:$AA$111,2,0)</f>
        <v>-30000</v>
      </c>
      <c r="O38">
        <f t="shared" si="0"/>
        <v>0</v>
      </c>
      <c r="R38">
        <v>112584</v>
      </c>
      <c r="S38">
        <v>363061.66</v>
      </c>
      <c r="T38">
        <f>VLOOKUP(R38,[3]Sheet1!$Z$2:$AA$109,2,0)</f>
        <v>-363061.66</v>
      </c>
      <c r="U38">
        <f t="shared" si="1"/>
        <v>0</v>
      </c>
      <c r="W38" s="8">
        <v>112584</v>
      </c>
      <c r="X38">
        <v>363061.66</v>
      </c>
      <c r="Z38">
        <v>112584</v>
      </c>
      <c r="AA38">
        <v>363061.66</v>
      </c>
      <c r="AB38">
        <f>VLOOKUP(Z38,[4]Sheet1!$P$2:$Q$99,2,0)</f>
        <v>-363061.66</v>
      </c>
      <c r="AC38">
        <f t="shared" si="2"/>
        <v>0</v>
      </c>
      <c r="AE38">
        <v>112584</v>
      </c>
      <c r="AF38">
        <v>363061.66</v>
      </c>
    </row>
    <row r="39" spans="1:32" x14ac:dyDescent="0.2">
      <c r="A39" s="2">
        <v>114818</v>
      </c>
      <c r="B39" s="3" t="s">
        <v>84</v>
      </c>
      <c r="C39" s="3">
        <v>1923074730</v>
      </c>
      <c r="D39" s="4">
        <v>5533</v>
      </c>
      <c r="E39" s="57" t="s">
        <v>41</v>
      </c>
      <c r="F39" s="58" t="s">
        <v>87</v>
      </c>
      <c r="H39">
        <v>112313</v>
      </c>
      <c r="I39" t="str">
        <f>VLOOKUP(H39,[1]Sheet1!$A$2:$J$132,10,0)</f>
        <v>50200010151168</v>
      </c>
      <c r="J39" t="str">
        <f>VLOOKUP(H39,[1]Sheet1!$A$2:$I$132,9,0)</f>
        <v>HDFC0000255</v>
      </c>
      <c r="L39">
        <v>112432</v>
      </c>
      <c r="M39">
        <v>43680</v>
      </c>
      <c r="N39">
        <f>VLOOKUP(L39,[2]Sheet1!$Z$2:$AA$111,2,0)</f>
        <v>-43680</v>
      </c>
      <c r="O39">
        <f t="shared" si="0"/>
        <v>0</v>
      </c>
      <c r="R39">
        <v>112644</v>
      </c>
      <c r="S39">
        <v>14160</v>
      </c>
      <c r="T39">
        <f>VLOOKUP(R39,[3]Sheet1!$Z$2:$AA$109,2,0)</f>
        <v>-14160</v>
      </c>
      <c r="U39">
        <f t="shared" si="1"/>
        <v>0</v>
      </c>
      <c r="W39" s="8">
        <v>112644</v>
      </c>
      <c r="X39">
        <v>14160</v>
      </c>
      <c r="Z39">
        <v>112644</v>
      </c>
      <c r="AA39">
        <v>14160</v>
      </c>
      <c r="AB39">
        <f>VLOOKUP(Z39,[4]Sheet1!$P$2:$Q$99,2,0)</f>
        <v>-14160</v>
      </c>
      <c r="AC39">
        <f t="shared" si="2"/>
        <v>0</v>
      </c>
      <c r="AE39">
        <v>112644</v>
      </c>
      <c r="AF39">
        <v>14160</v>
      </c>
    </row>
    <row r="40" spans="1:32" x14ac:dyDescent="0.2">
      <c r="A40" s="2">
        <v>114818</v>
      </c>
      <c r="B40" s="3" t="s">
        <v>84</v>
      </c>
      <c r="C40" s="3">
        <v>1923074734</v>
      </c>
      <c r="D40" s="4">
        <v>2678</v>
      </c>
      <c r="E40" s="57" t="s">
        <v>41</v>
      </c>
      <c r="F40" s="58" t="s">
        <v>88</v>
      </c>
      <c r="H40">
        <v>112377</v>
      </c>
      <c r="I40" t="str">
        <f>VLOOKUP(H40,[1]Sheet1!$A$2:$J$132,10,0)</f>
        <v>50200020263410</v>
      </c>
      <c r="J40" t="str">
        <f>VLOOKUP(H40,[1]Sheet1!$A$2:$I$132,9,0)</f>
        <v>HDFC0000255</v>
      </c>
      <c r="L40">
        <v>112584</v>
      </c>
      <c r="M40">
        <v>363061.66</v>
      </c>
      <c r="N40">
        <f>VLOOKUP(L40,[2]Sheet1!$Z$2:$AA$111,2,0)</f>
        <v>-363061.66</v>
      </c>
      <c r="O40">
        <f t="shared" si="0"/>
        <v>0</v>
      </c>
      <c r="R40">
        <v>112691</v>
      </c>
      <c r="S40">
        <v>278816.40000000002</v>
      </c>
      <c r="T40">
        <f>VLOOKUP(R40,[3]Sheet1!$Z$2:$AA$109,2,0)</f>
        <v>-278816.40000000002</v>
      </c>
      <c r="U40">
        <f t="shared" si="1"/>
        <v>0</v>
      </c>
      <c r="W40" s="8">
        <v>112691</v>
      </c>
      <c r="X40">
        <v>278816.40000000002</v>
      </c>
      <c r="Z40">
        <v>112691</v>
      </c>
      <c r="AA40">
        <v>278816.40000000002</v>
      </c>
      <c r="AB40">
        <f>VLOOKUP(Z40,[4]Sheet1!$P$2:$Q$99,2,0)</f>
        <v>-278816.40000000002</v>
      </c>
      <c r="AC40">
        <f t="shared" si="2"/>
        <v>0</v>
      </c>
      <c r="AE40">
        <v>112691</v>
      </c>
      <c r="AF40">
        <v>278816.40000000002</v>
      </c>
    </row>
    <row r="41" spans="1:32" x14ac:dyDescent="0.2">
      <c r="A41" s="2">
        <v>118732</v>
      </c>
      <c r="B41" s="3" t="s">
        <v>89</v>
      </c>
      <c r="C41" s="3">
        <v>3023486411</v>
      </c>
      <c r="D41" s="4">
        <v>239731.66</v>
      </c>
      <c r="E41" s="57" t="s">
        <v>41</v>
      </c>
      <c r="F41" s="58" t="s">
        <v>90</v>
      </c>
      <c r="H41">
        <v>112390</v>
      </c>
      <c r="I41" t="str">
        <f>VLOOKUP(H41,[1]Sheet1!$A$2:$J$132,10,0)</f>
        <v>137405500208</v>
      </c>
      <c r="J41" t="str">
        <f>VLOOKUP(H41,[1]Sheet1!$A$2:$I$132,9,0)</f>
        <v>ICIC0001374</v>
      </c>
      <c r="L41">
        <v>112644</v>
      </c>
      <c r="M41">
        <v>14160</v>
      </c>
      <c r="N41">
        <f>VLOOKUP(L41,[2]Sheet1!$Z$2:$AA$111,2,0)</f>
        <v>-14160</v>
      </c>
      <c r="O41">
        <f t="shared" si="0"/>
        <v>0</v>
      </c>
      <c r="R41">
        <v>113443</v>
      </c>
      <c r="S41">
        <v>4280</v>
      </c>
      <c r="T41">
        <f>VLOOKUP(R41,[3]Sheet1!$Z$2:$AA$109,2,0)</f>
        <v>-4280</v>
      </c>
      <c r="U41">
        <f t="shared" si="1"/>
        <v>0</v>
      </c>
      <c r="W41" s="8">
        <v>113443</v>
      </c>
      <c r="X41">
        <v>4280</v>
      </c>
      <c r="Z41">
        <v>113443</v>
      </c>
      <c r="AA41">
        <v>4280</v>
      </c>
      <c r="AB41">
        <f>VLOOKUP(Z41,[4]Sheet1!$P$2:$Q$99,2,0)</f>
        <v>-4280</v>
      </c>
      <c r="AC41">
        <f t="shared" si="2"/>
        <v>0</v>
      </c>
      <c r="AE41">
        <v>113443</v>
      </c>
      <c r="AF41">
        <v>4280</v>
      </c>
    </row>
    <row r="42" spans="1:32" x14ac:dyDescent="0.2">
      <c r="A42" s="2">
        <v>102788</v>
      </c>
      <c r="B42" s="3" t="s">
        <v>91</v>
      </c>
      <c r="C42" s="3">
        <v>1923067761</v>
      </c>
      <c r="D42" s="4">
        <v>75910</v>
      </c>
      <c r="E42" s="57" t="s">
        <v>41</v>
      </c>
      <c r="F42" s="58" t="s">
        <v>92</v>
      </c>
      <c r="H42">
        <v>112411</v>
      </c>
      <c r="I42" t="str">
        <f>VLOOKUP(H42,[1]Sheet1!$A$2:$J$132,10,0)</f>
        <v>10503342950</v>
      </c>
      <c r="J42" t="str">
        <f>VLOOKUP(H42,[1]Sheet1!$A$2:$I$132,9,0)</f>
        <v>SBIN0009077</v>
      </c>
      <c r="L42">
        <v>112691</v>
      </c>
      <c r="M42">
        <v>278816.40000000002</v>
      </c>
      <c r="N42">
        <f>VLOOKUP(L42,[2]Sheet1!$Z$2:$AA$111,2,0)</f>
        <v>-278816.40000000002</v>
      </c>
      <c r="O42">
        <f t="shared" si="0"/>
        <v>0</v>
      </c>
      <c r="R42">
        <v>113476</v>
      </c>
      <c r="S42">
        <v>3625</v>
      </c>
      <c r="T42">
        <f>VLOOKUP(R42,[3]Sheet1!$Z$2:$AA$109,2,0)</f>
        <v>-3625</v>
      </c>
      <c r="U42">
        <f t="shared" si="1"/>
        <v>0</v>
      </c>
      <c r="W42" s="8">
        <v>113476</v>
      </c>
      <c r="X42">
        <v>3625</v>
      </c>
      <c r="Z42">
        <v>113476</v>
      </c>
      <c r="AA42">
        <v>3625</v>
      </c>
      <c r="AB42">
        <f>VLOOKUP(Z42,[4]Sheet1!$P$2:$Q$99,2,0)</f>
        <v>-3625</v>
      </c>
      <c r="AC42">
        <f t="shared" si="2"/>
        <v>0</v>
      </c>
      <c r="AE42">
        <v>113476</v>
      </c>
      <c r="AF42">
        <v>3625</v>
      </c>
    </row>
    <row r="43" spans="1:32" x14ac:dyDescent="0.2">
      <c r="A43" s="2">
        <v>113476</v>
      </c>
      <c r="B43" s="3" t="s">
        <v>93</v>
      </c>
      <c r="C43" s="3">
        <v>1923063170</v>
      </c>
      <c r="D43" s="4">
        <v>3625</v>
      </c>
      <c r="E43" s="57" t="s">
        <v>41</v>
      </c>
      <c r="F43" s="58" t="s">
        <v>94</v>
      </c>
      <c r="H43">
        <v>112432</v>
      </c>
      <c r="I43" t="str">
        <f>VLOOKUP(H43,[1]Sheet1!$A$2:$J$132,10,0)</f>
        <v>50200038560455</v>
      </c>
      <c r="J43" t="str">
        <f>VLOOKUP(H43,[1]Sheet1!$A$2:$I$132,9,0)</f>
        <v>HDFC0000255</v>
      </c>
      <c r="L43">
        <v>113443</v>
      </c>
      <c r="M43">
        <v>4280</v>
      </c>
      <c r="N43">
        <f>VLOOKUP(L43,[2]Sheet1!$Z$2:$AA$111,2,0)</f>
        <v>-4280</v>
      </c>
      <c r="O43">
        <f t="shared" si="0"/>
        <v>0</v>
      </c>
      <c r="R43">
        <v>113495</v>
      </c>
      <c r="S43">
        <v>181300</v>
      </c>
      <c r="T43">
        <f>VLOOKUP(R43,[3]Sheet1!$Z$2:$AA$109,2,0)</f>
        <v>-181300</v>
      </c>
      <c r="U43">
        <f t="shared" si="1"/>
        <v>0</v>
      </c>
      <c r="W43" s="8">
        <v>113495</v>
      </c>
      <c r="X43">
        <v>181300</v>
      </c>
      <c r="Z43">
        <v>113495</v>
      </c>
      <c r="AA43">
        <v>181300</v>
      </c>
      <c r="AB43">
        <f>VLOOKUP(Z43,[4]Sheet1!$P$2:$Q$99,2,0)</f>
        <v>-181300</v>
      </c>
      <c r="AC43">
        <f t="shared" si="2"/>
        <v>0</v>
      </c>
      <c r="AE43">
        <v>113495</v>
      </c>
      <c r="AF43">
        <v>181300</v>
      </c>
    </row>
    <row r="44" spans="1:32" x14ac:dyDescent="0.2">
      <c r="A44" s="2">
        <v>102881</v>
      </c>
      <c r="B44" s="3" t="s">
        <v>97</v>
      </c>
      <c r="C44" s="3">
        <v>1923063174</v>
      </c>
      <c r="D44" s="4">
        <v>106693</v>
      </c>
      <c r="E44" s="57" t="s">
        <v>41</v>
      </c>
      <c r="F44" s="58" t="s">
        <v>98</v>
      </c>
      <c r="H44">
        <v>112584</v>
      </c>
      <c r="I44" t="str">
        <f>VLOOKUP(H44,[1]Sheet1!$A$2:$J$132,10,0)</f>
        <v>300520110000126</v>
      </c>
      <c r="J44" t="str">
        <f>VLOOKUP(H44,[1]Sheet1!$A$2:$I$132,9,0)</f>
        <v>BKID0003005</v>
      </c>
      <c r="L44">
        <v>113476</v>
      </c>
      <c r="M44">
        <v>3625</v>
      </c>
      <c r="N44">
        <f>VLOOKUP(L44,[2]Sheet1!$Z$2:$AA$111,2,0)</f>
        <v>-3625</v>
      </c>
      <c r="O44">
        <f t="shared" si="0"/>
        <v>0</v>
      </c>
      <c r="R44">
        <v>113566</v>
      </c>
      <c r="S44">
        <v>600</v>
      </c>
      <c r="T44">
        <f>VLOOKUP(R44,[3]Sheet1!$Z$2:$AA$109,2,0)</f>
        <v>-600</v>
      </c>
      <c r="U44">
        <f t="shared" si="1"/>
        <v>0</v>
      </c>
      <c r="W44" s="8">
        <v>113566</v>
      </c>
      <c r="X44">
        <v>600</v>
      </c>
      <c r="Z44">
        <v>113566</v>
      </c>
      <c r="AA44">
        <v>600</v>
      </c>
      <c r="AB44">
        <f>VLOOKUP(Z44,[4]Sheet1!$P$2:$Q$99,2,0)</f>
        <v>-600</v>
      </c>
      <c r="AC44">
        <f t="shared" si="2"/>
        <v>0</v>
      </c>
      <c r="AE44">
        <v>113566</v>
      </c>
      <c r="AF44">
        <v>600</v>
      </c>
    </row>
    <row r="45" spans="1:32" x14ac:dyDescent="0.2">
      <c r="A45" s="2">
        <v>108589</v>
      </c>
      <c r="B45" s="3" t="s">
        <v>103</v>
      </c>
      <c r="C45" s="3">
        <v>1923074698</v>
      </c>
      <c r="D45" s="4">
        <v>2850</v>
      </c>
      <c r="E45" s="57" t="s">
        <v>41</v>
      </c>
      <c r="F45" s="58" t="s">
        <v>104</v>
      </c>
      <c r="H45">
        <v>112644</v>
      </c>
      <c r="I45" t="str">
        <f>VLOOKUP(H45,[1]Sheet1!$A$2:$J$132,10,0)</f>
        <v>31943254001</v>
      </c>
      <c r="J45" t="str">
        <f>VLOOKUP(H45,[1]Sheet1!$A$2:$I$132,9,0)</f>
        <v>SBIN0010725</v>
      </c>
      <c r="L45">
        <v>113495</v>
      </c>
      <c r="M45">
        <v>181300</v>
      </c>
      <c r="N45">
        <f>VLOOKUP(L45,[2]Sheet1!$Z$2:$AA$111,2,0)</f>
        <v>-181300</v>
      </c>
      <c r="O45">
        <f t="shared" si="0"/>
        <v>0</v>
      </c>
      <c r="R45">
        <v>113899</v>
      </c>
      <c r="S45">
        <v>11020</v>
      </c>
      <c r="T45">
        <f>VLOOKUP(R45,[3]Sheet1!$Z$2:$AA$109,2,0)</f>
        <v>-11020</v>
      </c>
      <c r="U45">
        <f t="shared" si="1"/>
        <v>0</v>
      </c>
      <c r="W45" s="8">
        <v>113899</v>
      </c>
      <c r="X45">
        <v>11020</v>
      </c>
      <c r="Z45">
        <v>113899</v>
      </c>
      <c r="AA45">
        <v>11020</v>
      </c>
      <c r="AB45">
        <f>VLOOKUP(Z45,[4]Sheet1!$P$2:$Q$99,2,0)</f>
        <v>-11020</v>
      </c>
      <c r="AC45">
        <f t="shared" si="2"/>
        <v>0</v>
      </c>
      <c r="AE45">
        <v>113899</v>
      </c>
      <c r="AF45">
        <v>11020</v>
      </c>
    </row>
    <row r="46" spans="1:32" x14ac:dyDescent="0.2">
      <c r="A46" s="2">
        <v>108589</v>
      </c>
      <c r="B46" s="3" t="s">
        <v>103</v>
      </c>
      <c r="C46" s="3">
        <v>1923074701</v>
      </c>
      <c r="D46" s="4">
        <v>7910</v>
      </c>
      <c r="E46" s="57" t="s">
        <v>41</v>
      </c>
      <c r="F46" s="58" t="s">
        <v>105</v>
      </c>
      <c r="H46">
        <v>112691</v>
      </c>
      <c r="I46" t="str">
        <f>VLOOKUP(H46,[1]Sheet1!$A$2:$J$132,10,0)</f>
        <v>106195878001</v>
      </c>
      <c r="J46" t="str">
        <f>VLOOKUP(H46,[1]Sheet1!$A$2:$I$132,9,0)</f>
        <v>HSBC0411002</v>
      </c>
      <c r="L46">
        <v>113566</v>
      </c>
      <c r="M46">
        <v>600</v>
      </c>
      <c r="N46">
        <f>VLOOKUP(L46,[2]Sheet1!$Z$2:$AA$111,2,0)</f>
        <v>-600</v>
      </c>
      <c r="O46">
        <f t="shared" si="0"/>
        <v>0</v>
      </c>
      <c r="R46">
        <v>114105</v>
      </c>
      <c r="S46">
        <v>3600</v>
      </c>
      <c r="T46">
        <f>VLOOKUP(R46,[3]Sheet1!$Z$2:$AA$109,2,0)</f>
        <v>-3600</v>
      </c>
      <c r="U46">
        <f t="shared" si="1"/>
        <v>0</v>
      </c>
      <c r="W46" s="8">
        <v>114105</v>
      </c>
      <c r="X46">
        <v>3600</v>
      </c>
      <c r="Z46">
        <v>114105</v>
      </c>
      <c r="AA46">
        <v>3600</v>
      </c>
      <c r="AB46">
        <f>VLOOKUP(Z46,[4]Sheet1!$P$2:$Q$99,2,0)</f>
        <v>-3600</v>
      </c>
      <c r="AC46">
        <f t="shared" si="2"/>
        <v>0</v>
      </c>
      <c r="AE46">
        <v>114105</v>
      </c>
      <c r="AF46">
        <v>3600</v>
      </c>
    </row>
    <row r="47" spans="1:32" x14ac:dyDescent="0.2">
      <c r="A47" s="2">
        <v>108589</v>
      </c>
      <c r="B47" s="3" t="s">
        <v>103</v>
      </c>
      <c r="C47" s="3">
        <v>1923074703</v>
      </c>
      <c r="D47" s="4">
        <v>3538</v>
      </c>
      <c r="E47" s="57" t="s">
        <v>41</v>
      </c>
      <c r="F47" s="58" t="s">
        <v>106</v>
      </c>
      <c r="H47">
        <v>112707</v>
      </c>
      <c r="I47" t="str">
        <f>VLOOKUP(H47,[1]Sheet1!$A$2:$J$132,10,0)</f>
        <v>911020036184342</v>
      </c>
      <c r="J47" t="str">
        <f>VLOOKUP(H47,[1]Sheet1!$A$2:$I$132,9,0)</f>
        <v>UTIB0000863</v>
      </c>
      <c r="L47">
        <v>113899</v>
      </c>
      <c r="M47">
        <v>11020</v>
      </c>
      <c r="N47">
        <f>VLOOKUP(L47,[2]Sheet1!$Z$2:$AA$111,2,0)</f>
        <v>-11020</v>
      </c>
      <c r="O47">
        <f t="shared" si="0"/>
        <v>0</v>
      </c>
      <c r="R47">
        <v>114106</v>
      </c>
      <c r="S47">
        <v>4532</v>
      </c>
      <c r="T47">
        <f>VLOOKUP(R47,[3]Sheet1!$Z$2:$AA$109,2,0)</f>
        <v>-4532</v>
      </c>
      <c r="U47">
        <f t="shared" si="1"/>
        <v>0</v>
      </c>
      <c r="W47" s="8">
        <v>114106</v>
      </c>
      <c r="X47">
        <v>4532</v>
      </c>
      <c r="Z47">
        <v>114106</v>
      </c>
      <c r="AA47">
        <v>4532</v>
      </c>
      <c r="AB47">
        <f>VLOOKUP(Z47,[4]Sheet1!$P$2:$Q$99,2,0)</f>
        <v>-4532</v>
      </c>
      <c r="AC47">
        <f t="shared" si="2"/>
        <v>0</v>
      </c>
      <c r="AE47">
        <v>114106</v>
      </c>
      <c r="AF47">
        <v>4532</v>
      </c>
    </row>
    <row r="48" spans="1:32" x14ac:dyDescent="0.2">
      <c r="A48" s="2">
        <v>108589</v>
      </c>
      <c r="B48" s="3" t="s">
        <v>103</v>
      </c>
      <c r="C48" s="3">
        <v>1923074707</v>
      </c>
      <c r="D48" s="4">
        <v>5298</v>
      </c>
      <c r="E48" s="57" t="s">
        <v>41</v>
      </c>
      <c r="F48" s="58" t="s">
        <v>107</v>
      </c>
      <c r="H48">
        <v>112767</v>
      </c>
      <c r="I48" t="str">
        <f>VLOOKUP(H48,[1]Sheet1!$A$2:$J$132,10,0)</f>
        <v>33860200000139</v>
      </c>
      <c r="J48" t="str">
        <f>VLOOKUP(H48,[1]Sheet1!$A$2:$I$132,9,0)</f>
        <v>BARB0CENPOI</v>
      </c>
      <c r="L48">
        <v>114105</v>
      </c>
      <c r="M48">
        <v>3600</v>
      </c>
      <c r="N48">
        <f>VLOOKUP(L48,[2]Sheet1!$Z$2:$AA$111,2,0)</f>
        <v>-3600</v>
      </c>
      <c r="O48">
        <f t="shared" si="0"/>
        <v>0</v>
      </c>
      <c r="R48">
        <v>114353</v>
      </c>
      <c r="S48">
        <v>18681.84</v>
      </c>
      <c r="T48">
        <f>VLOOKUP(R48,[3]Sheet1!$Z$2:$AA$109,2,0)</f>
        <v>-18681.84</v>
      </c>
      <c r="U48">
        <f t="shared" si="1"/>
        <v>0</v>
      </c>
      <c r="W48" s="8">
        <v>114353</v>
      </c>
      <c r="X48">
        <v>18681.84</v>
      </c>
      <c r="Z48">
        <v>114353</v>
      </c>
      <c r="AA48">
        <v>18681.84</v>
      </c>
      <c r="AB48">
        <f>VLOOKUP(Z48,[4]Sheet1!$P$2:$Q$99,2,0)</f>
        <v>-18681.84</v>
      </c>
      <c r="AC48">
        <f t="shared" si="2"/>
        <v>0</v>
      </c>
      <c r="AE48">
        <v>114353</v>
      </c>
      <c r="AF48">
        <v>18681.84</v>
      </c>
    </row>
    <row r="49" spans="1:32" x14ac:dyDescent="0.2">
      <c r="A49" s="2">
        <v>108589</v>
      </c>
      <c r="B49" s="3" t="s">
        <v>103</v>
      </c>
      <c r="C49" s="3">
        <v>1923074708</v>
      </c>
      <c r="D49" s="4">
        <v>5785</v>
      </c>
      <c r="E49" s="57" t="s">
        <v>41</v>
      </c>
      <c r="F49" s="58" t="s">
        <v>108</v>
      </c>
      <c r="H49">
        <v>112896</v>
      </c>
      <c r="I49" t="str">
        <f>VLOOKUP(H49,[1]Sheet1!$A$2:$J$132,10,0)</f>
        <v>02170500000083</v>
      </c>
      <c r="J49" t="str">
        <f>VLOOKUP(H49,[1]Sheet1!$A$2:$I$132,9,0)</f>
        <v>BARB0INDNAN</v>
      </c>
      <c r="L49">
        <v>114106</v>
      </c>
      <c r="M49">
        <v>4532</v>
      </c>
      <c r="N49">
        <f>VLOOKUP(L49,[2]Sheet1!$Z$2:$AA$111,2,0)</f>
        <v>-4532</v>
      </c>
      <c r="O49">
        <f t="shared" si="0"/>
        <v>0</v>
      </c>
      <c r="R49">
        <v>114574</v>
      </c>
      <c r="S49">
        <v>68250</v>
      </c>
      <c r="T49">
        <f>VLOOKUP(R49,[3]Sheet1!$Z$2:$AA$109,2,0)</f>
        <v>-68250</v>
      </c>
      <c r="U49">
        <f t="shared" si="1"/>
        <v>0</v>
      </c>
      <c r="W49" s="8">
        <v>114574</v>
      </c>
      <c r="X49">
        <v>68250</v>
      </c>
      <c r="Z49">
        <v>114574</v>
      </c>
      <c r="AA49">
        <v>68250</v>
      </c>
      <c r="AB49">
        <f>VLOOKUP(Z49,[4]Sheet1!$P$2:$Q$99,2,0)</f>
        <v>-68250</v>
      </c>
      <c r="AC49">
        <f t="shared" si="2"/>
        <v>0</v>
      </c>
      <c r="AE49">
        <v>114574</v>
      </c>
      <c r="AF49">
        <v>68250</v>
      </c>
    </row>
    <row r="50" spans="1:32" x14ac:dyDescent="0.2">
      <c r="A50" s="2">
        <v>108589</v>
      </c>
      <c r="B50" s="3" t="s">
        <v>103</v>
      </c>
      <c r="C50" s="3">
        <v>1923074709</v>
      </c>
      <c r="D50" s="4">
        <v>3558</v>
      </c>
      <c r="E50" s="57" t="s">
        <v>41</v>
      </c>
      <c r="F50" s="58" t="s">
        <v>109</v>
      </c>
      <c r="H50">
        <v>113443</v>
      </c>
      <c r="I50" t="str">
        <f>VLOOKUP(H50,[1]Sheet1!$A$2:$J$132,10,0)</f>
        <v>50200006263188</v>
      </c>
      <c r="J50" t="str">
        <f>VLOOKUP(H50,[1]Sheet1!$A$2:$I$132,9,0)</f>
        <v>HDFC0000030</v>
      </c>
      <c r="L50">
        <v>114353</v>
      </c>
      <c r="M50">
        <v>18681.84</v>
      </c>
      <c r="N50">
        <f>VLOOKUP(L50,[2]Sheet1!$Z$2:$AA$111,2,0)</f>
        <v>-18681.84</v>
      </c>
      <c r="O50">
        <f t="shared" si="0"/>
        <v>0</v>
      </c>
      <c r="R50">
        <v>114683</v>
      </c>
      <c r="S50">
        <v>20851</v>
      </c>
      <c r="T50">
        <f>VLOOKUP(R50,[3]Sheet1!$Z$2:$AA$109,2,0)</f>
        <v>-20851</v>
      </c>
      <c r="U50">
        <f t="shared" si="1"/>
        <v>0</v>
      </c>
      <c r="W50" s="8">
        <v>114683</v>
      </c>
      <c r="X50">
        <v>20851</v>
      </c>
      <c r="Z50">
        <v>114683</v>
      </c>
      <c r="AA50">
        <v>20851</v>
      </c>
      <c r="AB50">
        <f>VLOOKUP(Z50,[4]Sheet1!$P$2:$Q$99,2,0)</f>
        <v>-20851</v>
      </c>
      <c r="AC50">
        <f t="shared" si="2"/>
        <v>0</v>
      </c>
      <c r="AE50">
        <v>114683</v>
      </c>
      <c r="AF50">
        <v>20851</v>
      </c>
    </row>
    <row r="51" spans="1:32" x14ac:dyDescent="0.2">
      <c r="A51" s="2">
        <v>108589</v>
      </c>
      <c r="B51" s="3" t="s">
        <v>103</v>
      </c>
      <c r="C51" s="3">
        <v>1923074739</v>
      </c>
      <c r="D51" s="4">
        <v>3164</v>
      </c>
      <c r="E51" s="57" t="s">
        <v>41</v>
      </c>
      <c r="F51" s="58" t="s">
        <v>110</v>
      </c>
      <c r="H51">
        <v>113476</v>
      </c>
      <c r="I51" t="str">
        <f>VLOOKUP(H51,[1]Sheet1!$A$2:$J$132,10,0)</f>
        <v>001184600008312</v>
      </c>
      <c r="J51" t="str">
        <f>VLOOKUP(H51,[1]Sheet1!$A$2:$I$132,9,0)</f>
        <v>YESB0000011</v>
      </c>
      <c r="L51">
        <v>114574</v>
      </c>
      <c r="M51">
        <v>68250</v>
      </c>
      <c r="N51">
        <f>VLOOKUP(L51,[2]Sheet1!$Z$2:$AA$111,2,0)</f>
        <v>-68250</v>
      </c>
      <c r="O51">
        <f t="shared" si="0"/>
        <v>0</v>
      </c>
      <c r="R51">
        <v>114818</v>
      </c>
      <c r="S51">
        <v>28132</v>
      </c>
      <c r="T51">
        <f>VLOOKUP(R51,[3]Sheet1!$Z$2:$AA$109,2,0)</f>
        <v>-28132</v>
      </c>
      <c r="U51">
        <f t="shared" si="1"/>
        <v>0</v>
      </c>
      <c r="W51" s="8">
        <v>114818</v>
      </c>
      <c r="X51">
        <v>28132</v>
      </c>
      <c r="Z51" s="16">
        <v>114818</v>
      </c>
      <c r="AA51" s="16">
        <v>28132</v>
      </c>
      <c r="AB51" s="16">
        <f>VLOOKUP(Z51,[4]Sheet1!$P$2:$Q$99,2,0)</f>
        <v>-18656</v>
      </c>
      <c r="AC51" s="16">
        <f t="shared" si="2"/>
        <v>9476</v>
      </c>
      <c r="AD51" t="s">
        <v>1579</v>
      </c>
      <c r="AE51">
        <v>114818</v>
      </c>
      <c r="AF51">
        <v>28132</v>
      </c>
    </row>
    <row r="52" spans="1:32" x14ac:dyDescent="0.2">
      <c r="A52" s="2">
        <v>110921</v>
      </c>
      <c r="B52" s="3" t="s">
        <v>116</v>
      </c>
      <c r="C52" s="3">
        <v>1923068901</v>
      </c>
      <c r="D52" s="4">
        <v>1180</v>
      </c>
      <c r="E52" s="57" t="s">
        <v>41</v>
      </c>
      <c r="F52" s="58" t="s">
        <v>117</v>
      </c>
      <c r="H52">
        <v>113495</v>
      </c>
      <c r="I52" t="str">
        <f>VLOOKUP(H52,[1]Sheet1!$A$2:$J$132,10,0)</f>
        <v>911020012019833</v>
      </c>
      <c r="J52" t="str">
        <f>VLOOKUP(H52,[1]Sheet1!$A$2:$I$132,9,0)</f>
        <v>UTIB0000446</v>
      </c>
      <c r="L52">
        <v>114683</v>
      </c>
      <c r="M52">
        <v>20851</v>
      </c>
      <c r="N52">
        <f>VLOOKUP(L52,[2]Sheet1!$Z$2:$AA$111,2,0)</f>
        <v>-20851</v>
      </c>
      <c r="O52">
        <f t="shared" si="0"/>
        <v>0</v>
      </c>
      <c r="R52">
        <v>114883</v>
      </c>
      <c r="S52">
        <v>53641</v>
      </c>
      <c r="T52">
        <f>VLOOKUP(R52,[3]Sheet1!$Z$2:$AA$109,2,0)</f>
        <v>-53641</v>
      </c>
      <c r="U52">
        <f t="shared" si="1"/>
        <v>0</v>
      </c>
      <c r="W52" s="8">
        <v>114883</v>
      </c>
      <c r="X52">
        <v>53641</v>
      </c>
      <c r="Z52">
        <v>114883</v>
      </c>
      <c r="AA52">
        <v>53641</v>
      </c>
      <c r="AB52">
        <f>VLOOKUP(Z52,[4]Sheet1!$P$2:$Q$99,2,0)</f>
        <v>-53641</v>
      </c>
      <c r="AC52">
        <f t="shared" si="2"/>
        <v>0</v>
      </c>
      <c r="AE52">
        <v>114883</v>
      </c>
      <c r="AF52">
        <v>53641</v>
      </c>
    </row>
    <row r="53" spans="1:32" x14ac:dyDescent="0.2">
      <c r="A53" s="2">
        <v>118836</v>
      </c>
      <c r="B53" s="3" t="s">
        <v>118</v>
      </c>
      <c r="C53" s="3">
        <v>1923074744</v>
      </c>
      <c r="D53" s="4">
        <v>1000</v>
      </c>
      <c r="E53" s="57" t="s">
        <v>41</v>
      </c>
      <c r="F53" s="58" t="s">
        <v>119</v>
      </c>
      <c r="H53">
        <v>113566</v>
      </c>
      <c r="I53" t="str">
        <f>VLOOKUP(H53,[1]Sheet1!$A$2:$J$132,10,0)</f>
        <v>60263123913</v>
      </c>
      <c r="J53" t="str">
        <f>VLOOKUP(H53,[1]Sheet1!$A$2:$I$132,9,0)</f>
        <v>MAHB0001538</v>
      </c>
      <c r="L53">
        <v>114818</v>
      </c>
      <c r="M53">
        <v>28132</v>
      </c>
      <c r="N53">
        <f>VLOOKUP(L53,[2]Sheet1!$Z$2:$AA$111,2,0)</f>
        <v>-28132</v>
      </c>
      <c r="O53">
        <f t="shared" si="0"/>
        <v>0</v>
      </c>
      <c r="R53">
        <v>115411</v>
      </c>
      <c r="S53">
        <v>2832</v>
      </c>
      <c r="T53">
        <f>VLOOKUP(R53,[3]Sheet1!$Z$2:$AA$109,2,0)</f>
        <v>-2832</v>
      </c>
      <c r="U53">
        <f t="shared" si="1"/>
        <v>0</v>
      </c>
      <c r="W53" s="8">
        <v>115411</v>
      </c>
      <c r="X53">
        <v>2832</v>
      </c>
      <c r="Z53">
        <v>115411</v>
      </c>
      <c r="AA53">
        <v>2832</v>
      </c>
      <c r="AB53">
        <f>VLOOKUP(Z53,[4]Sheet1!$P$2:$Q$99,2,0)</f>
        <v>-2832</v>
      </c>
      <c r="AC53">
        <f t="shared" si="2"/>
        <v>0</v>
      </c>
      <c r="AE53">
        <v>115411</v>
      </c>
      <c r="AF53">
        <v>2832</v>
      </c>
    </row>
    <row r="54" spans="1:32" x14ac:dyDescent="0.2">
      <c r="A54" s="2">
        <v>119320</v>
      </c>
      <c r="B54" s="3" t="s">
        <v>120</v>
      </c>
      <c r="C54" s="3">
        <v>3023481910</v>
      </c>
      <c r="D54" s="4">
        <v>262331</v>
      </c>
      <c r="E54" s="57" t="s">
        <v>41</v>
      </c>
      <c r="F54" s="58" t="s">
        <v>121</v>
      </c>
      <c r="H54">
        <v>113899</v>
      </c>
      <c r="I54" t="str">
        <f>VLOOKUP(H54,[1]Sheet1!$A$2:$J$132,10,0)</f>
        <v>0615102000010335</v>
      </c>
      <c r="J54" t="str">
        <f>VLOOKUP(H54,[1]Sheet1!$A$2:$I$132,9,0)</f>
        <v>IBKL0000615</v>
      </c>
      <c r="L54">
        <v>114883</v>
      </c>
      <c r="M54">
        <v>53641</v>
      </c>
      <c r="N54">
        <f>VLOOKUP(L54,[2]Sheet1!$Z$2:$AA$111,2,0)</f>
        <v>-53641</v>
      </c>
      <c r="O54">
        <f t="shared" si="0"/>
        <v>0</v>
      </c>
      <c r="R54">
        <v>115415</v>
      </c>
      <c r="S54">
        <v>102570</v>
      </c>
      <c r="T54">
        <f>VLOOKUP(R54,[3]Sheet1!$Z$2:$AA$109,2,0)</f>
        <v>-102570</v>
      </c>
      <c r="U54">
        <f t="shared" si="1"/>
        <v>0</v>
      </c>
      <c r="W54" s="8">
        <v>115415</v>
      </c>
      <c r="X54">
        <v>102570</v>
      </c>
      <c r="Z54">
        <v>115415</v>
      </c>
      <c r="AA54">
        <v>102570</v>
      </c>
      <c r="AB54">
        <f>VLOOKUP(Z54,[4]Sheet1!$P$2:$Q$99,2,0)</f>
        <v>-102570</v>
      </c>
      <c r="AC54">
        <f t="shared" si="2"/>
        <v>0</v>
      </c>
      <c r="AE54">
        <v>115415</v>
      </c>
      <c r="AF54">
        <v>102570</v>
      </c>
    </row>
    <row r="55" spans="1:32" x14ac:dyDescent="0.2">
      <c r="A55" s="2">
        <v>118472</v>
      </c>
      <c r="B55" s="3" t="s">
        <v>122</v>
      </c>
      <c r="C55" s="3">
        <v>1923073992</v>
      </c>
      <c r="D55" s="4">
        <v>11760</v>
      </c>
      <c r="E55" s="57" t="s">
        <v>41</v>
      </c>
      <c r="F55" s="58" t="s">
        <v>123</v>
      </c>
      <c r="H55">
        <v>114105</v>
      </c>
      <c r="I55" t="str">
        <f>VLOOKUP(H55,[1]Sheet1!$A$2:$J$132,10,0)</f>
        <v>0012387519</v>
      </c>
      <c r="J55" t="str">
        <f>VLOOKUP(H55,[1]Sheet1!$A$2:$I$132,9,0)</f>
        <v>KKBK0000819</v>
      </c>
      <c r="L55">
        <v>115411</v>
      </c>
      <c r="M55">
        <v>2832</v>
      </c>
      <c r="N55">
        <f>VLOOKUP(L55,[2]Sheet1!$Z$2:$AA$111,2,0)</f>
        <v>-2832</v>
      </c>
      <c r="O55">
        <f t="shared" si="0"/>
        <v>0</v>
      </c>
      <c r="R55">
        <v>115680</v>
      </c>
      <c r="S55">
        <v>168940.6</v>
      </c>
      <c r="T55">
        <f>VLOOKUP(R55,[3]Sheet1!$Z$2:$AA$109,2,0)</f>
        <v>-168940.6</v>
      </c>
      <c r="U55">
        <f t="shared" si="1"/>
        <v>0</v>
      </c>
      <c r="W55" s="8">
        <v>115680</v>
      </c>
      <c r="X55">
        <v>168940.6</v>
      </c>
      <c r="Z55">
        <v>115680</v>
      </c>
      <c r="AA55">
        <v>168940.6</v>
      </c>
      <c r="AB55">
        <f>VLOOKUP(Z55,[4]Sheet1!$P$2:$Q$99,2,0)</f>
        <v>-168940.6</v>
      </c>
      <c r="AC55">
        <f t="shared" si="2"/>
        <v>0</v>
      </c>
      <c r="AE55">
        <v>115680</v>
      </c>
      <c r="AF55">
        <v>168940.6</v>
      </c>
    </row>
    <row r="56" spans="1:32" x14ac:dyDescent="0.2">
      <c r="A56" s="2">
        <v>118472</v>
      </c>
      <c r="B56" s="3" t="s">
        <v>122</v>
      </c>
      <c r="C56" s="3">
        <v>1923074236</v>
      </c>
      <c r="D56" s="4">
        <v>17640</v>
      </c>
      <c r="E56" s="57" t="s">
        <v>41</v>
      </c>
      <c r="F56" s="58" t="s">
        <v>124</v>
      </c>
      <c r="H56">
        <v>114106</v>
      </c>
      <c r="I56" t="str">
        <f>VLOOKUP(H56,[1]Sheet1!$A$2:$J$132,10,0)</f>
        <v>002220110001045</v>
      </c>
      <c r="J56" t="str">
        <f>VLOOKUP(H56,[1]Sheet1!$A$2:$I$132,9,0)</f>
        <v>BKID0000022</v>
      </c>
      <c r="L56">
        <v>115415</v>
      </c>
      <c r="M56">
        <v>102570</v>
      </c>
      <c r="N56">
        <f>VLOOKUP(L56,[2]Sheet1!$Z$2:$AA$111,2,0)</f>
        <v>-102570</v>
      </c>
      <c r="O56">
        <f t="shared" si="0"/>
        <v>0</v>
      </c>
      <c r="R56">
        <v>115751</v>
      </c>
      <c r="S56">
        <v>270176</v>
      </c>
      <c r="T56">
        <f>VLOOKUP(R56,[3]Sheet1!$Z$2:$AA$109,2,0)</f>
        <v>-270176</v>
      </c>
      <c r="U56">
        <f t="shared" si="1"/>
        <v>0</v>
      </c>
      <c r="W56" s="8">
        <v>115751</v>
      </c>
      <c r="X56">
        <v>270176</v>
      </c>
      <c r="Z56">
        <v>115751</v>
      </c>
      <c r="AA56">
        <v>270176</v>
      </c>
      <c r="AB56">
        <f>VLOOKUP(Z56,[4]Sheet1!$P$2:$Q$99,2,0)</f>
        <v>-270176</v>
      </c>
      <c r="AC56">
        <f t="shared" si="2"/>
        <v>0</v>
      </c>
      <c r="AE56">
        <v>115751</v>
      </c>
      <c r="AF56">
        <v>270176</v>
      </c>
    </row>
    <row r="57" spans="1:32" x14ac:dyDescent="0.2">
      <c r="A57" s="2">
        <v>113566</v>
      </c>
      <c r="B57" s="3" t="s">
        <v>125</v>
      </c>
      <c r="C57" s="3">
        <v>1923074743</v>
      </c>
      <c r="D57" s="4">
        <v>600</v>
      </c>
      <c r="E57" s="57" t="s">
        <v>41</v>
      </c>
      <c r="F57" s="58" t="s">
        <v>126</v>
      </c>
      <c r="H57">
        <v>114353</v>
      </c>
      <c r="I57" t="str">
        <f>VLOOKUP(H57,[1]Sheet1!$A$2:$J$132,10,0)</f>
        <v>65012010000501</v>
      </c>
      <c r="J57" t="str">
        <f>VLOOKUP(H57,[1]Sheet1!$A$2:$I$132,9,0)</f>
        <v>IBKL0000650</v>
      </c>
      <c r="L57">
        <v>115680</v>
      </c>
      <c r="M57">
        <v>168940.6</v>
      </c>
      <c r="N57">
        <f>VLOOKUP(L57,[2]Sheet1!$Z$2:$AA$111,2,0)</f>
        <v>-168940.6</v>
      </c>
      <c r="O57">
        <f t="shared" si="0"/>
        <v>0</v>
      </c>
      <c r="R57">
        <v>115764</v>
      </c>
      <c r="S57">
        <v>898</v>
      </c>
      <c r="T57">
        <f>VLOOKUP(R57,[3]Sheet1!$Z$2:$AA$109,2,0)</f>
        <v>-898</v>
      </c>
      <c r="U57">
        <f t="shared" si="1"/>
        <v>0</v>
      </c>
      <c r="W57" s="8">
        <v>115764</v>
      </c>
      <c r="X57">
        <v>898</v>
      </c>
      <c r="Z57">
        <v>115764</v>
      </c>
      <c r="AA57">
        <v>898</v>
      </c>
      <c r="AB57">
        <f>VLOOKUP(Z57,[4]Sheet1!$P$2:$Q$99,2,0)</f>
        <v>-898</v>
      </c>
      <c r="AC57">
        <f t="shared" si="2"/>
        <v>0</v>
      </c>
      <c r="AE57">
        <v>115764</v>
      </c>
      <c r="AF57">
        <v>898</v>
      </c>
    </row>
    <row r="58" spans="1:32" x14ac:dyDescent="0.2">
      <c r="A58" s="2">
        <v>112584</v>
      </c>
      <c r="B58" s="3" t="s">
        <v>127</v>
      </c>
      <c r="C58" s="3">
        <v>1923073590</v>
      </c>
      <c r="D58" s="4">
        <v>188356.86</v>
      </c>
      <c r="E58" s="57" t="s">
        <v>41</v>
      </c>
      <c r="F58" s="58" t="s">
        <v>128</v>
      </c>
      <c r="H58">
        <v>114363</v>
      </c>
      <c r="I58" t="str">
        <f>VLOOKUP(H58,[1]Sheet1!$A$2:$J$132,10,0)</f>
        <v>36961123412</v>
      </c>
      <c r="J58" t="str">
        <f>VLOOKUP(H58,[1]Sheet1!$A$2:$I$132,9,0)</f>
        <v>SBIN0018626</v>
      </c>
      <c r="L58">
        <v>115751</v>
      </c>
      <c r="M58">
        <v>270176</v>
      </c>
      <c r="N58">
        <f>VLOOKUP(L58,[2]Sheet1!$Z$2:$AA$111,2,0)</f>
        <v>-270176</v>
      </c>
      <c r="O58">
        <f t="shared" si="0"/>
        <v>0</v>
      </c>
      <c r="R58">
        <v>115790</v>
      </c>
      <c r="S58">
        <v>13031.63</v>
      </c>
      <c r="T58">
        <f>VLOOKUP(R58,[3]Sheet1!$Z$2:$AA$109,2,0)</f>
        <v>-13031.63</v>
      </c>
      <c r="U58">
        <f t="shared" si="1"/>
        <v>0</v>
      </c>
      <c r="W58" s="8">
        <v>115790</v>
      </c>
      <c r="X58">
        <v>13031.63</v>
      </c>
      <c r="Z58">
        <v>115790</v>
      </c>
      <c r="AA58">
        <v>13031.63</v>
      </c>
      <c r="AB58">
        <f>VLOOKUP(Z58,[4]Sheet1!$P$2:$Q$99,2,0)</f>
        <v>-13031.63</v>
      </c>
      <c r="AC58">
        <f t="shared" si="2"/>
        <v>0</v>
      </c>
      <c r="AE58">
        <v>115790</v>
      </c>
      <c r="AF58">
        <v>13031.63</v>
      </c>
    </row>
    <row r="59" spans="1:32" x14ac:dyDescent="0.2">
      <c r="A59" s="2">
        <v>112584</v>
      </c>
      <c r="B59" s="3" t="s">
        <v>127</v>
      </c>
      <c r="C59" s="3">
        <v>1923074179</v>
      </c>
      <c r="D59" s="4">
        <v>2116</v>
      </c>
      <c r="E59" s="57" t="s">
        <v>41</v>
      </c>
      <c r="F59" s="58" t="s">
        <v>129</v>
      </c>
      <c r="H59">
        <v>114574</v>
      </c>
      <c r="I59" t="str">
        <f>VLOOKUP(H59,[1]Sheet1!$A$2:$J$132,10,0)</f>
        <v>052005002968</v>
      </c>
      <c r="J59" t="str">
        <f>VLOOKUP(H59,[1]Sheet1!$A$2:$I$132,9,0)</f>
        <v>ICIC0000520</v>
      </c>
      <c r="L59">
        <v>115764</v>
      </c>
      <c r="M59">
        <v>898</v>
      </c>
      <c r="N59">
        <f>VLOOKUP(L59,[2]Sheet1!$Z$2:$AA$111,2,0)</f>
        <v>-898</v>
      </c>
      <c r="O59">
        <f t="shared" si="0"/>
        <v>0</v>
      </c>
      <c r="R59">
        <v>115815</v>
      </c>
      <c r="S59">
        <v>37076</v>
      </c>
      <c r="T59">
        <f>VLOOKUP(R59,[3]Sheet1!$Z$2:$AA$109,2,0)</f>
        <v>-37076</v>
      </c>
      <c r="U59">
        <f t="shared" si="1"/>
        <v>0</v>
      </c>
      <c r="W59" s="8">
        <v>115815</v>
      </c>
      <c r="X59">
        <v>37076</v>
      </c>
      <c r="Z59">
        <v>115815</v>
      </c>
      <c r="AA59">
        <v>37076</v>
      </c>
      <c r="AB59">
        <f>VLOOKUP(Z59,[4]Sheet1!$P$2:$Q$99,2,0)</f>
        <v>-37076</v>
      </c>
      <c r="AC59">
        <f t="shared" si="2"/>
        <v>0</v>
      </c>
      <c r="AE59">
        <v>115815</v>
      </c>
      <c r="AF59">
        <v>37076</v>
      </c>
    </row>
    <row r="60" spans="1:32" x14ac:dyDescent="0.2">
      <c r="A60" s="2">
        <v>112584</v>
      </c>
      <c r="B60" s="3" t="s">
        <v>127</v>
      </c>
      <c r="C60" s="3">
        <v>1923074586</v>
      </c>
      <c r="D60" s="4">
        <v>172588.79999999999</v>
      </c>
      <c r="E60" s="57" t="s">
        <v>41</v>
      </c>
      <c r="F60" s="58" t="s">
        <v>130</v>
      </c>
      <c r="H60">
        <v>114683</v>
      </c>
      <c r="I60" t="str">
        <f>VLOOKUP(H60,[1]Sheet1!$A$2:$J$132,10,0)</f>
        <v>5712539688</v>
      </c>
      <c r="J60" t="str">
        <f>VLOOKUP(H60,[1]Sheet1!$A$2:$I$132,9,0)</f>
        <v>KKBK0000819</v>
      </c>
      <c r="L60">
        <v>115790</v>
      </c>
      <c r="M60">
        <v>13031.63</v>
      </c>
      <c r="N60">
        <f>VLOOKUP(L60,[2]Sheet1!$Z$2:$AA$111,2,0)</f>
        <v>-13031.63</v>
      </c>
      <c r="O60">
        <f t="shared" si="0"/>
        <v>0</v>
      </c>
      <c r="R60">
        <v>115908</v>
      </c>
      <c r="S60">
        <v>5380.8</v>
      </c>
      <c r="T60">
        <f>VLOOKUP(R60,[3]Sheet1!$Z$2:$AA$109,2,0)</f>
        <v>-5380.8</v>
      </c>
      <c r="U60">
        <f t="shared" si="1"/>
        <v>0</v>
      </c>
      <c r="W60" s="8">
        <v>115908</v>
      </c>
      <c r="X60">
        <v>5380.8</v>
      </c>
      <c r="Z60">
        <v>115908</v>
      </c>
      <c r="AA60">
        <v>5380.8</v>
      </c>
      <c r="AB60">
        <f>VLOOKUP(Z60,[4]Sheet1!$P$2:$Q$99,2,0)</f>
        <v>-5380.8</v>
      </c>
      <c r="AC60">
        <f t="shared" si="2"/>
        <v>0</v>
      </c>
      <c r="AE60">
        <v>115908</v>
      </c>
      <c r="AF60">
        <v>5380.8</v>
      </c>
    </row>
    <row r="61" spans="1:32" x14ac:dyDescent="0.2">
      <c r="A61" s="2">
        <v>112390</v>
      </c>
      <c r="B61" s="3" t="s">
        <v>131</v>
      </c>
      <c r="C61" s="3">
        <v>1923042458</v>
      </c>
      <c r="D61" s="4">
        <v>30000</v>
      </c>
      <c r="E61" s="57" t="s">
        <v>41</v>
      </c>
      <c r="F61" s="58" t="s">
        <v>132</v>
      </c>
      <c r="H61">
        <v>114818</v>
      </c>
      <c r="I61" t="str">
        <f>VLOOKUP(H61,[1]Sheet1!$A$2:$J$132,10,0)</f>
        <v>0320102000005463</v>
      </c>
      <c r="J61" t="str">
        <f>VLOOKUP(H61,[1]Sheet1!$A$2:$I$132,9,0)</f>
        <v>IBKL0000320</v>
      </c>
      <c r="L61">
        <v>115815</v>
      </c>
      <c r="M61">
        <v>37076</v>
      </c>
      <c r="N61">
        <f>VLOOKUP(L61,[2]Sheet1!$Z$2:$AA$111,2,0)</f>
        <v>-37076</v>
      </c>
      <c r="O61">
        <f t="shared" si="0"/>
        <v>0</v>
      </c>
      <c r="R61">
        <v>116071</v>
      </c>
      <c r="S61">
        <v>55900</v>
      </c>
      <c r="T61">
        <f>VLOOKUP(R61,[3]Sheet1!$Z$2:$AA$109,2,0)</f>
        <v>-55900</v>
      </c>
      <c r="U61">
        <f t="shared" si="1"/>
        <v>0</v>
      </c>
      <c r="W61" s="8">
        <v>116071</v>
      </c>
      <c r="X61">
        <v>55900</v>
      </c>
      <c r="Z61">
        <v>116071</v>
      </c>
      <c r="AA61">
        <v>55900</v>
      </c>
      <c r="AB61">
        <f>VLOOKUP(Z61,[4]Sheet1!$P$2:$Q$99,2,0)</f>
        <v>-55900</v>
      </c>
      <c r="AC61">
        <f t="shared" si="2"/>
        <v>0</v>
      </c>
      <c r="AE61">
        <v>116071</v>
      </c>
      <c r="AF61">
        <v>55900</v>
      </c>
    </row>
    <row r="62" spans="1:32" x14ac:dyDescent="0.2">
      <c r="A62" s="2">
        <v>301868</v>
      </c>
      <c r="B62" s="3" t="s">
        <v>133</v>
      </c>
      <c r="C62" s="3">
        <v>1923062275</v>
      </c>
      <c r="D62" s="4">
        <v>337250</v>
      </c>
      <c r="E62" s="59" t="s">
        <v>134</v>
      </c>
      <c r="F62" s="58" t="s">
        <v>135</v>
      </c>
      <c r="H62">
        <v>114883</v>
      </c>
      <c r="I62" t="str">
        <f>VLOOKUP(H62,[1]Sheet1!$A$2:$J$132,10,0)</f>
        <v>0021102000034584</v>
      </c>
      <c r="J62" t="str">
        <f>VLOOKUP(H62,[1]Sheet1!$A$2:$I$132,9,0)</f>
        <v>IBKL0000021</v>
      </c>
      <c r="L62">
        <v>115908</v>
      </c>
      <c r="M62">
        <v>5380.8</v>
      </c>
      <c r="N62">
        <f>VLOOKUP(L62,[2]Sheet1!$Z$2:$AA$111,2,0)</f>
        <v>-5380.8</v>
      </c>
      <c r="O62">
        <f t="shared" si="0"/>
        <v>0</v>
      </c>
      <c r="R62">
        <v>117173</v>
      </c>
      <c r="S62">
        <v>286702</v>
      </c>
      <c r="T62">
        <f>VLOOKUP(R62,[3]Sheet1!$Z$2:$AA$109,2,0)</f>
        <v>-286702</v>
      </c>
      <c r="U62">
        <f t="shared" si="1"/>
        <v>0</v>
      </c>
      <c r="W62" s="8">
        <v>117173</v>
      </c>
      <c r="X62">
        <v>286702</v>
      </c>
      <c r="Z62">
        <v>117173</v>
      </c>
      <c r="AA62">
        <v>286702</v>
      </c>
      <c r="AB62">
        <f>VLOOKUP(Z62,[4]Sheet1!$P$2:$Q$99,2,0)</f>
        <v>-286702</v>
      </c>
      <c r="AC62">
        <f t="shared" si="2"/>
        <v>0</v>
      </c>
      <c r="AE62">
        <v>117173</v>
      </c>
      <c r="AF62">
        <v>286702</v>
      </c>
    </row>
    <row r="63" spans="1:32" x14ac:dyDescent="0.2">
      <c r="A63" s="2">
        <v>303171</v>
      </c>
      <c r="B63" s="3" t="s">
        <v>136</v>
      </c>
      <c r="C63" s="3">
        <v>3023486410</v>
      </c>
      <c r="D63" s="4">
        <v>130402</v>
      </c>
      <c r="E63" s="59" t="s">
        <v>134</v>
      </c>
      <c r="F63" s="58" t="s">
        <v>137</v>
      </c>
      <c r="H63">
        <v>115411</v>
      </c>
      <c r="I63" t="str">
        <f>VLOOKUP(H63,[1]Sheet1!$A$2:$J$132,10,0)</f>
        <v>129500100000239</v>
      </c>
      <c r="J63" t="str">
        <f>VLOOKUP(H63,[1]Sheet1!$A$2:$I$132,9,0)</f>
        <v>SRCB0000129</v>
      </c>
      <c r="L63">
        <v>116071</v>
      </c>
      <c r="M63">
        <v>55900</v>
      </c>
      <c r="N63">
        <f>VLOOKUP(L63,[2]Sheet1!$Z$2:$AA$111,2,0)</f>
        <v>-55900</v>
      </c>
      <c r="O63">
        <f t="shared" si="0"/>
        <v>0</v>
      </c>
      <c r="R63">
        <v>117188</v>
      </c>
      <c r="S63">
        <v>105803</v>
      </c>
      <c r="T63">
        <f>VLOOKUP(R63,[3]Sheet1!$Z$2:$AA$109,2,0)</f>
        <v>-105803</v>
      </c>
      <c r="U63">
        <f t="shared" si="1"/>
        <v>0</v>
      </c>
      <c r="W63" s="8">
        <v>117188</v>
      </c>
      <c r="X63">
        <v>105803</v>
      </c>
      <c r="Z63">
        <v>117188</v>
      </c>
      <c r="AA63">
        <v>105803</v>
      </c>
      <c r="AB63">
        <f>VLOOKUP(Z63,[4]Sheet1!$P$2:$Q$99,2,0)</f>
        <v>-105803</v>
      </c>
      <c r="AC63">
        <f t="shared" si="2"/>
        <v>0</v>
      </c>
      <c r="AE63">
        <v>117188</v>
      </c>
      <c r="AF63">
        <v>105803</v>
      </c>
    </row>
    <row r="64" spans="1:32" x14ac:dyDescent="0.2">
      <c r="A64" s="2">
        <v>303013</v>
      </c>
      <c r="B64" s="3" t="s">
        <v>140</v>
      </c>
      <c r="C64" s="3">
        <v>1923071715</v>
      </c>
      <c r="D64" s="4">
        <v>43610</v>
      </c>
      <c r="E64" s="59" t="s">
        <v>134</v>
      </c>
      <c r="F64" s="58" t="s">
        <v>141</v>
      </c>
      <c r="H64">
        <v>115415</v>
      </c>
      <c r="I64" t="str">
        <f>VLOOKUP(H64,[1]Sheet1!$A$2:$J$132,10,0)</f>
        <v>60022989353</v>
      </c>
      <c r="J64" t="str">
        <f>VLOOKUP(H64,[1]Sheet1!$A$2:$I$132,9,0)</f>
        <v>MAHB0000570</v>
      </c>
      <c r="L64">
        <v>117173</v>
      </c>
      <c r="M64">
        <v>286702</v>
      </c>
      <c r="N64">
        <f>VLOOKUP(L64,[2]Sheet1!$Z$2:$AA$111,2,0)</f>
        <v>-286702</v>
      </c>
      <c r="O64">
        <f t="shared" si="0"/>
        <v>0</v>
      </c>
      <c r="R64">
        <v>117381</v>
      </c>
      <c r="S64">
        <v>1357</v>
      </c>
      <c r="T64">
        <f>VLOOKUP(R64,[3]Sheet1!$Z$2:$AA$109,2,0)</f>
        <v>-1357</v>
      </c>
      <c r="U64">
        <f t="shared" si="1"/>
        <v>0</v>
      </c>
      <c r="W64" s="8">
        <v>117381</v>
      </c>
      <c r="X64">
        <v>1357</v>
      </c>
      <c r="Z64">
        <v>117381</v>
      </c>
      <c r="AA64">
        <v>1357</v>
      </c>
      <c r="AB64">
        <f>VLOOKUP(Z64,[4]Sheet1!$P$2:$Q$99,2,0)</f>
        <v>-1357</v>
      </c>
      <c r="AC64">
        <f t="shared" si="2"/>
        <v>0</v>
      </c>
      <c r="AE64">
        <v>117381</v>
      </c>
      <c r="AF64">
        <v>1357</v>
      </c>
    </row>
    <row r="65" spans="1:32" x14ac:dyDescent="0.2">
      <c r="A65" s="2">
        <v>303153</v>
      </c>
      <c r="B65" s="3" t="s">
        <v>144</v>
      </c>
      <c r="C65" s="3">
        <v>1923073591</v>
      </c>
      <c r="D65" s="4">
        <v>1178421.8799999999</v>
      </c>
      <c r="E65" s="59" t="s">
        <v>134</v>
      </c>
      <c r="F65" s="58" t="s">
        <v>145</v>
      </c>
      <c r="H65">
        <v>115680</v>
      </c>
      <c r="I65" t="str">
        <f>VLOOKUP(H65,[1]Sheet1!$A$2:$J$132,10,0)</f>
        <v>03062320000038</v>
      </c>
      <c r="J65" t="str">
        <f>VLOOKUP(H65,[1]Sheet1!$A$2:$I$132,9,0)</f>
        <v>HDFC0000306</v>
      </c>
      <c r="L65">
        <v>117188</v>
      </c>
      <c r="M65">
        <v>105803</v>
      </c>
      <c r="N65">
        <f>VLOOKUP(L65,[2]Sheet1!$Z$2:$AA$111,2,0)</f>
        <v>-105803</v>
      </c>
      <c r="O65">
        <f t="shared" si="0"/>
        <v>0</v>
      </c>
      <c r="R65">
        <v>117390</v>
      </c>
      <c r="S65">
        <v>112208</v>
      </c>
      <c r="T65">
        <f>VLOOKUP(R65,[3]Sheet1!$Z$2:$AA$109,2,0)</f>
        <v>-112208</v>
      </c>
      <c r="U65">
        <f t="shared" si="1"/>
        <v>0</v>
      </c>
      <c r="W65" s="8">
        <v>117390</v>
      </c>
      <c r="X65">
        <v>112208</v>
      </c>
      <c r="Z65">
        <v>117390</v>
      </c>
      <c r="AA65">
        <v>112208</v>
      </c>
      <c r="AB65">
        <f>VLOOKUP(Z65,[4]Sheet1!$P$2:$Q$99,2,0)</f>
        <v>-112208</v>
      </c>
      <c r="AC65">
        <f t="shared" si="2"/>
        <v>0</v>
      </c>
      <c r="AE65">
        <v>117390</v>
      </c>
      <c r="AF65">
        <v>112208</v>
      </c>
    </row>
    <row r="66" spans="1:32" x14ac:dyDescent="0.2">
      <c r="A66" s="2">
        <v>301254</v>
      </c>
      <c r="B66" s="3" t="s">
        <v>146</v>
      </c>
      <c r="C66" s="3">
        <v>1923073446</v>
      </c>
      <c r="D66" s="4">
        <v>173460</v>
      </c>
      <c r="E66" s="59" t="s">
        <v>134</v>
      </c>
      <c r="F66" s="58" t="s">
        <v>147</v>
      </c>
      <c r="H66">
        <v>115701</v>
      </c>
      <c r="I66" t="str">
        <f>VLOOKUP(H66,[1]Sheet1!$A$2:$J$132,10,0)</f>
        <v>039105001346</v>
      </c>
      <c r="J66" t="str">
        <f>VLOOKUP(H66,[1]Sheet1!$A$2:$I$132,9,0)</f>
        <v>ICIC0000391</v>
      </c>
      <c r="L66">
        <v>117381</v>
      </c>
      <c r="M66">
        <v>1357</v>
      </c>
      <c r="N66">
        <f>VLOOKUP(L66,[2]Sheet1!$Z$2:$AA$111,2,0)</f>
        <v>-1357</v>
      </c>
      <c r="O66">
        <f t="shared" si="0"/>
        <v>0</v>
      </c>
      <c r="R66">
        <v>117391</v>
      </c>
      <c r="S66">
        <v>155724</v>
      </c>
      <c r="T66">
        <f>VLOOKUP(R66,[3]Sheet1!$Z$2:$AA$109,2,0)</f>
        <v>-155724</v>
      </c>
      <c r="U66">
        <f t="shared" si="1"/>
        <v>0</v>
      </c>
      <c r="W66" s="8">
        <v>117391</v>
      </c>
      <c r="X66">
        <v>155724</v>
      </c>
      <c r="Z66">
        <v>117391</v>
      </c>
      <c r="AA66">
        <v>155724</v>
      </c>
      <c r="AB66">
        <f>VLOOKUP(Z66,[4]Sheet1!$P$2:$Q$99,2,0)</f>
        <v>-155724</v>
      </c>
      <c r="AC66">
        <f t="shared" si="2"/>
        <v>0</v>
      </c>
      <c r="AE66">
        <v>117391</v>
      </c>
      <c r="AF66">
        <v>155724</v>
      </c>
    </row>
    <row r="67" spans="1:32" x14ac:dyDescent="0.2">
      <c r="A67" s="2">
        <v>301254</v>
      </c>
      <c r="B67" s="3" t="s">
        <v>146</v>
      </c>
      <c r="C67" s="3">
        <v>1923073587</v>
      </c>
      <c r="D67" s="4">
        <v>49000</v>
      </c>
      <c r="E67" s="59" t="s">
        <v>134</v>
      </c>
      <c r="F67" s="58" t="s">
        <v>148</v>
      </c>
      <c r="H67">
        <v>115751</v>
      </c>
      <c r="I67" t="str">
        <f>VLOOKUP(H67,[1]Sheet1!$A$2:$J$132,10,0)</f>
        <v>651505057554</v>
      </c>
      <c r="J67" t="str">
        <f>VLOOKUP(H67,[1]Sheet1!$A$2:$I$132,9,0)</f>
        <v>ICIC0006515</v>
      </c>
      <c r="L67">
        <v>117390</v>
      </c>
      <c r="M67">
        <v>112208</v>
      </c>
      <c r="N67">
        <f>VLOOKUP(L67,[2]Sheet1!$Z$2:$AA$111,2,0)</f>
        <v>-112208</v>
      </c>
      <c r="O67">
        <f t="shared" ref="O67:O113" si="3">M67+N67</f>
        <v>0</v>
      </c>
      <c r="R67">
        <v>117533</v>
      </c>
      <c r="S67">
        <v>238777</v>
      </c>
      <c r="T67">
        <f>VLOOKUP(R67,[3]Sheet1!$Z$2:$AA$109,2,0)</f>
        <v>-238777</v>
      </c>
      <c r="U67">
        <f t="shared" ref="U67:U109" si="4">S67+T67</f>
        <v>0</v>
      </c>
      <c r="W67" s="8">
        <v>117533</v>
      </c>
      <c r="X67">
        <v>238777</v>
      </c>
      <c r="Z67">
        <v>117533</v>
      </c>
      <c r="AA67">
        <v>238777</v>
      </c>
      <c r="AB67">
        <f>VLOOKUP(Z67,[4]Sheet1!$P$2:$Q$99,2,0)</f>
        <v>-238777</v>
      </c>
      <c r="AC67">
        <f t="shared" ref="AC67:AC102" si="5">AA67+AB67</f>
        <v>0</v>
      </c>
      <c r="AE67">
        <v>117533</v>
      </c>
      <c r="AF67">
        <v>238777</v>
      </c>
    </row>
    <row r="68" spans="1:32" x14ac:dyDescent="0.2">
      <c r="A68" s="2">
        <v>301675</v>
      </c>
      <c r="B68" s="3" t="s">
        <v>151</v>
      </c>
      <c r="C68" s="3">
        <v>1923063942</v>
      </c>
      <c r="D68" s="4">
        <v>54405</v>
      </c>
      <c r="E68" s="59" t="s">
        <v>134</v>
      </c>
      <c r="F68" s="58" t="s">
        <v>152</v>
      </c>
      <c r="H68">
        <v>115764</v>
      </c>
      <c r="I68" t="str">
        <f>VLOOKUP(H68,[1]Sheet1!$A$2:$J$132,10,0)</f>
        <v>32410912083</v>
      </c>
      <c r="J68" t="str">
        <f>VLOOKUP(H68,[1]Sheet1!$A$2:$I$132,9,0)</f>
        <v>SBIN0011777</v>
      </c>
      <c r="L68">
        <v>117391</v>
      </c>
      <c r="M68">
        <v>155724</v>
      </c>
      <c r="N68">
        <f>VLOOKUP(L68,[2]Sheet1!$Z$2:$AA$111,2,0)</f>
        <v>-155724</v>
      </c>
      <c r="O68">
        <f t="shared" si="3"/>
        <v>0</v>
      </c>
      <c r="R68">
        <v>118016</v>
      </c>
      <c r="S68">
        <v>26100</v>
      </c>
      <c r="T68">
        <f>VLOOKUP(R68,[3]Sheet1!$Z$2:$AA$109,2,0)</f>
        <v>-26100</v>
      </c>
      <c r="U68">
        <f t="shared" si="4"/>
        <v>0</v>
      </c>
      <c r="W68" s="8">
        <v>118376</v>
      </c>
      <c r="X68">
        <v>4425</v>
      </c>
      <c r="Z68" s="16">
        <v>118016</v>
      </c>
      <c r="AA68" s="16">
        <v>26100</v>
      </c>
      <c r="AB68" s="16" t="e">
        <f>VLOOKUP(Z68,[4]Sheet1!$P$2:$Q$99,2,0)</f>
        <v>#N/A</v>
      </c>
      <c r="AC68" s="16" t="e">
        <f t="shared" si="5"/>
        <v>#N/A</v>
      </c>
      <c r="AD68" t="s">
        <v>1580</v>
      </c>
      <c r="AE68">
        <v>118376</v>
      </c>
      <c r="AF68">
        <v>4425</v>
      </c>
    </row>
    <row r="69" spans="1:32" x14ac:dyDescent="0.2">
      <c r="A69" s="2">
        <v>302120</v>
      </c>
      <c r="B69" s="3" t="s">
        <v>153</v>
      </c>
      <c r="C69" s="3">
        <v>1923074587</v>
      </c>
      <c r="D69" s="4">
        <v>72412</v>
      </c>
      <c r="E69" s="59" t="s">
        <v>134</v>
      </c>
      <c r="F69" s="58" t="s">
        <v>155</v>
      </c>
      <c r="H69">
        <v>115790</v>
      </c>
      <c r="I69" t="str">
        <f>VLOOKUP(H69,[1]Sheet1!$A$2:$J$132,10,0)</f>
        <v>111904180000201</v>
      </c>
      <c r="J69" t="str">
        <f>VLOOKUP(H69,[1]Sheet1!$A$2:$I$132,9,0)</f>
        <v>SVCB0000119</v>
      </c>
      <c r="L69">
        <v>117533</v>
      </c>
      <c r="M69">
        <v>238777</v>
      </c>
      <c r="N69">
        <f>VLOOKUP(L69,[2]Sheet1!$Z$2:$AA$111,2,0)</f>
        <v>-238777</v>
      </c>
      <c r="O69">
        <f t="shared" si="3"/>
        <v>0</v>
      </c>
      <c r="R69">
        <v>118376</v>
      </c>
      <c r="S69">
        <v>4425</v>
      </c>
      <c r="T69">
        <f>VLOOKUP(R69,[3]Sheet1!$Z$2:$AA$109,2,0)</f>
        <v>-4425</v>
      </c>
      <c r="U69">
        <f t="shared" si="4"/>
        <v>0</v>
      </c>
      <c r="W69" s="8">
        <v>118472</v>
      </c>
      <c r="X69">
        <v>29400</v>
      </c>
      <c r="Z69">
        <v>118376</v>
      </c>
      <c r="AA69">
        <v>4425</v>
      </c>
      <c r="AB69">
        <f>VLOOKUP(Z69,[4]Sheet1!$P$2:$Q$99,2,0)</f>
        <v>-4425</v>
      </c>
      <c r="AC69">
        <f t="shared" si="5"/>
        <v>0</v>
      </c>
      <c r="AE69">
        <v>118472</v>
      </c>
      <c r="AF69">
        <v>29400</v>
      </c>
    </row>
    <row r="70" spans="1:32" x14ac:dyDescent="0.2">
      <c r="A70" s="2">
        <v>302520</v>
      </c>
      <c r="B70" s="3" t="s">
        <v>156</v>
      </c>
      <c r="C70" s="3">
        <v>3023475361</v>
      </c>
      <c r="D70" s="4">
        <v>9290251</v>
      </c>
      <c r="E70" s="59" t="s">
        <v>134</v>
      </c>
      <c r="F70" s="58" t="s">
        <v>157</v>
      </c>
      <c r="H70">
        <v>115815</v>
      </c>
      <c r="I70" t="str">
        <f>VLOOKUP(H70,[1]Sheet1!$A$2:$J$132,10,0)</f>
        <v>33920745524</v>
      </c>
      <c r="J70" t="str">
        <f>VLOOKUP(H70,[1]Sheet1!$A$2:$I$132,9,0)</f>
        <v>SBIN0016093</v>
      </c>
      <c r="L70">
        <v>118016</v>
      </c>
      <c r="M70">
        <v>26100</v>
      </c>
      <c r="N70">
        <f>VLOOKUP(L70,[2]Sheet1!$Z$2:$AA$111,2,0)</f>
        <v>-26100</v>
      </c>
      <c r="O70">
        <f t="shared" si="3"/>
        <v>0</v>
      </c>
      <c r="R70">
        <v>118472</v>
      </c>
      <c r="S70">
        <v>29400</v>
      </c>
      <c r="T70">
        <f>VLOOKUP(R70,[3]Sheet1!$Z$2:$AA$109,2,0)</f>
        <v>-29400</v>
      </c>
      <c r="U70">
        <f t="shared" si="4"/>
        <v>0</v>
      </c>
      <c r="W70" s="8">
        <v>118676</v>
      </c>
      <c r="X70">
        <v>1632</v>
      </c>
      <c r="Z70">
        <v>118472</v>
      </c>
      <c r="AA70">
        <v>29400</v>
      </c>
      <c r="AB70">
        <f>VLOOKUP(Z70,[4]Sheet1!$P$2:$Q$99,2,0)</f>
        <v>-29400</v>
      </c>
      <c r="AC70">
        <f t="shared" si="5"/>
        <v>0</v>
      </c>
      <c r="AE70">
        <v>118676</v>
      </c>
      <c r="AF70">
        <v>1632</v>
      </c>
    </row>
    <row r="71" spans="1:32" x14ac:dyDescent="0.2">
      <c r="A71" s="2">
        <v>500925</v>
      </c>
      <c r="B71" s="3" t="s">
        <v>162</v>
      </c>
      <c r="C71" s="3">
        <v>1023330718</v>
      </c>
      <c r="D71" s="4">
        <v>5000</v>
      </c>
      <c r="E71" s="57" t="s">
        <v>163</v>
      </c>
      <c r="F71" s="58" t="s">
        <v>164</v>
      </c>
      <c r="H71">
        <v>115904</v>
      </c>
      <c r="I71" t="str">
        <f>VLOOKUP(H71,[1]Sheet1!$A$2:$J$132,10,0)</f>
        <v>071100102196</v>
      </c>
      <c r="J71" t="str">
        <f>VLOOKUP(H71,[1]Sheet1!$A$2:$I$132,9,0)</f>
        <v>COSB0000071</v>
      </c>
      <c r="L71">
        <v>118376</v>
      </c>
      <c r="M71">
        <v>4425</v>
      </c>
      <c r="N71">
        <f>VLOOKUP(L71,[2]Sheet1!$Z$2:$AA$111,2,0)</f>
        <v>-4425</v>
      </c>
      <c r="O71">
        <f t="shared" si="3"/>
        <v>0</v>
      </c>
      <c r="R71">
        <v>118676</v>
      </c>
      <c r="S71">
        <v>1632</v>
      </c>
      <c r="T71">
        <f>VLOOKUP(R71,[3]Sheet1!$Z$2:$AA$109,2,0)</f>
        <v>-1632</v>
      </c>
      <c r="U71">
        <f t="shared" si="4"/>
        <v>0</v>
      </c>
      <c r="W71" s="8">
        <v>118732</v>
      </c>
      <c r="X71">
        <v>239731.66</v>
      </c>
      <c r="Z71">
        <v>118676</v>
      </c>
      <c r="AA71">
        <v>1632</v>
      </c>
      <c r="AB71">
        <f>VLOOKUP(Z71,[4]Sheet1!$P$2:$Q$99,2,0)</f>
        <v>-1632</v>
      </c>
      <c r="AC71">
        <f t="shared" si="5"/>
        <v>0</v>
      </c>
      <c r="AE71">
        <v>118732</v>
      </c>
      <c r="AF71">
        <v>239731.66</v>
      </c>
    </row>
    <row r="72" spans="1:32" x14ac:dyDescent="0.2">
      <c r="A72" s="2">
        <v>119011</v>
      </c>
      <c r="B72" s="3" t="s">
        <v>165</v>
      </c>
      <c r="C72" s="3">
        <v>1923067745</v>
      </c>
      <c r="D72" s="4">
        <v>38940</v>
      </c>
      <c r="E72" s="57" t="s">
        <v>163</v>
      </c>
      <c r="F72" s="58" t="s">
        <v>164</v>
      </c>
      <c r="H72">
        <v>115908</v>
      </c>
      <c r="I72" t="str">
        <f>VLOOKUP(H72,[1]Sheet1!$A$2:$J$132,10,0)</f>
        <v>34110405079</v>
      </c>
      <c r="J72" t="str">
        <f>VLOOKUP(H72,[1]Sheet1!$A$2:$I$132,9,0)</f>
        <v>SBIN0014511</v>
      </c>
      <c r="L72">
        <v>118472</v>
      </c>
      <c r="M72">
        <v>29400</v>
      </c>
      <c r="N72">
        <f>VLOOKUP(L72,[2]Sheet1!$Z$2:$AA$111,2,0)</f>
        <v>-29400</v>
      </c>
      <c r="O72">
        <f t="shared" si="3"/>
        <v>0</v>
      </c>
      <c r="R72">
        <v>118732</v>
      </c>
      <c r="S72">
        <v>239731.66</v>
      </c>
      <c r="T72">
        <f>VLOOKUP(R72,[3]Sheet1!$Z$2:$AA$109,2,0)</f>
        <v>-239731.66</v>
      </c>
      <c r="U72">
        <f t="shared" si="4"/>
        <v>0</v>
      </c>
      <c r="W72" s="8">
        <v>118787</v>
      </c>
      <c r="X72">
        <v>38495</v>
      </c>
      <c r="Z72">
        <v>118732</v>
      </c>
      <c r="AA72">
        <v>239731.66</v>
      </c>
      <c r="AB72">
        <f>VLOOKUP(Z72,[4]Sheet1!$P$2:$Q$99,2,0)</f>
        <v>-239731.66</v>
      </c>
      <c r="AC72">
        <f t="shared" si="5"/>
        <v>0</v>
      </c>
      <c r="AE72">
        <v>118787</v>
      </c>
      <c r="AF72">
        <v>38495</v>
      </c>
    </row>
    <row r="73" spans="1:32" x14ac:dyDescent="0.2">
      <c r="A73" s="2">
        <v>119109</v>
      </c>
      <c r="B73" s="3" t="s">
        <v>166</v>
      </c>
      <c r="C73" s="3">
        <v>1923068543</v>
      </c>
      <c r="D73" s="4">
        <v>7816</v>
      </c>
      <c r="E73" s="57" t="s">
        <v>163</v>
      </c>
      <c r="F73" s="58" t="s">
        <v>164</v>
      </c>
      <c r="H73">
        <v>116071</v>
      </c>
      <c r="I73" t="str">
        <f>VLOOKUP(H73,[1]Sheet1!$A$2:$J$132,10,0)</f>
        <v>918020003583586</v>
      </c>
      <c r="J73" t="str">
        <f>VLOOKUP(H73,[1]Sheet1!$A$2:$I$132,9,0)</f>
        <v>UTIB0000458</v>
      </c>
      <c r="L73">
        <v>118676</v>
      </c>
      <c r="M73">
        <v>1632</v>
      </c>
      <c r="N73">
        <f>VLOOKUP(L73,[2]Sheet1!$Z$2:$AA$111,2,0)</f>
        <v>-1632</v>
      </c>
      <c r="O73">
        <f t="shared" si="3"/>
        <v>0</v>
      </c>
      <c r="R73">
        <v>118787</v>
      </c>
      <c r="S73">
        <v>38495</v>
      </c>
      <c r="T73">
        <f>VLOOKUP(R73,[3]Sheet1!$Z$2:$AA$109,2,0)</f>
        <v>-38495</v>
      </c>
      <c r="U73">
        <f t="shared" si="4"/>
        <v>0</v>
      </c>
      <c r="W73" s="8">
        <v>118836</v>
      </c>
      <c r="X73">
        <v>1000</v>
      </c>
      <c r="Z73">
        <v>118787</v>
      </c>
      <c r="AA73">
        <v>38495</v>
      </c>
      <c r="AB73">
        <f>VLOOKUP(Z73,[4]Sheet1!$P$2:$Q$99,2,0)</f>
        <v>-38495</v>
      </c>
      <c r="AC73">
        <f t="shared" si="5"/>
        <v>0</v>
      </c>
      <c r="AE73">
        <v>118836</v>
      </c>
      <c r="AF73">
        <v>1000</v>
      </c>
    </row>
    <row r="74" spans="1:32" x14ac:dyDescent="0.2">
      <c r="A74" s="2">
        <v>114818</v>
      </c>
      <c r="B74" s="3" t="s">
        <v>84</v>
      </c>
      <c r="C74" s="3">
        <v>1923073438</v>
      </c>
      <c r="D74" s="4">
        <v>9476</v>
      </c>
      <c r="E74" s="57" t="s">
        <v>163</v>
      </c>
      <c r="F74" s="58" t="s">
        <v>164</v>
      </c>
      <c r="H74">
        <v>117173</v>
      </c>
      <c r="I74" t="str">
        <f>VLOOKUP(H74,[1]Sheet1!$A$2:$J$132,10,0)</f>
        <v>03592560000868</v>
      </c>
      <c r="J74" t="str">
        <f>VLOOKUP(H74,[1]Sheet1!$A$2:$I$132,9,0)</f>
        <v>HDFC0000359</v>
      </c>
      <c r="L74">
        <v>118732</v>
      </c>
      <c r="M74">
        <v>239731.66</v>
      </c>
      <c r="N74">
        <f>VLOOKUP(L74,[2]Sheet1!$Z$2:$AA$111,2,0)</f>
        <v>-239731.66</v>
      </c>
      <c r="O74">
        <f t="shared" si="3"/>
        <v>0</v>
      </c>
      <c r="R74">
        <v>118836</v>
      </c>
      <c r="S74">
        <v>1000</v>
      </c>
      <c r="T74">
        <f>VLOOKUP(R74,[3]Sheet1!$Z$2:$AA$109,2,0)</f>
        <v>-1000</v>
      </c>
      <c r="U74">
        <f t="shared" si="4"/>
        <v>0</v>
      </c>
      <c r="W74" s="8">
        <v>119011</v>
      </c>
      <c r="X74">
        <v>38940</v>
      </c>
      <c r="Z74" s="16">
        <v>118836</v>
      </c>
      <c r="AA74" s="16">
        <v>1000</v>
      </c>
      <c r="AB74" s="16">
        <f>VLOOKUP(Z74,[4]Sheet1!$P$2:$Q$99,2,0)</f>
        <v>-1430</v>
      </c>
      <c r="AC74" s="16">
        <f t="shared" si="5"/>
        <v>-430</v>
      </c>
      <c r="AD74" t="s">
        <v>1577</v>
      </c>
      <c r="AE74">
        <v>119011</v>
      </c>
      <c r="AF74">
        <v>38940</v>
      </c>
    </row>
    <row r="75" spans="1:32" x14ac:dyDescent="0.2">
      <c r="A75" s="2">
        <v>112691</v>
      </c>
      <c r="B75" s="3" t="s">
        <v>170</v>
      </c>
      <c r="C75" s="3">
        <v>1923073439</v>
      </c>
      <c r="D75" s="4">
        <v>257989.09</v>
      </c>
      <c r="E75" s="57" t="s">
        <v>163</v>
      </c>
      <c r="F75" s="58" t="s">
        <v>164</v>
      </c>
      <c r="H75">
        <v>117188</v>
      </c>
      <c r="I75" t="str">
        <f>VLOOKUP(H75,[1]Sheet1!$A$2:$J$132,10,0)</f>
        <v>50200039339114</v>
      </c>
      <c r="J75" t="str">
        <f>VLOOKUP(H75,[1]Sheet1!$A$2:$I$132,9,0)</f>
        <v>HDFC0000626</v>
      </c>
      <c r="L75">
        <v>118787</v>
      </c>
      <c r="M75">
        <v>38495</v>
      </c>
      <c r="N75">
        <f>VLOOKUP(L75,[2]Sheet1!$Z$2:$AA$111,2,0)</f>
        <v>-38495</v>
      </c>
      <c r="O75">
        <f t="shared" si="3"/>
        <v>0</v>
      </c>
      <c r="R75">
        <v>119011</v>
      </c>
      <c r="S75">
        <v>38940</v>
      </c>
      <c r="T75">
        <f>VLOOKUP(R75,[3]Sheet1!$Z$2:$AA$109,2,0)</f>
        <v>-38940</v>
      </c>
      <c r="U75">
        <f t="shared" si="4"/>
        <v>0</v>
      </c>
      <c r="W75" s="8">
        <v>119109</v>
      </c>
      <c r="X75">
        <v>7816</v>
      </c>
      <c r="Z75">
        <v>119011</v>
      </c>
      <c r="AA75">
        <v>38940</v>
      </c>
      <c r="AB75">
        <f>VLOOKUP(Z75,[4]Sheet1!$P$2:$Q$99,2,0)</f>
        <v>-38940</v>
      </c>
      <c r="AC75">
        <f t="shared" si="5"/>
        <v>0</v>
      </c>
      <c r="AE75">
        <v>119109</v>
      </c>
      <c r="AF75">
        <v>7816</v>
      </c>
    </row>
    <row r="76" spans="1:32" x14ac:dyDescent="0.2">
      <c r="A76" s="2">
        <v>112691</v>
      </c>
      <c r="B76" s="3" t="s">
        <v>170</v>
      </c>
      <c r="C76" s="3">
        <v>1923073440</v>
      </c>
      <c r="D76" s="4">
        <v>20827.310000000001</v>
      </c>
      <c r="E76" s="57" t="s">
        <v>163</v>
      </c>
      <c r="F76" s="58" t="s">
        <v>164</v>
      </c>
      <c r="H76">
        <v>117381</v>
      </c>
      <c r="I76" t="str">
        <f>VLOOKUP(H76,[1]Sheet1!$A$2:$J$132,10,0)</f>
        <v>025805500678</v>
      </c>
      <c r="J76" t="str">
        <f>VLOOKUP(H76,[1]Sheet1!$A$2:$I$132,9,0)</f>
        <v>ICIC0000258</v>
      </c>
      <c r="L76">
        <v>118836</v>
      </c>
      <c r="M76">
        <v>1000</v>
      </c>
      <c r="N76">
        <f>VLOOKUP(L76,[2]Sheet1!$Z$2:$AA$111,2,0)</f>
        <v>-1000</v>
      </c>
      <c r="O76">
        <f t="shared" si="3"/>
        <v>0</v>
      </c>
      <c r="R76">
        <v>119109</v>
      </c>
      <c r="S76">
        <v>7816</v>
      </c>
      <c r="T76">
        <f>VLOOKUP(R76,[3]Sheet1!$Z$2:$AA$109,2,0)</f>
        <v>-7816</v>
      </c>
      <c r="U76">
        <f t="shared" si="4"/>
        <v>0</v>
      </c>
      <c r="W76" s="8">
        <v>119320</v>
      </c>
      <c r="X76">
        <v>262331</v>
      </c>
      <c r="Z76">
        <v>119109</v>
      </c>
      <c r="AA76">
        <v>7816</v>
      </c>
      <c r="AB76">
        <f>VLOOKUP(Z76,[4]Sheet1!$P$2:$Q$99,2,0)</f>
        <v>-7816</v>
      </c>
      <c r="AC76">
        <f t="shared" si="5"/>
        <v>0</v>
      </c>
      <c r="AE76">
        <v>119320</v>
      </c>
      <c r="AF76">
        <v>262331</v>
      </c>
    </row>
    <row r="77" spans="1:32" x14ac:dyDescent="0.2">
      <c r="A77" s="2">
        <v>115764</v>
      </c>
      <c r="B77" s="3" t="s">
        <v>169</v>
      </c>
      <c r="C77" s="3">
        <v>1923074521</v>
      </c>
      <c r="D77" s="4">
        <v>898</v>
      </c>
      <c r="E77" s="57" t="s">
        <v>163</v>
      </c>
      <c r="F77" s="58" t="s">
        <v>164</v>
      </c>
      <c r="H77">
        <v>117390</v>
      </c>
      <c r="I77" t="str">
        <f>VLOOKUP(H77,[1]Sheet1!$A$2:$J$132,10,0)</f>
        <v>458010200012713</v>
      </c>
      <c r="J77" t="str">
        <f>VLOOKUP(H77,[1]Sheet1!$A$2:$I$132,9,0)</f>
        <v>UTIB0000458</v>
      </c>
      <c r="L77">
        <v>119011</v>
      </c>
      <c r="M77">
        <v>38940</v>
      </c>
      <c r="N77">
        <f>VLOOKUP(L77,[2]Sheet1!$Z$2:$AA$111,2,0)</f>
        <v>-38940</v>
      </c>
      <c r="O77">
        <f t="shared" si="3"/>
        <v>0</v>
      </c>
      <c r="R77">
        <v>119320</v>
      </c>
      <c r="S77">
        <v>262331</v>
      </c>
      <c r="T77">
        <f>VLOOKUP(R77,[3]Sheet1!$Z$2:$AA$109,2,0)</f>
        <v>-262331</v>
      </c>
      <c r="U77">
        <f t="shared" si="4"/>
        <v>0</v>
      </c>
      <c r="W77" s="8">
        <v>119450</v>
      </c>
      <c r="X77">
        <v>4256</v>
      </c>
      <c r="Z77">
        <v>119320</v>
      </c>
      <c r="AA77">
        <v>262331</v>
      </c>
      <c r="AB77">
        <f>VLOOKUP(Z77,[4]Sheet1!$P$2:$Q$99,2,0)</f>
        <v>-262331</v>
      </c>
      <c r="AC77">
        <f t="shared" si="5"/>
        <v>0</v>
      </c>
      <c r="AE77">
        <v>119450</v>
      </c>
      <c r="AF77">
        <v>4256</v>
      </c>
    </row>
    <row r="78" spans="1:32" x14ac:dyDescent="0.2">
      <c r="A78" s="2">
        <v>116071</v>
      </c>
      <c r="B78" s="3" t="s">
        <v>175</v>
      </c>
      <c r="C78" s="3">
        <v>1923074572</v>
      </c>
      <c r="D78" s="4">
        <v>55900</v>
      </c>
      <c r="E78" s="57" t="s">
        <v>163</v>
      </c>
      <c r="F78" s="58" t="s">
        <v>164</v>
      </c>
      <c r="H78">
        <v>117391</v>
      </c>
      <c r="I78" t="str">
        <f>VLOOKUP(H78,[1]Sheet1!$A$2:$J$132,10,0)</f>
        <v>458010200012704</v>
      </c>
      <c r="J78" t="str">
        <f>VLOOKUP(H78,[1]Sheet1!$A$2:$I$132,9,0)</f>
        <v>UTIB0000458</v>
      </c>
      <c r="L78">
        <v>119109</v>
      </c>
      <c r="M78">
        <v>7816</v>
      </c>
      <c r="N78">
        <f>VLOOKUP(L78,[2]Sheet1!$Z$2:$AA$111,2,0)</f>
        <v>-7816</v>
      </c>
      <c r="O78">
        <f t="shared" si="3"/>
        <v>0</v>
      </c>
      <c r="R78">
        <v>119450</v>
      </c>
      <c r="S78">
        <v>4256</v>
      </c>
      <c r="T78">
        <f>VLOOKUP(R78,[3]Sheet1!$Z$2:$AA$109,2,0)</f>
        <v>-4256</v>
      </c>
      <c r="U78">
        <f t="shared" si="4"/>
        <v>0</v>
      </c>
      <c r="W78" s="8">
        <v>119672</v>
      </c>
      <c r="X78">
        <v>28910</v>
      </c>
      <c r="Z78">
        <v>119450</v>
      </c>
      <c r="AA78">
        <v>4256</v>
      </c>
      <c r="AB78">
        <f>VLOOKUP(Z78,[4]Sheet1!$P$2:$Q$99,2,0)</f>
        <v>-4256</v>
      </c>
      <c r="AC78">
        <f t="shared" si="5"/>
        <v>0</v>
      </c>
      <c r="AE78">
        <v>119672</v>
      </c>
      <c r="AF78">
        <v>28910</v>
      </c>
    </row>
    <row r="79" spans="1:32" x14ac:dyDescent="0.2">
      <c r="A79" s="2">
        <v>503946</v>
      </c>
      <c r="B79" s="3" t="s">
        <v>177</v>
      </c>
      <c r="C79" s="3">
        <v>1923074705</v>
      </c>
      <c r="D79" s="4">
        <v>325</v>
      </c>
      <c r="E79" s="57" t="s">
        <v>163</v>
      </c>
      <c r="F79" s="58" t="s">
        <v>164</v>
      </c>
      <c r="H79">
        <v>117533</v>
      </c>
      <c r="I79" t="str">
        <f>VLOOKUP(H79,[1]Sheet1!$A$2:$J$132,10,0)</f>
        <v>05492320000426</v>
      </c>
      <c r="J79" t="str">
        <f>VLOOKUP(H79,[1]Sheet1!$A$2:$I$132,9,0)</f>
        <v>HDFC0000009</v>
      </c>
      <c r="L79">
        <v>119320</v>
      </c>
      <c r="M79">
        <v>262331</v>
      </c>
      <c r="N79">
        <f>VLOOKUP(L79,[2]Sheet1!$Z$2:$AA$111,2,0)</f>
        <v>-262331</v>
      </c>
      <c r="O79">
        <f t="shared" si="3"/>
        <v>0</v>
      </c>
      <c r="R79">
        <v>119672</v>
      </c>
      <c r="S79">
        <v>28910</v>
      </c>
      <c r="T79">
        <f>VLOOKUP(R79,[3]Sheet1!$Z$2:$AA$109,2,0)</f>
        <v>-28910</v>
      </c>
      <c r="U79">
        <f t="shared" si="4"/>
        <v>0</v>
      </c>
      <c r="W79" s="8">
        <v>119796</v>
      </c>
      <c r="X79">
        <v>5500</v>
      </c>
      <c r="Z79">
        <v>119672</v>
      </c>
      <c r="AA79">
        <v>28910</v>
      </c>
      <c r="AB79">
        <f>VLOOKUP(Z79,[4]Sheet1!$P$2:$Q$99,2,0)</f>
        <v>-28910</v>
      </c>
      <c r="AC79">
        <f t="shared" si="5"/>
        <v>0</v>
      </c>
      <c r="AE79">
        <v>119796</v>
      </c>
      <c r="AF79">
        <v>5500</v>
      </c>
    </row>
    <row r="80" spans="1:32" x14ac:dyDescent="0.2">
      <c r="A80" s="2">
        <v>118376</v>
      </c>
      <c r="B80" s="3" t="s">
        <v>178</v>
      </c>
      <c r="C80" s="3">
        <v>1923074706</v>
      </c>
      <c r="D80" s="4">
        <v>4425</v>
      </c>
      <c r="E80" s="57" t="s">
        <v>163</v>
      </c>
      <c r="F80" s="58" t="s">
        <v>164</v>
      </c>
      <c r="H80">
        <v>118016</v>
      </c>
      <c r="I80" t="str">
        <f>VLOOKUP(H80,[1]Sheet1!$A$2:$J$132,10,0)</f>
        <v>025805500700</v>
      </c>
      <c r="J80" t="str">
        <f>VLOOKUP(H80,[1]Sheet1!$A$2:$I$132,9,0)</f>
        <v>ICIC0000258</v>
      </c>
      <c r="L80">
        <v>119450</v>
      </c>
      <c r="M80">
        <v>4256</v>
      </c>
      <c r="N80">
        <f>VLOOKUP(L80,[2]Sheet1!$Z$2:$AA$111,2,0)</f>
        <v>-4256</v>
      </c>
      <c r="O80">
        <f t="shared" si="3"/>
        <v>0</v>
      </c>
      <c r="R80">
        <v>119796</v>
      </c>
      <c r="S80">
        <v>5500</v>
      </c>
      <c r="T80">
        <f>VLOOKUP(R80,[3]Sheet1!$Z$2:$AA$109,2,0)</f>
        <v>-5500</v>
      </c>
      <c r="U80">
        <f t="shared" si="4"/>
        <v>0</v>
      </c>
      <c r="W80" s="8">
        <v>120273</v>
      </c>
      <c r="X80">
        <v>49880</v>
      </c>
      <c r="Z80">
        <v>119796</v>
      </c>
      <c r="AA80">
        <v>5500</v>
      </c>
      <c r="AB80">
        <f>VLOOKUP(Z80,[4]Sheet1!$P$2:$Q$99,2,0)</f>
        <v>-5500</v>
      </c>
      <c r="AC80">
        <f t="shared" si="5"/>
        <v>0</v>
      </c>
      <c r="AE80">
        <v>120273</v>
      </c>
      <c r="AF80">
        <v>49880</v>
      </c>
    </row>
    <row r="81" spans="1:32" x14ac:dyDescent="0.2">
      <c r="A81" s="2">
        <v>500077</v>
      </c>
      <c r="B81" s="3" t="s">
        <v>179</v>
      </c>
      <c r="C81" s="3">
        <v>1923074919</v>
      </c>
      <c r="D81" s="4">
        <v>16312</v>
      </c>
      <c r="E81" s="57" t="s">
        <v>163</v>
      </c>
      <c r="F81" s="58" t="s">
        <v>164</v>
      </c>
      <c r="H81">
        <v>118376</v>
      </c>
      <c r="I81" t="str">
        <f>VLOOKUP(H81,[1]Sheet1!$A$2:$J$132,10,0)</f>
        <v>16710200000166</v>
      </c>
      <c r="J81" t="str">
        <f>VLOOKUP(H81,[1]Sheet1!$A$2:$I$132,9,0)</f>
        <v>BARB0AMODXX</v>
      </c>
      <c r="L81">
        <v>119672</v>
      </c>
      <c r="M81">
        <v>28910</v>
      </c>
      <c r="N81">
        <f>VLOOKUP(L81,[2]Sheet1!$Z$2:$AA$111,2,0)</f>
        <v>-28910</v>
      </c>
      <c r="O81">
        <f t="shared" si="3"/>
        <v>0</v>
      </c>
      <c r="R81">
        <v>120273</v>
      </c>
      <c r="S81">
        <v>49880</v>
      </c>
      <c r="T81">
        <f>VLOOKUP(R81,[3]Sheet1!$Z$2:$AA$109,2,0)</f>
        <v>-49880</v>
      </c>
      <c r="U81">
        <f t="shared" si="4"/>
        <v>0</v>
      </c>
      <c r="W81" s="8">
        <v>120474</v>
      </c>
      <c r="X81">
        <v>25960</v>
      </c>
      <c r="Z81" s="16">
        <v>120273</v>
      </c>
      <c r="AA81" s="16">
        <v>49880</v>
      </c>
      <c r="AB81" s="16">
        <f>VLOOKUP(Z81,[4]Sheet1!$P$2:$Q$99,2,0)</f>
        <v>-100620</v>
      </c>
      <c r="AC81" s="16">
        <f t="shared" si="5"/>
        <v>-50740</v>
      </c>
      <c r="AD81" t="s">
        <v>1577</v>
      </c>
      <c r="AE81">
        <v>120474</v>
      </c>
      <c r="AF81">
        <v>25960</v>
      </c>
    </row>
    <row r="82" spans="1:32" x14ac:dyDescent="0.2">
      <c r="A82" s="2">
        <v>112118</v>
      </c>
      <c r="B82" s="3" t="s">
        <v>181</v>
      </c>
      <c r="C82" s="3">
        <v>1923074960</v>
      </c>
      <c r="D82" s="4">
        <v>56253</v>
      </c>
      <c r="E82" s="57" t="s">
        <v>163</v>
      </c>
      <c r="F82" s="58" t="s">
        <v>164</v>
      </c>
      <c r="H82">
        <v>118472</v>
      </c>
      <c r="I82" t="str">
        <f>VLOOKUP(H82,[1]Sheet1!$A$2:$J$132,10,0)</f>
        <v>005205007271</v>
      </c>
      <c r="J82" t="str">
        <f>VLOOKUP(H82,[1]Sheet1!$A$2:$I$132,9,0)</f>
        <v>ICIC0000052</v>
      </c>
      <c r="L82">
        <v>119796</v>
      </c>
      <c r="M82">
        <v>5500</v>
      </c>
      <c r="N82">
        <f>VLOOKUP(L82,[2]Sheet1!$Z$2:$AA$111,2,0)</f>
        <v>-5500</v>
      </c>
      <c r="O82">
        <f t="shared" si="3"/>
        <v>0</v>
      </c>
      <c r="R82">
        <v>120474</v>
      </c>
      <c r="S82">
        <v>25960</v>
      </c>
      <c r="T82">
        <f>VLOOKUP(R82,[3]Sheet1!$Z$2:$AA$109,2,0)</f>
        <v>-25960</v>
      </c>
      <c r="U82">
        <f t="shared" si="4"/>
        <v>0</v>
      </c>
      <c r="W82" s="8">
        <v>120490</v>
      </c>
      <c r="X82">
        <v>98893</v>
      </c>
      <c r="Z82">
        <v>120474</v>
      </c>
      <c r="AA82">
        <v>25960</v>
      </c>
      <c r="AB82">
        <f>VLOOKUP(Z82,[4]Sheet1!$P$2:$Q$99,2,0)</f>
        <v>-25960</v>
      </c>
      <c r="AC82">
        <f t="shared" si="5"/>
        <v>0</v>
      </c>
      <c r="AE82">
        <v>120490</v>
      </c>
      <c r="AF82">
        <v>98893</v>
      </c>
    </row>
    <row r="83" spans="1:32" x14ac:dyDescent="0.2">
      <c r="A83" s="2">
        <v>101391</v>
      </c>
      <c r="B83" s="3" t="s">
        <v>182</v>
      </c>
      <c r="C83" s="3">
        <v>1923069253</v>
      </c>
      <c r="D83" s="4">
        <v>1380</v>
      </c>
      <c r="E83" s="57" t="s">
        <v>183</v>
      </c>
      <c r="F83" s="58" t="s">
        <v>184</v>
      </c>
      <c r="H83">
        <v>118676</v>
      </c>
      <c r="I83" t="str">
        <f>VLOOKUP(H83,[1]Sheet1!$A$2:$J$132,10,0)</f>
        <v>50200034562147</v>
      </c>
      <c r="J83" t="str">
        <f>VLOOKUP(H83,[1]Sheet1!$A$2:$I$132,9,0)</f>
        <v>HDFC0000068</v>
      </c>
      <c r="L83">
        <v>120273</v>
      </c>
      <c r="M83">
        <v>49880</v>
      </c>
      <c r="N83">
        <f>VLOOKUP(L83,[2]Sheet1!$Z$2:$AA$111,2,0)</f>
        <v>-49880</v>
      </c>
      <c r="O83">
        <f t="shared" si="3"/>
        <v>0</v>
      </c>
      <c r="R83">
        <v>120490</v>
      </c>
      <c r="S83">
        <v>98893</v>
      </c>
      <c r="T83">
        <f>VLOOKUP(R83,[3]Sheet1!$Z$2:$AA$109,2,0)</f>
        <v>-98893</v>
      </c>
      <c r="U83">
        <f t="shared" si="4"/>
        <v>0</v>
      </c>
      <c r="W83" s="8">
        <v>120497</v>
      </c>
      <c r="X83">
        <v>16520</v>
      </c>
      <c r="Z83">
        <v>120490</v>
      </c>
      <c r="AA83">
        <v>98893</v>
      </c>
      <c r="AB83">
        <f>VLOOKUP(Z83,[4]Sheet1!$P$2:$Q$99,2,0)</f>
        <v>-98893</v>
      </c>
      <c r="AC83">
        <f t="shared" si="5"/>
        <v>0</v>
      </c>
      <c r="AE83">
        <v>120497</v>
      </c>
      <c r="AF83">
        <v>16520</v>
      </c>
    </row>
    <row r="84" spans="1:32" x14ac:dyDescent="0.2">
      <c r="A84" s="2">
        <v>101391</v>
      </c>
      <c r="B84" s="3" t="s">
        <v>182</v>
      </c>
      <c r="C84" s="3">
        <v>1923060431</v>
      </c>
      <c r="D84" s="4">
        <v>1794</v>
      </c>
      <c r="E84" s="57" t="s">
        <v>183</v>
      </c>
      <c r="F84" s="58" t="s">
        <v>184</v>
      </c>
      <c r="H84">
        <v>118732</v>
      </c>
      <c r="I84" t="str">
        <f>VLOOKUP(H84,[1]Sheet1!$A$2:$J$132,10,0)</f>
        <v>119505000223</v>
      </c>
      <c r="J84" t="str">
        <f>VLOOKUP(H84,[1]Sheet1!$A$2:$I$132,9,0)</f>
        <v>ICIC0001195</v>
      </c>
      <c r="L84">
        <v>120474</v>
      </c>
      <c r="M84">
        <v>25960</v>
      </c>
      <c r="N84">
        <f>VLOOKUP(L84,[2]Sheet1!$Z$2:$AA$111,2,0)</f>
        <v>-25960</v>
      </c>
      <c r="O84">
        <f t="shared" si="3"/>
        <v>0</v>
      </c>
      <c r="R84">
        <v>120497</v>
      </c>
      <c r="S84">
        <v>16520</v>
      </c>
      <c r="T84">
        <f>VLOOKUP(R84,[3]Sheet1!$Z$2:$AA$109,2,0)</f>
        <v>-16520</v>
      </c>
      <c r="U84">
        <f t="shared" si="4"/>
        <v>0</v>
      </c>
      <c r="W84" s="8">
        <v>301254</v>
      </c>
      <c r="X84">
        <v>222460</v>
      </c>
      <c r="Z84">
        <v>120497</v>
      </c>
      <c r="AA84">
        <v>16520</v>
      </c>
      <c r="AB84">
        <f>VLOOKUP(Z84,[4]Sheet1!$P$2:$Q$99,2,0)</f>
        <v>-16520</v>
      </c>
      <c r="AC84">
        <f t="shared" si="5"/>
        <v>0</v>
      </c>
      <c r="AE84">
        <v>301254</v>
      </c>
      <c r="AF84">
        <v>222460</v>
      </c>
    </row>
    <row r="85" spans="1:32" x14ac:dyDescent="0.2">
      <c r="A85" s="2">
        <v>101391</v>
      </c>
      <c r="B85" s="3" t="s">
        <v>182</v>
      </c>
      <c r="C85" s="3">
        <v>1923066745</v>
      </c>
      <c r="D85" s="4">
        <v>3811</v>
      </c>
      <c r="E85" s="57" t="s">
        <v>183</v>
      </c>
      <c r="F85" s="58" t="s">
        <v>184</v>
      </c>
      <c r="H85">
        <v>118787</v>
      </c>
      <c r="I85" t="str">
        <f>VLOOKUP(H85,[1]Sheet1!$A$2:$J$132,10,0)</f>
        <v>1597102000000806</v>
      </c>
      <c r="J85" t="str">
        <f>VLOOKUP(H85,[1]Sheet1!$A$2:$I$132,9,0)</f>
        <v>IBKL0001597</v>
      </c>
      <c r="L85">
        <v>120490</v>
      </c>
      <c r="M85">
        <v>98893</v>
      </c>
      <c r="N85">
        <f>VLOOKUP(L85,[2]Sheet1!$Z$2:$AA$111,2,0)</f>
        <v>-98893</v>
      </c>
      <c r="O85">
        <f t="shared" si="3"/>
        <v>0</v>
      </c>
      <c r="R85">
        <v>301254</v>
      </c>
      <c r="S85">
        <v>222460</v>
      </c>
      <c r="T85">
        <f>VLOOKUP(R85,[3]Sheet1!$Z$2:$AA$109,2,0)</f>
        <v>-222460</v>
      </c>
      <c r="U85">
        <f t="shared" si="4"/>
        <v>0</v>
      </c>
      <c r="W85" s="8">
        <v>301372</v>
      </c>
      <c r="X85">
        <v>8083</v>
      </c>
      <c r="Z85">
        <v>301254</v>
      </c>
      <c r="AA85">
        <v>222460</v>
      </c>
      <c r="AB85">
        <f>VLOOKUP(Z85,[4]Sheet1!$P$2:$Q$99,2,0)</f>
        <v>-222460</v>
      </c>
      <c r="AC85">
        <f t="shared" si="5"/>
        <v>0</v>
      </c>
      <c r="AE85">
        <v>301372</v>
      </c>
      <c r="AF85">
        <v>8083</v>
      </c>
    </row>
    <row r="86" spans="1:32" x14ac:dyDescent="0.2">
      <c r="A86" s="2">
        <v>101391</v>
      </c>
      <c r="B86" s="3" t="s">
        <v>182</v>
      </c>
      <c r="C86" s="3">
        <v>1923061378</v>
      </c>
      <c r="D86" s="4">
        <v>1099</v>
      </c>
      <c r="E86" s="57" t="s">
        <v>183</v>
      </c>
      <c r="F86" s="58" t="s">
        <v>184</v>
      </c>
      <c r="H86">
        <v>118836</v>
      </c>
      <c r="I86" t="str">
        <f>VLOOKUP(H86,[1]Sheet1!$A$2:$J$132,10,0)</f>
        <v>8113098525</v>
      </c>
      <c r="J86" t="str">
        <f>VLOOKUP(H86,[1]Sheet1!$A$2:$I$132,9,0)</f>
        <v>KKBK0000873</v>
      </c>
      <c r="L86">
        <v>120497</v>
      </c>
      <c r="M86">
        <v>16520</v>
      </c>
      <c r="N86">
        <f>VLOOKUP(L86,[2]Sheet1!$Z$2:$AA$111,2,0)</f>
        <v>-16520</v>
      </c>
      <c r="O86">
        <f t="shared" si="3"/>
        <v>0</v>
      </c>
      <c r="R86">
        <v>301372</v>
      </c>
      <c r="S86">
        <v>8083</v>
      </c>
      <c r="T86">
        <f>VLOOKUP(R86,[3]Sheet1!$Z$2:$AA$109,2,0)</f>
        <v>-8083</v>
      </c>
      <c r="U86">
        <f t="shared" si="4"/>
        <v>0</v>
      </c>
      <c r="W86" s="8">
        <v>301428</v>
      </c>
      <c r="X86">
        <v>36816</v>
      </c>
      <c r="Z86">
        <v>301372</v>
      </c>
      <c r="AA86">
        <v>8083</v>
      </c>
      <c r="AB86">
        <f>VLOOKUP(Z86,[4]Sheet1!$P$2:$Q$99,2,0)</f>
        <v>-8083</v>
      </c>
      <c r="AC86">
        <f t="shared" si="5"/>
        <v>0</v>
      </c>
      <c r="AE86">
        <v>301428</v>
      </c>
      <c r="AF86">
        <v>36816</v>
      </c>
    </row>
    <row r="87" spans="1:32" x14ac:dyDescent="0.2">
      <c r="A87" s="2">
        <v>105532</v>
      </c>
      <c r="B87" s="3" t="s">
        <v>185</v>
      </c>
      <c r="C87" s="3">
        <v>1923068589</v>
      </c>
      <c r="D87" s="4">
        <v>266202.53999999998</v>
      </c>
      <c r="E87" s="57" t="s">
        <v>183</v>
      </c>
      <c r="F87" s="58" t="s">
        <v>184</v>
      </c>
      <c r="H87">
        <v>119011</v>
      </c>
      <c r="I87" t="str">
        <f>VLOOKUP(H87,[1]Sheet1!$A$2:$J$132,10,0)</f>
        <v>9921201001570</v>
      </c>
      <c r="J87" t="str">
        <f>VLOOKUP(H87,[1]Sheet1!$A$2:$I$132,9,0)</f>
        <v>CNRB0000975</v>
      </c>
      <c r="L87">
        <v>301254</v>
      </c>
      <c r="M87">
        <v>222460</v>
      </c>
      <c r="N87">
        <f>VLOOKUP(L87,[2]Sheet1!$Z$2:$AA$111,2,0)</f>
        <v>-222460</v>
      </c>
      <c r="O87">
        <f t="shared" si="3"/>
        <v>0</v>
      </c>
      <c r="R87">
        <v>301428</v>
      </c>
      <c r="S87">
        <v>36816</v>
      </c>
      <c r="T87">
        <f>VLOOKUP(R87,[3]Sheet1!$Z$2:$AA$109,2,0)</f>
        <v>-36816</v>
      </c>
      <c r="U87">
        <f t="shared" si="4"/>
        <v>0</v>
      </c>
      <c r="W87" s="8">
        <v>301540</v>
      </c>
      <c r="X87">
        <v>136054</v>
      </c>
      <c r="Z87">
        <v>301428</v>
      </c>
      <c r="AA87">
        <v>36816</v>
      </c>
      <c r="AB87">
        <f>VLOOKUP(Z87,[4]Sheet1!$P$2:$Q$99,2,0)</f>
        <v>-36816</v>
      </c>
      <c r="AC87">
        <f t="shared" si="5"/>
        <v>0</v>
      </c>
      <c r="AE87">
        <v>301540</v>
      </c>
      <c r="AF87">
        <v>136054</v>
      </c>
    </row>
    <row r="88" spans="1:32" x14ac:dyDescent="0.2">
      <c r="A88" s="2">
        <v>106154</v>
      </c>
      <c r="B88" s="3" t="s">
        <v>186</v>
      </c>
      <c r="C88" s="3">
        <v>1923061907</v>
      </c>
      <c r="D88" s="4">
        <v>1915</v>
      </c>
      <c r="E88" s="57" t="s">
        <v>183</v>
      </c>
      <c r="F88" s="58" t="s">
        <v>184</v>
      </c>
      <c r="H88">
        <v>119026</v>
      </c>
      <c r="I88" t="str">
        <f>VLOOKUP(H88,[1]Sheet1!$A$2:$J$132,10,0)</f>
        <v>137405500173</v>
      </c>
      <c r="J88" t="str">
        <f>VLOOKUP(H88,[1]Sheet1!$A$2:$I$132,9,0)</f>
        <v>ICIC0001374</v>
      </c>
      <c r="L88">
        <v>301372</v>
      </c>
      <c r="M88">
        <v>8083</v>
      </c>
      <c r="N88">
        <f>VLOOKUP(L88,[2]Sheet1!$Z$2:$AA$111,2,0)</f>
        <v>-8083</v>
      </c>
      <c r="O88">
        <f t="shared" si="3"/>
        <v>0</v>
      </c>
      <c r="R88">
        <v>301540</v>
      </c>
      <c r="S88">
        <v>136054</v>
      </c>
      <c r="T88">
        <f>VLOOKUP(R88,[3]Sheet1!$Z$2:$AA$109,2,0)</f>
        <v>-136054</v>
      </c>
      <c r="U88">
        <f t="shared" si="4"/>
        <v>0</v>
      </c>
      <c r="W88" s="8">
        <v>301565</v>
      </c>
      <c r="X88">
        <v>5011</v>
      </c>
      <c r="Z88">
        <v>301540</v>
      </c>
      <c r="AA88">
        <v>136054</v>
      </c>
      <c r="AB88">
        <f>VLOOKUP(Z88,[4]Sheet1!$P$2:$Q$99,2,0)</f>
        <v>-136054</v>
      </c>
      <c r="AC88">
        <f t="shared" si="5"/>
        <v>0</v>
      </c>
      <c r="AE88">
        <v>301565</v>
      </c>
      <c r="AF88">
        <v>5011</v>
      </c>
    </row>
    <row r="89" spans="1:32" x14ac:dyDescent="0.2">
      <c r="A89" s="2">
        <v>107368</v>
      </c>
      <c r="B89" s="3" t="s">
        <v>187</v>
      </c>
      <c r="C89" s="3">
        <v>1923065133</v>
      </c>
      <c r="D89" s="4">
        <v>35742.199999999997</v>
      </c>
      <c r="E89" s="57" t="s">
        <v>183</v>
      </c>
      <c r="F89" s="58" t="s">
        <v>184</v>
      </c>
      <c r="H89">
        <v>119109</v>
      </c>
      <c r="I89" t="str">
        <f>VLOOKUP(H89,[1]Sheet1!$A$2:$J$132,10,0)</f>
        <v>61270065442</v>
      </c>
      <c r="J89" t="str">
        <f>VLOOKUP(H89,[1]Sheet1!$A$2:$I$132,9,0)</f>
        <v>SBIN0003792</v>
      </c>
      <c r="L89">
        <v>301428</v>
      </c>
      <c r="M89">
        <v>36816</v>
      </c>
      <c r="N89">
        <f>VLOOKUP(L89,[2]Sheet1!$Z$2:$AA$111,2,0)</f>
        <v>-36816</v>
      </c>
      <c r="O89">
        <f t="shared" si="3"/>
        <v>0</v>
      </c>
      <c r="R89">
        <v>301565</v>
      </c>
      <c r="S89">
        <v>5011</v>
      </c>
      <c r="T89">
        <f>VLOOKUP(R89,[3]Sheet1!$Z$2:$AA$109,2,0)</f>
        <v>-5011</v>
      </c>
      <c r="U89">
        <f t="shared" si="4"/>
        <v>0</v>
      </c>
      <c r="W89" s="8">
        <v>301566</v>
      </c>
      <c r="X89">
        <v>209920</v>
      </c>
      <c r="Z89" s="16">
        <v>301565</v>
      </c>
      <c r="AA89" s="16">
        <v>5011</v>
      </c>
      <c r="AB89" s="16" t="e">
        <f>VLOOKUP(Z89,[4]Sheet1!$P$2:$Q$99,2,0)</f>
        <v>#N/A</v>
      </c>
      <c r="AC89" s="16" t="e">
        <f t="shared" si="5"/>
        <v>#N/A</v>
      </c>
      <c r="AD89" t="s">
        <v>1579</v>
      </c>
      <c r="AE89">
        <v>301566</v>
      </c>
      <c r="AF89">
        <v>209920</v>
      </c>
    </row>
    <row r="90" spans="1:32" x14ac:dyDescent="0.2">
      <c r="A90" s="2">
        <v>107423</v>
      </c>
      <c r="B90" s="3" t="s">
        <v>188</v>
      </c>
      <c r="C90" s="3">
        <v>1923073997</v>
      </c>
      <c r="D90" s="4">
        <v>11276</v>
      </c>
      <c r="E90" s="57" t="s">
        <v>183</v>
      </c>
      <c r="F90" s="58" t="s">
        <v>184</v>
      </c>
      <c r="H90">
        <v>119320</v>
      </c>
      <c r="I90" t="str">
        <f>VLOOKUP(H90,[1]Sheet1!$A$2:$J$132,10,0)</f>
        <v>50200032502492</v>
      </c>
      <c r="J90" t="str">
        <f>VLOOKUP(H90,[1]Sheet1!$A$2:$I$132,9,0)</f>
        <v>HDFC0000068</v>
      </c>
      <c r="L90">
        <v>301540</v>
      </c>
      <c r="M90">
        <v>136054</v>
      </c>
      <c r="N90">
        <f>VLOOKUP(L90,[2]Sheet1!$Z$2:$AA$111,2,0)</f>
        <v>-136054</v>
      </c>
      <c r="O90">
        <f t="shared" si="3"/>
        <v>0</v>
      </c>
      <c r="R90">
        <v>301566</v>
      </c>
      <c r="S90">
        <v>209920</v>
      </c>
      <c r="T90">
        <f>VLOOKUP(R90,[3]Sheet1!$Z$2:$AA$109,2,0)</f>
        <v>-209920</v>
      </c>
      <c r="U90">
        <f t="shared" si="4"/>
        <v>0</v>
      </c>
      <c r="W90" s="8">
        <v>301675</v>
      </c>
      <c r="X90">
        <v>54405</v>
      </c>
      <c r="Z90" s="16">
        <v>301566</v>
      </c>
      <c r="AA90" s="16">
        <v>209920</v>
      </c>
      <c r="AB90" s="16" t="e">
        <f>VLOOKUP(Z90,[4]Sheet1!$P$2:$Q$99,2,0)</f>
        <v>#N/A</v>
      </c>
      <c r="AC90" s="16" t="e">
        <f t="shared" si="5"/>
        <v>#N/A</v>
      </c>
      <c r="AD90" t="s">
        <v>1579</v>
      </c>
      <c r="AE90">
        <v>301675</v>
      </c>
      <c r="AF90">
        <v>54405</v>
      </c>
    </row>
    <row r="91" spans="1:32" x14ac:dyDescent="0.2">
      <c r="A91" s="2">
        <v>107709</v>
      </c>
      <c r="B91" s="3" t="s">
        <v>189</v>
      </c>
      <c r="C91" s="3">
        <v>1923073645</v>
      </c>
      <c r="D91" s="4">
        <v>33697</v>
      </c>
      <c r="E91" s="57" t="s">
        <v>183</v>
      </c>
      <c r="F91" s="58" t="s">
        <v>184</v>
      </c>
      <c r="H91">
        <v>119322</v>
      </c>
      <c r="I91" t="str">
        <f>VLOOKUP(H91,[1]Sheet1!$A$2:$J$132,10,0)</f>
        <v>5313273714</v>
      </c>
      <c r="J91" t="str">
        <f>VLOOKUP(H91,[1]Sheet1!$A$2:$I$132,9,0)</f>
        <v>KKBK0000819</v>
      </c>
      <c r="L91">
        <v>301565</v>
      </c>
      <c r="M91">
        <v>5011</v>
      </c>
      <c r="N91">
        <f>VLOOKUP(L91,[2]Sheet1!$Z$2:$AA$111,2,0)</f>
        <v>-5011</v>
      </c>
      <c r="O91">
        <f t="shared" si="3"/>
        <v>0</v>
      </c>
      <c r="R91">
        <v>301675</v>
      </c>
      <c r="S91">
        <v>54405</v>
      </c>
      <c r="T91">
        <f>VLOOKUP(R91,[3]Sheet1!$Z$2:$AA$109,2,0)</f>
        <v>-54405</v>
      </c>
      <c r="U91">
        <f t="shared" si="4"/>
        <v>0</v>
      </c>
      <c r="W91" s="8">
        <v>301868</v>
      </c>
      <c r="X91">
        <v>337250</v>
      </c>
      <c r="Z91" s="16">
        <v>301675</v>
      </c>
      <c r="AA91" s="16">
        <v>54405</v>
      </c>
      <c r="AB91" s="16">
        <f>VLOOKUP(Z91,[4]Sheet1!$P$2:$Q$99,2,0)</f>
        <v>-55406</v>
      </c>
      <c r="AC91" s="16">
        <f t="shared" si="5"/>
        <v>-1001</v>
      </c>
      <c r="AD91" t="s">
        <v>1577</v>
      </c>
      <c r="AE91">
        <v>301868</v>
      </c>
      <c r="AF91">
        <v>337250</v>
      </c>
    </row>
    <row r="92" spans="1:32" x14ac:dyDescent="0.2">
      <c r="A92" s="2">
        <v>111133</v>
      </c>
      <c r="B92" s="3" t="s">
        <v>191</v>
      </c>
      <c r="C92" s="3">
        <v>1923073651</v>
      </c>
      <c r="D92" s="4">
        <v>1860</v>
      </c>
      <c r="E92" s="57" t="s">
        <v>183</v>
      </c>
      <c r="F92" s="58" t="s">
        <v>184</v>
      </c>
      <c r="H92">
        <v>119450</v>
      </c>
      <c r="I92" t="str">
        <f>VLOOKUP(H92,[1]Sheet1!$A$2:$J$132,10,0)</f>
        <v>20085400841</v>
      </c>
      <c r="J92" t="str">
        <f>VLOOKUP(H92,[1]Sheet1!$A$2:$I$132,9,0)</f>
        <v>MAHB0000622</v>
      </c>
      <c r="L92">
        <v>301566</v>
      </c>
      <c r="M92">
        <v>209920</v>
      </c>
      <c r="N92">
        <f>VLOOKUP(L92,[2]Sheet1!$Z$2:$AA$111,2,0)</f>
        <v>-209920</v>
      </c>
      <c r="O92">
        <f t="shared" si="3"/>
        <v>0</v>
      </c>
      <c r="R92">
        <v>301868</v>
      </c>
      <c r="S92">
        <v>337250</v>
      </c>
      <c r="T92">
        <f>VLOOKUP(R92,[3]Sheet1!$Z$2:$AA$109,2,0)</f>
        <v>-337250</v>
      </c>
      <c r="U92">
        <f t="shared" si="4"/>
        <v>0</v>
      </c>
      <c r="W92" s="8">
        <v>302120</v>
      </c>
      <c r="X92">
        <v>72412</v>
      </c>
      <c r="Z92">
        <v>301868</v>
      </c>
      <c r="AA92">
        <v>337250</v>
      </c>
      <c r="AB92">
        <f>VLOOKUP(Z92,[4]Sheet1!$P$2:$Q$99,2,0)</f>
        <v>-337250</v>
      </c>
      <c r="AC92">
        <f t="shared" si="5"/>
        <v>0</v>
      </c>
      <c r="AE92">
        <v>302120</v>
      </c>
      <c r="AF92">
        <v>72412</v>
      </c>
    </row>
    <row r="93" spans="1:32" x14ac:dyDescent="0.2">
      <c r="A93" s="2">
        <v>112192</v>
      </c>
      <c r="B93" s="3" t="s">
        <v>192</v>
      </c>
      <c r="C93" s="3">
        <v>1923073825</v>
      </c>
      <c r="D93" s="4">
        <v>27031</v>
      </c>
      <c r="E93" s="57" t="s">
        <v>183</v>
      </c>
      <c r="F93" s="58" t="s">
        <v>184</v>
      </c>
      <c r="H93">
        <v>119672</v>
      </c>
      <c r="I93" t="str">
        <f>VLOOKUP(H93,[1]Sheet1!$A$2:$J$132,10,0)</f>
        <v>5194541349</v>
      </c>
      <c r="J93" t="str">
        <f>VLOOKUP(H93,[1]Sheet1!$A$2:$I$132,9,0)</f>
        <v>CBIN0280696</v>
      </c>
      <c r="L93">
        <v>301675</v>
      </c>
      <c r="M93">
        <v>54405</v>
      </c>
      <c r="N93">
        <f>VLOOKUP(L93,[2]Sheet1!$Z$2:$AA$111,2,0)</f>
        <v>-54405</v>
      </c>
      <c r="O93">
        <f t="shared" si="3"/>
        <v>0</v>
      </c>
      <c r="R93">
        <v>302120</v>
      </c>
      <c r="S93">
        <v>72412</v>
      </c>
      <c r="T93">
        <f>VLOOKUP(R93,[3]Sheet1!$Z$2:$AA$109,2,0)</f>
        <v>-72412</v>
      </c>
      <c r="U93">
        <f t="shared" si="4"/>
        <v>0</v>
      </c>
      <c r="W93" s="8">
        <v>302520</v>
      </c>
      <c r="X93">
        <v>9290251</v>
      </c>
      <c r="Z93">
        <v>302120</v>
      </c>
      <c r="AA93">
        <v>72412</v>
      </c>
      <c r="AB93">
        <f>VLOOKUP(Z93,[4]Sheet1!$P$2:$Q$99,2,0)</f>
        <v>-72412</v>
      </c>
      <c r="AC93">
        <f t="shared" si="5"/>
        <v>0</v>
      </c>
      <c r="AE93">
        <v>302520</v>
      </c>
      <c r="AF93">
        <v>9290251</v>
      </c>
    </row>
    <row r="94" spans="1:32" x14ac:dyDescent="0.2">
      <c r="A94" s="2">
        <v>112644</v>
      </c>
      <c r="B94" s="3" t="s">
        <v>193</v>
      </c>
      <c r="C94" s="3">
        <v>1923062825</v>
      </c>
      <c r="D94" s="4">
        <v>14160</v>
      </c>
      <c r="E94" s="57" t="s">
        <v>183</v>
      </c>
      <c r="F94" s="58" t="s">
        <v>184</v>
      </c>
      <c r="H94">
        <v>119796</v>
      </c>
      <c r="I94" t="str">
        <f>VLOOKUP(H94,[1]Sheet1!$A$2:$J$132,10,0)</f>
        <v>201204180000956</v>
      </c>
      <c r="J94" t="str">
        <f>VLOOKUP(H94,[1]Sheet1!$A$2:$I$132,9,0)</f>
        <v>SVCB0009012</v>
      </c>
      <c r="L94">
        <v>301868</v>
      </c>
      <c r="M94">
        <v>337250</v>
      </c>
      <c r="N94">
        <f>VLOOKUP(L94,[2]Sheet1!$Z$2:$AA$111,2,0)</f>
        <v>-337250</v>
      </c>
      <c r="O94">
        <f t="shared" si="3"/>
        <v>0</v>
      </c>
      <c r="R94">
        <v>302520</v>
      </c>
      <c r="S94">
        <v>9290251</v>
      </c>
      <c r="T94">
        <f>VLOOKUP(R94,[3]Sheet1!$Z$2:$AA$109,2,0)</f>
        <v>-9290251</v>
      </c>
      <c r="U94">
        <f t="shared" si="4"/>
        <v>0</v>
      </c>
      <c r="W94" s="8">
        <v>302999</v>
      </c>
      <c r="X94">
        <v>113674</v>
      </c>
      <c r="Z94" s="16">
        <v>302520</v>
      </c>
      <c r="AA94" s="16">
        <v>9290251</v>
      </c>
      <c r="AB94" s="16">
        <f>VLOOKUP(Z94,[4]Sheet1!$P$2:$Q$99,2,0)</f>
        <v>-12907063</v>
      </c>
      <c r="AC94" s="16">
        <f t="shared" si="5"/>
        <v>-3616812</v>
      </c>
      <c r="AD94" t="s">
        <v>1577</v>
      </c>
      <c r="AE94">
        <v>302999</v>
      </c>
      <c r="AF94">
        <v>113674</v>
      </c>
    </row>
    <row r="95" spans="1:32" x14ac:dyDescent="0.2">
      <c r="A95" s="2">
        <v>114353</v>
      </c>
      <c r="B95" s="3" t="s">
        <v>194</v>
      </c>
      <c r="C95" s="3">
        <v>3023484608</v>
      </c>
      <c r="D95" s="4">
        <v>18681.84</v>
      </c>
      <c r="E95" s="57" t="s">
        <v>183</v>
      </c>
      <c r="F95" s="58" t="s">
        <v>184</v>
      </c>
      <c r="H95">
        <v>120224</v>
      </c>
      <c r="I95" t="str">
        <f>VLOOKUP(H95,[1]Sheet1!$A$2:$J$132,10,0)</f>
        <v>50200001529412</v>
      </c>
      <c r="J95" t="str">
        <f>VLOOKUP(H95,[1]Sheet1!$A$2:$I$132,9,0)</f>
        <v>HDFC0001450</v>
      </c>
      <c r="L95">
        <v>302120</v>
      </c>
      <c r="M95">
        <v>72412</v>
      </c>
      <c r="N95">
        <f>VLOOKUP(L95,[2]Sheet1!$Z$2:$AA$111,2,0)</f>
        <v>-72412</v>
      </c>
      <c r="O95">
        <f t="shared" si="3"/>
        <v>0</v>
      </c>
      <c r="R95">
        <v>302999</v>
      </c>
      <c r="S95">
        <v>113674</v>
      </c>
      <c r="T95">
        <f>VLOOKUP(R95,[3]Sheet1!$Z$2:$AA$109,2,0)</f>
        <v>-113674</v>
      </c>
      <c r="U95">
        <f t="shared" si="4"/>
        <v>0</v>
      </c>
      <c r="W95" s="8">
        <v>303004</v>
      </c>
      <c r="X95">
        <v>172658</v>
      </c>
      <c r="Z95">
        <v>302999</v>
      </c>
      <c r="AA95">
        <v>113674</v>
      </c>
      <c r="AB95">
        <f>VLOOKUP(Z95,[4]Sheet1!$P$2:$Q$99,2,0)</f>
        <v>-113674</v>
      </c>
      <c r="AC95">
        <f t="shared" si="5"/>
        <v>0</v>
      </c>
      <c r="AE95">
        <v>303004</v>
      </c>
      <c r="AF95">
        <v>172658</v>
      </c>
    </row>
    <row r="96" spans="1:32" x14ac:dyDescent="0.2">
      <c r="A96" s="2">
        <v>114574</v>
      </c>
      <c r="B96" s="3" t="s">
        <v>195</v>
      </c>
      <c r="C96" s="3">
        <v>1923066238</v>
      </c>
      <c r="D96" s="4">
        <v>68250</v>
      </c>
      <c r="E96" s="57" t="s">
        <v>183</v>
      </c>
      <c r="F96" s="58" t="s">
        <v>184</v>
      </c>
      <c r="H96">
        <v>120273</v>
      </c>
      <c r="I96" t="str">
        <f>VLOOKUP(H96,[1]Sheet1!$A$2:$J$132,10,0)</f>
        <v>50200055437250</v>
      </c>
      <c r="J96" t="str">
        <f>VLOOKUP(H96,[1]Sheet1!$A$2:$I$132,9,0)</f>
        <v>HDFC0000064</v>
      </c>
      <c r="L96">
        <v>302520</v>
      </c>
      <c r="M96">
        <v>9290251</v>
      </c>
      <c r="N96">
        <f>VLOOKUP(L96,[2]Sheet1!$Z$2:$AA$111,2,0)</f>
        <v>-9290251</v>
      </c>
      <c r="O96">
        <f t="shared" si="3"/>
        <v>0</v>
      </c>
      <c r="R96">
        <v>303004</v>
      </c>
      <c r="S96">
        <v>172658</v>
      </c>
      <c r="T96">
        <f>VLOOKUP(R96,[3]Sheet1!$Z$2:$AA$109,2,0)</f>
        <v>-172658</v>
      </c>
      <c r="U96">
        <f t="shared" si="4"/>
        <v>0</v>
      </c>
      <c r="W96" s="8">
        <v>303013</v>
      </c>
      <c r="X96">
        <v>43610</v>
      </c>
      <c r="Z96">
        <v>303004</v>
      </c>
      <c r="AA96">
        <v>172658</v>
      </c>
      <c r="AB96">
        <f>VLOOKUP(Z96,[4]Sheet1!$P$2:$Q$99,2,0)</f>
        <v>-172658</v>
      </c>
      <c r="AC96">
        <f t="shared" si="5"/>
        <v>0</v>
      </c>
      <c r="AE96">
        <v>303013</v>
      </c>
      <c r="AF96">
        <v>43610</v>
      </c>
    </row>
    <row r="97" spans="1:32" x14ac:dyDescent="0.2">
      <c r="A97" s="2">
        <v>115415</v>
      </c>
      <c r="B97" s="3" t="s">
        <v>196</v>
      </c>
      <c r="C97" s="3">
        <v>1922112210</v>
      </c>
      <c r="D97" s="4">
        <v>2760</v>
      </c>
      <c r="E97" s="57" t="s">
        <v>183</v>
      </c>
      <c r="F97" s="58" t="s">
        <v>184</v>
      </c>
      <c r="H97">
        <v>120474</v>
      </c>
      <c r="I97" t="str">
        <f>VLOOKUP(H97,[1]Sheet1!$A$2:$J$132,10,0)</f>
        <v>50200060832141</v>
      </c>
      <c r="J97" t="str">
        <f>VLOOKUP(H97,[1]Sheet1!$A$2:$I$132,9,0)</f>
        <v>HDFC0002677</v>
      </c>
      <c r="L97">
        <v>302999</v>
      </c>
      <c r="M97">
        <v>113674</v>
      </c>
      <c r="N97">
        <f>VLOOKUP(L97,[2]Sheet1!$Z$2:$AA$111,2,0)</f>
        <v>-113674</v>
      </c>
      <c r="O97">
        <f t="shared" si="3"/>
        <v>0</v>
      </c>
      <c r="R97">
        <v>303013</v>
      </c>
      <c r="S97">
        <v>43610</v>
      </c>
      <c r="T97">
        <f>VLOOKUP(R97,[3]Sheet1!$Z$2:$AA$109,2,0)</f>
        <v>-43610</v>
      </c>
      <c r="U97">
        <f t="shared" si="4"/>
        <v>0</v>
      </c>
      <c r="W97" s="8">
        <v>303153</v>
      </c>
      <c r="X97">
        <v>1178421.8799999999</v>
      </c>
      <c r="Z97">
        <v>303013</v>
      </c>
      <c r="AA97">
        <v>43610</v>
      </c>
      <c r="AB97">
        <f>VLOOKUP(Z97,[4]Sheet1!$P$2:$Q$99,2,0)</f>
        <v>-43610</v>
      </c>
      <c r="AC97">
        <f t="shared" si="5"/>
        <v>0</v>
      </c>
      <c r="AE97">
        <v>303153</v>
      </c>
      <c r="AF97">
        <v>1178421.8799999999</v>
      </c>
    </row>
    <row r="98" spans="1:32" x14ac:dyDescent="0.2">
      <c r="A98" s="2">
        <v>115415</v>
      </c>
      <c r="B98" s="3" t="s">
        <v>196</v>
      </c>
      <c r="C98" s="3">
        <v>1922116344</v>
      </c>
      <c r="D98" s="4">
        <v>5520</v>
      </c>
      <c r="E98" s="57" t="s">
        <v>183</v>
      </c>
      <c r="F98" s="58" t="s">
        <v>184</v>
      </c>
      <c r="H98">
        <v>120490</v>
      </c>
      <c r="I98" t="str">
        <f>VLOOKUP(H98,[1]Sheet1!$A$2:$J$132,10,0)</f>
        <v>447405000054</v>
      </c>
      <c r="J98" t="str">
        <f>VLOOKUP(H98,[1]Sheet1!$A$2:$I$132,9,0)</f>
        <v>ICIC0007766</v>
      </c>
      <c r="L98">
        <v>303004</v>
      </c>
      <c r="M98">
        <v>172658</v>
      </c>
      <c r="N98">
        <f>VLOOKUP(L98,[2]Sheet1!$Z$2:$AA$111,2,0)</f>
        <v>-172658</v>
      </c>
      <c r="O98">
        <f t="shared" si="3"/>
        <v>0</v>
      </c>
      <c r="R98">
        <v>303153</v>
      </c>
      <c r="S98">
        <v>1178421.8799999999</v>
      </c>
      <c r="T98">
        <f>VLOOKUP(R98,[3]Sheet1!$Z$2:$AA$109,2,0)</f>
        <v>-1178421.8799999999</v>
      </c>
      <c r="U98">
        <f t="shared" si="4"/>
        <v>0</v>
      </c>
      <c r="W98" s="8">
        <v>303171</v>
      </c>
      <c r="X98">
        <v>130402</v>
      </c>
      <c r="Z98" s="16">
        <v>303153</v>
      </c>
      <c r="AA98" s="16">
        <v>1178421.8799999999</v>
      </c>
      <c r="AB98" s="16">
        <f>VLOOKUP(Z98,[4]Sheet1!$P$2:$Q$99,2,0)</f>
        <v>-1193176.8799999999</v>
      </c>
      <c r="AC98" s="16">
        <f t="shared" si="5"/>
        <v>-14755</v>
      </c>
      <c r="AD98" t="s">
        <v>1577</v>
      </c>
      <c r="AE98">
        <v>303171</v>
      </c>
      <c r="AF98">
        <v>130402</v>
      </c>
    </row>
    <row r="99" spans="1:32" x14ac:dyDescent="0.2">
      <c r="A99" s="2">
        <v>115415</v>
      </c>
      <c r="B99" s="3" t="s">
        <v>196</v>
      </c>
      <c r="C99" s="3">
        <v>1923023102</v>
      </c>
      <c r="D99" s="4">
        <v>2760</v>
      </c>
      <c r="E99" s="57" t="s">
        <v>183</v>
      </c>
      <c r="F99" s="58" t="s">
        <v>184</v>
      </c>
      <c r="H99">
        <v>120497</v>
      </c>
      <c r="I99" t="str">
        <f>VLOOKUP(H99,[1]Sheet1!$A$2:$J$132,10,0)</f>
        <v>50200021887318</v>
      </c>
      <c r="J99" t="str">
        <f>VLOOKUP(H99,[1]Sheet1!$A$2:$I$132,9,0)</f>
        <v>HDFC0000223</v>
      </c>
      <c r="L99">
        <v>303013</v>
      </c>
      <c r="M99">
        <v>43610</v>
      </c>
      <c r="N99">
        <f>VLOOKUP(L99,[2]Sheet1!$Z$2:$AA$111,2,0)</f>
        <v>-43610</v>
      </c>
      <c r="O99">
        <f t="shared" si="3"/>
        <v>0</v>
      </c>
      <c r="R99">
        <v>303171</v>
      </c>
      <c r="S99">
        <v>130402</v>
      </c>
      <c r="T99">
        <f>VLOOKUP(R99,[3]Sheet1!$Z$2:$AA$109,2,0)</f>
        <v>-130402</v>
      </c>
      <c r="U99">
        <f t="shared" si="4"/>
        <v>0</v>
      </c>
      <c r="W99" s="8">
        <v>500077</v>
      </c>
      <c r="X99">
        <v>16312</v>
      </c>
      <c r="Z99" s="16">
        <v>303171</v>
      </c>
      <c r="AA99" s="16">
        <v>130402</v>
      </c>
      <c r="AB99" s="16">
        <f>VLOOKUP(Z99,[4]Sheet1!$P$2:$Q$99,2,0)</f>
        <v>-701863</v>
      </c>
      <c r="AC99" s="16">
        <f t="shared" si="5"/>
        <v>-571461</v>
      </c>
      <c r="AD99" t="s">
        <v>1577</v>
      </c>
      <c r="AE99">
        <v>500077</v>
      </c>
      <c r="AF99">
        <v>16312</v>
      </c>
    </row>
    <row r="100" spans="1:32" x14ac:dyDescent="0.2">
      <c r="A100" s="2">
        <v>115415</v>
      </c>
      <c r="B100" s="3" t="s">
        <v>196</v>
      </c>
      <c r="C100" s="3">
        <v>1923013662</v>
      </c>
      <c r="D100" s="4">
        <v>11070</v>
      </c>
      <c r="E100" s="57" t="s">
        <v>183</v>
      </c>
      <c r="F100" s="58" t="s">
        <v>184</v>
      </c>
      <c r="H100">
        <v>301254</v>
      </c>
      <c r="I100" t="str">
        <f>VLOOKUP(H100,[1]Sheet1!$A$2:$J$132,10,0)</f>
        <v>917030058636127</v>
      </c>
      <c r="J100" t="str">
        <f>VLOOKUP(H100,[1]Sheet1!$A$2:$I$132,9,0)</f>
        <v>UTIB0000386</v>
      </c>
      <c r="L100">
        <v>303153</v>
      </c>
      <c r="M100">
        <v>1178421.8799999999</v>
      </c>
      <c r="N100">
        <f>VLOOKUP(L100,[2]Sheet1!$Z$2:$AA$111,2,0)</f>
        <v>-1178421.8799999999</v>
      </c>
      <c r="O100">
        <f t="shared" si="3"/>
        <v>0</v>
      </c>
      <c r="R100">
        <v>500077</v>
      </c>
      <c r="S100">
        <v>16312</v>
      </c>
      <c r="T100">
        <f>VLOOKUP(R100,[3]Sheet1!$Z$2:$AA$109,2,0)</f>
        <v>-16312</v>
      </c>
      <c r="U100">
        <f t="shared" si="4"/>
        <v>0</v>
      </c>
      <c r="W100" s="8">
        <v>500925</v>
      </c>
      <c r="X100">
        <v>5000</v>
      </c>
      <c r="Z100">
        <v>500077</v>
      </c>
      <c r="AA100">
        <v>16312</v>
      </c>
      <c r="AB100">
        <f>VLOOKUP(Z100,[4]Sheet1!$P$2:$Q$99,2,0)</f>
        <v>-16312</v>
      </c>
      <c r="AC100">
        <f t="shared" si="5"/>
        <v>0</v>
      </c>
      <c r="AE100">
        <v>500925</v>
      </c>
      <c r="AF100">
        <v>5000</v>
      </c>
    </row>
    <row r="101" spans="1:32" x14ac:dyDescent="0.2">
      <c r="A101" s="2">
        <v>115415</v>
      </c>
      <c r="B101" s="3" t="s">
        <v>196</v>
      </c>
      <c r="C101" s="3">
        <v>1922110822</v>
      </c>
      <c r="D101" s="4">
        <v>2280</v>
      </c>
      <c r="E101" s="57" t="s">
        <v>183</v>
      </c>
      <c r="F101" s="58" t="s">
        <v>184</v>
      </c>
      <c r="H101">
        <v>301372</v>
      </c>
      <c r="I101" t="str">
        <f>VLOOKUP(H101,[1]Sheet1!$A$2:$J$132,10,0)</f>
        <v>141120110000082</v>
      </c>
      <c r="J101" t="str">
        <f>VLOOKUP(H101,[1]Sheet1!$A$2:$I$132,9,0)</f>
        <v>BKID0001411</v>
      </c>
      <c r="L101">
        <v>303171</v>
      </c>
      <c r="M101">
        <v>130402</v>
      </c>
      <c r="N101">
        <f>VLOOKUP(L101,[2]Sheet1!$Z$2:$AA$111,2,0)</f>
        <v>-130402</v>
      </c>
      <c r="O101">
        <f t="shared" si="3"/>
        <v>0</v>
      </c>
      <c r="R101">
        <v>500925</v>
      </c>
      <c r="S101">
        <v>5000</v>
      </c>
      <c r="T101">
        <f>VLOOKUP(R101,[3]Sheet1!$Z$2:$AA$109,2,0)</f>
        <v>-5000</v>
      </c>
      <c r="U101">
        <f t="shared" si="4"/>
        <v>0</v>
      </c>
      <c r="W101" s="8">
        <v>503946</v>
      </c>
      <c r="X101">
        <v>325</v>
      </c>
      <c r="Z101">
        <v>500925</v>
      </c>
      <c r="AA101">
        <v>5000</v>
      </c>
      <c r="AB101">
        <f>VLOOKUP(Z101,[4]Sheet1!$P$2:$Q$99,2,0)</f>
        <v>-5000</v>
      </c>
      <c r="AC101">
        <f t="shared" si="5"/>
        <v>0</v>
      </c>
      <c r="AE101">
        <v>503946</v>
      </c>
      <c r="AF101">
        <v>325</v>
      </c>
    </row>
    <row r="102" spans="1:32" x14ac:dyDescent="0.2">
      <c r="A102" s="2">
        <v>115415</v>
      </c>
      <c r="B102" s="3" t="s">
        <v>196</v>
      </c>
      <c r="C102" s="3">
        <v>1923005714</v>
      </c>
      <c r="D102" s="4">
        <v>27980</v>
      </c>
      <c r="E102" s="57" t="s">
        <v>183</v>
      </c>
      <c r="F102" s="58" t="s">
        <v>184</v>
      </c>
      <c r="H102">
        <v>301428</v>
      </c>
      <c r="I102" t="str">
        <f>VLOOKUP(H102,[1]Sheet1!$A$2:$J$132,10,0)</f>
        <v>00152320001598</v>
      </c>
      <c r="J102" t="str">
        <f>VLOOKUP(H102,[1]Sheet1!$A$2:$I$132,9,0)</f>
        <v>HDFC0000015</v>
      </c>
      <c r="L102" s="16">
        <v>303506</v>
      </c>
      <c r="M102" s="16">
        <v>79800</v>
      </c>
      <c r="N102" s="16">
        <f>VLOOKUP(L102,[2]Sheet1!$Z$2:$AA$111,2,0)</f>
        <v>-232380</v>
      </c>
      <c r="O102" s="16">
        <f t="shared" si="3"/>
        <v>-152580</v>
      </c>
      <c r="P102" t="s">
        <v>39</v>
      </c>
      <c r="R102">
        <v>503946</v>
      </c>
      <c r="S102">
        <v>325</v>
      </c>
      <c r="T102">
        <f>VLOOKUP(R102,[3]Sheet1!$Z$2:$AA$109,2,0)</f>
        <v>-325</v>
      </c>
      <c r="U102">
        <f t="shared" si="4"/>
        <v>0</v>
      </c>
      <c r="W102" s="8" t="s">
        <v>805</v>
      </c>
      <c r="X102">
        <v>18377353.73</v>
      </c>
      <c r="Z102">
        <v>503946</v>
      </c>
      <c r="AA102">
        <v>325</v>
      </c>
      <c r="AB102">
        <f>VLOOKUP(Z102,[4]Sheet1!$P$2:$Q$99,2,0)</f>
        <v>-325</v>
      </c>
      <c r="AC102">
        <f t="shared" si="5"/>
        <v>0</v>
      </c>
      <c r="AE102" t="s">
        <v>805</v>
      </c>
      <c r="AF102" s="60">
        <v>18377353.73</v>
      </c>
    </row>
    <row r="103" spans="1:32" x14ac:dyDescent="0.2">
      <c r="A103" s="2">
        <v>115415</v>
      </c>
      <c r="B103" s="3" t="s">
        <v>196</v>
      </c>
      <c r="C103" s="3">
        <v>1923032486</v>
      </c>
      <c r="D103" s="4">
        <v>18900</v>
      </c>
      <c r="E103" s="57" t="s">
        <v>183</v>
      </c>
      <c r="F103" s="58" t="s">
        <v>184</v>
      </c>
      <c r="H103">
        <v>301540</v>
      </c>
      <c r="I103" t="str">
        <f>VLOOKUP(H103,[1]Sheet1!$A$2:$J$132,10,0)</f>
        <v>054405012513</v>
      </c>
      <c r="J103" t="str">
        <f>VLOOKUP(H103,[1]Sheet1!$A$2:$I$132,9,0)</f>
        <v>ICIC0000544</v>
      </c>
      <c r="L103">
        <v>500077</v>
      </c>
      <c r="M103">
        <v>16312</v>
      </c>
      <c r="N103">
        <f>VLOOKUP(L103,[2]Sheet1!$Z$2:$AA$111,2,0)</f>
        <v>-16312</v>
      </c>
      <c r="O103">
        <f t="shared" si="3"/>
        <v>0</v>
      </c>
      <c r="R103" t="s">
        <v>206</v>
      </c>
      <c r="S103">
        <v>297330</v>
      </c>
      <c r="T103">
        <f>VLOOKUP(R103,[3]Sheet1!$Z$2:$AA$109,2,0)</f>
        <v>-297330</v>
      </c>
      <c r="U103">
        <f t="shared" si="4"/>
        <v>0</v>
      </c>
      <c r="Z103" t="s">
        <v>805</v>
      </c>
      <c r="AA103">
        <v>18404293.73</v>
      </c>
      <c r="AE103" t="s">
        <v>1581</v>
      </c>
      <c r="AF103" s="61">
        <v>18377353.73</v>
      </c>
    </row>
    <row r="104" spans="1:32" x14ac:dyDescent="0.2">
      <c r="A104" s="2">
        <v>115415</v>
      </c>
      <c r="B104" s="3" t="s">
        <v>196</v>
      </c>
      <c r="C104" s="3">
        <v>1923016924</v>
      </c>
      <c r="D104" s="4">
        <v>18400</v>
      </c>
      <c r="E104" s="57" t="s">
        <v>183</v>
      </c>
      <c r="F104" s="58" t="s">
        <v>184</v>
      </c>
      <c r="H104">
        <v>301565</v>
      </c>
      <c r="I104" t="str">
        <f>VLOOKUP(H104,[1]Sheet1!$A$2:$J$132,10,0)</f>
        <v>913020034880642</v>
      </c>
      <c r="J104" t="str">
        <f>VLOOKUP(H104,[1]Sheet1!$A$2:$I$132,9,0)</f>
        <v>UTIB0000458</v>
      </c>
      <c r="L104">
        <v>500925</v>
      </c>
      <c r="M104">
        <v>5000</v>
      </c>
      <c r="N104">
        <f>VLOOKUP(L104,[2]Sheet1!$Z$2:$AA$111,2,0)</f>
        <v>-5000</v>
      </c>
      <c r="O104">
        <f t="shared" si="3"/>
        <v>0</v>
      </c>
      <c r="R104" t="s">
        <v>25</v>
      </c>
      <c r="S104">
        <v>87559</v>
      </c>
      <c r="T104">
        <f>VLOOKUP(R104,[3]Sheet1!$Z$2:$AA$109,2,0)</f>
        <v>-87559</v>
      </c>
      <c r="U104">
        <f t="shared" si="4"/>
        <v>0</v>
      </c>
      <c r="AF104" s="62">
        <f>AF102-AF103</f>
        <v>0</v>
      </c>
    </row>
    <row r="105" spans="1:32" x14ac:dyDescent="0.2">
      <c r="A105" s="2">
        <v>115415</v>
      </c>
      <c r="B105" s="3" t="s">
        <v>196</v>
      </c>
      <c r="C105" s="3">
        <v>1923017526</v>
      </c>
      <c r="D105" s="4">
        <v>2570</v>
      </c>
      <c r="E105" s="57" t="s">
        <v>183</v>
      </c>
      <c r="F105" s="58" t="s">
        <v>184</v>
      </c>
      <c r="H105">
        <v>301566</v>
      </c>
      <c r="I105" t="str">
        <f>VLOOKUP(H105,[1]Sheet1!$A$2:$J$132,10,0)</f>
        <v>50200017110161</v>
      </c>
      <c r="J105" t="str">
        <f>VLOOKUP(H105,[1]Sheet1!$A$2:$I$132,9,0)</f>
        <v>HDFC0001707</v>
      </c>
      <c r="L105">
        <v>503946</v>
      </c>
      <c r="M105">
        <v>325</v>
      </c>
      <c r="N105">
        <f>VLOOKUP(L105,[2]Sheet1!$Z$2:$AA$111,2,0)</f>
        <v>-325</v>
      </c>
      <c r="O105">
        <f t="shared" si="3"/>
        <v>0</v>
      </c>
      <c r="R105" t="s">
        <v>111</v>
      </c>
      <c r="S105">
        <v>113509</v>
      </c>
      <c r="T105">
        <f>VLOOKUP(R105,[3]Sheet1!$Z$2:$AA$109,2,0)</f>
        <v>-113509</v>
      </c>
      <c r="U105">
        <f t="shared" si="4"/>
        <v>0</v>
      </c>
    </row>
    <row r="106" spans="1:32" x14ac:dyDescent="0.2">
      <c r="A106" s="2">
        <v>115415</v>
      </c>
      <c r="B106" s="3" t="s">
        <v>196</v>
      </c>
      <c r="C106" s="3">
        <v>1923031267</v>
      </c>
      <c r="D106" s="4">
        <v>10330</v>
      </c>
      <c r="E106" s="57" t="s">
        <v>183</v>
      </c>
      <c r="F106" s="58" t="s">
        <v>184</v>
      </c>
      <c r="H106">
        <v>301675</v>
      </c>
      <c r="I106" t="str">
        <f>VLOOKUP(H106,[1]Sheet1!$A$2:$J$132,10,0)</f>
        <v>200998897372</v>
      </c>
      <c r="J106" t="str">
        <f>VLOOKUP(H106,[1]Sheet1!$A$2:$I$132,9,0)</f>
        <v>INDB0000415</v>
      </c>
      <c r="L106" t="s">
        <v>206</v>
      </c>
      <c r="M106">
        <v>297330</v>
      </c>
      <c r="N106">
        <f>VLOOKUP(L106,[2]Sheet1!$Z$2:$AA$111,2,0)</f>
        <v>-297330</v>
      </c>
      <c r="O106">
        <f t="shared" si="3"/>
        <v>0</v>
      </c>
      <c r="R106" t="s">
        <v>27</v>
      </c>
      <c r="S106">
        <v>44100</v>
      </c>
      <c r="T106">
        <f>VLOOKUP(R106,[3]Sheet1!$Z$2:$AA$109,2,0)</f>
        <v>-44100</v>
      </c>
      <c r="U106">
        <f t="shared" si="4"/>
        <v>0</v>
      </c>
      <c r="AE106" t="s">
        <v>1582</v>
      </c>
      <c r="AF106" s="63">
        <v>45224</v>
      </c>
    </row>
    <row r="107" spans="1:32" x14ac:dyDescent="0.2">
      <c r="A107" s="2">
        <v>115680</v>
      </c>
      <c r="B107" s="3" t="s">
        <v>197</v>
      </c>
      <c r="C107" s="3">
        <v>1923066311</v>
      </c>
      <c r="D107" s="4">
        <v>168940.6</v>
      </c>
      <c r="E107" s="57" t="s">
        <v>183</v>
      </c>
      <c r="F107" s="58" t="s">
        <v>184</v>
      </c>
      <c r="H107">
        <v>301868</v>
      </c>
      <c r="I107" t="str">
        <f>VLOOKUP(H107,[1]Sheet1!$A$2:$J$132,10,0)</f>
        <v>50200068929417</v>
      </c>
      <c r="J107" t="str">
        <f>VLOOKUP(H107,[1]Sheet1!$A$2:$I$132,9,0)</f>
        <v>HDFC0001711</v>
      </c>
      <c r="L107" t="s">
        <v>25</v>
      </c>
      <c r="M107">
        <v>87559</v>
      </c>
      <c r="N107">
        <f>VLOOKUP(L107,[2]Sheet1!$Z$2:$AA$111,2,0)</f>
        <v>-87559</v>
      </c>
      <c r="O107">
        <f t="shared" si="3"/>
        <v>0</v>
      </c>
      <c r="R107" t="s">
        <v>229</v>
      </c>
      <c r="S107">
        <v>342868</v>
      </c>
      <c r="T107">
        <f>VLOOKUP(R107,[3]Sheet1!$Z$2:$AA$109,2,0)</f>
        <v>-342868</v>
      </c>
      <c r="U107">
        <f t="shared" si="4"/>
        <v>0</v>
      </c>
      <c r="AE107" t="s">
        <v>1583</v>
      </c>
      <c r="AF107">
        <v>144</v>
      </c>
    </row>
    <row r="108" spans="1:32" x14ac:dyDescent="0.2">
      <c r="A108" s="2">
        <v>115790</v>
      </c>
      <c r="B108" s="3" t="s">
        <v>198</v>
      </c>
      <c r="C108" s="3">
        <v>1923062821</v>
      </c>
      <c r="D108" s="4">
        <v>13031.63</v>
      </c>
      <c r="E108" s="57" t="s">
        <v>183</v>
      </c>
      <c r="F108" s="58" t="s">
        <v>184</v>
      </c>
      <c r="H108">
        <v>301884</v>
      </c>
      <c r="I108" t="str">
        <f>VLOOKUP(H108,[1]Sheet1!$A$2:$J$132,10,0)</f>
        <v>0020058909032</v>
      </c>
      <c r="J108" t="str">
        <f>VLOOKUP(H108,[1]Sheet1!$A$2:$I$132,9,0)</f>
        <v>MAHB0000110</v>
      </c>
      <c r="L108" t="s">
        <v>111</v>
      </c>
      <c r="M108">
        <v>113509</v>
      </c>
      <c r="N108">
        <f>VLOOKUP(L108,[2]Sheet1!$Z$2:$AA$111,2,0)</f>
        <v>-113509</v>
      </c>
      <c r="O108">
        <f t="shared" si="3"/>
        <v>0</v>
      </c>
      <c r="R108" t="s">
        <v>53</v>
      </c>
      <c r="S108">
        <v>313161</v>
      </c>
      <c r="T108">
        <f>VLOOKUP(R108,[3]Sheet1!$Z$2:$AA$109,2,0)</f>
        <v>-313161</v>
      </c>
      <c r="U108">
        <f t="shared" si="4"/>
        <v>0</v>
      </c>
      <c r="AE108" t="s">
        <v>1584</v>
      </c>
      <c r="AF108" t="s">
        <v>1585</v>
      </c>
    </row>
    <row r="109" spans="1:32" x14ac:dyDescent="0.2">
      <c r="A109" s="2">
        <v>115815</v>
      </c>
      <c r="B109" s="3" t="s">
        <v>199</v>
      </c>
      <c r="C109" s="3">
        <v>1923074566</v>
      </c>
      <c r="D109" s="4">
        <v>37076</v>
      </c>
      <c r="E109" s="57" t="s">
        <v>183</v>
      </c>
      <c r="F109" s="58" t="s">
        <v>184</v>
      </c>
      <c r="H109">
        <v>302120</v>
      </c>
      <c r="I109" t="str">
        <f>VLOOKUP(H109,[1]Sheet1!$A$2:$J$132,10,0)</f>
        <v>0320102000005739</v>
      </c>
      <c r="J109" t="str">
        <f>VLOOKUP(H109,[1]Sheet1!$A$2:$I$132,9,0)</f>
        <v>IBKL0000320</v>
      </c>
      <c r="L109" t="s">
        <v>27</v>
      </c>
      <c r="M109">
        <v>44100</v>
      </c>
      <c r="N109">
        <f>VLOOKUP(L109,[2]Sheet1!$Z$2:$AA$111,2,0)</f>
        <v>-44100</v>
      </c>
      <c r="O109">
        <f t="shared" si="3"/>
        <v>0</v>
      </c>
      <c r="R109" t="s">
        <v>29</v>
      </c>
      <c r="S109">
        <v>165140</v>
      </c>
      <c r="T109">
        <f>VLOOKUP(R109,[3]Sheet1!$Z$2:$AA$109,2,0)</f>
        <v>-165140</v>
      </c>
      <c r="U109">
        <f t="shared" si="4"/>
        <v>0</v>
      </c>
      <c r="AE109" t="s">
        <v>1586</v>
      </c>
      <c r="AF109" s="16" t="s">
        <v>1587</v>
      </c>
    </row>
    <row r="110" spans="1:32" x14ac:dyDescent="0.2">
      <c r="A110" s="2">
        <v>115908</v>
      </c>
      <c r="B110" s="3" t="s">
        <v>200</v>
      </c>
      <c r="C110" s="3">
        <v>1923068725</v>
      </c>
      <c r="D110" s="4">
        <v>5380.8</v>
      </c>
      <c r="E110" s="57" t="s">
        <v>183</v>
      </c>
      <c r="F110" s="58" t="s">
        <v>184</v>
      </c>
      <c r="H110">
        <v>302520</v>
      </c>
      <c r="I110" t="str">
        <f>VLOOKUP(H110,[1]Sheet1!$A$2:$J$132,10,0)</f>
        <v>1711500643</v>
      </c>
      <c r="J110" t="str">
        <f>VLOOKUP(H110,[1]Sheet1!$A$2:$I$132,9,0)</f>
        <v>KKBK0000871</v>
      </c>
      <c r="L110" t="s">
        <v>229</v>
      </c>
      <c r="M110">
        <v>342868</v>
      </c>
      <c r="N110">
        <f>VLOOKUP(L110,[2]Sheet1!$Z$2:$AA$111,2,0)</f>
        <v>-342868</v>
      </c>
      <c r="O110">
        <f t="shared" si="3"/>
        <v>0</v>
      </c>
      <c r="R110" t="s">
        <v>805</v>
      </c>
      <c r="S110">
        <v>19767960.73</v>
      </c>
    </row>
    <row r="111" spans="1:32" x14ac:dyDescent="0.2">
      <c r="A111" s="2">
        <v>117173</v>
      </c>
      <c r="B111" s="3" t="s">
        <v>201</v>
      </c>
      <c r="C111" s="3">
        <v>1923066045</v>
      </c>
      <c r="D111" s="4">
        <v>286702</v>
      </c>
      <c r="E111" s="57" t="s">
        <v>183</v>
      </c>
      <c r="F111" s="58" t="s">
        <v>184</v>
      </c>
      <c r="H111">
        <v>302770</v>
      </c>
      <c r="I111" t="str">
        <f>VLOOKUP(H111,[1]Sheet1!$A$2:$J$132,10,0)</f>
        <v>6647953624</v>
      </c>
      <c r="J111" t="str">
        <f>VLOOKUP(H111,[1]Sheet1!$A$2:$I$132,9,0)</f>
        <v>KKBK0000158</v>
      </c>
      <c r="L111" t="s">
        <v>53</v>
      </c>
      <c r="M111">
        <v>313161</v>
      </c>
      <c r="N111">
        <f>VLOOKUP(L111,[2]Sheet1!$Z$2:$AA$111,2,0)</f>
        <v>-313161</v>
      </c>
      <c r="O111">
        <f t="shared" si="3"/>
        <v>0</v>
      </c>
    </row>
    <row r="112" spans="1:32" x14ac:dyDescent="0.2">
      <c r="A112" s="2">
        <v>117533</v>
      </c>
      <c r="B112" s="3" t="s">
        <v>202</v>
      </c>
      <c r="C112" s="3">
        <v>2323007106</v>
      </c>
      <c r="D112" s="4">
        <v>238777</v>
      </c>
      <c r="E112" s="57" t="s">
        <v>183</v>
      </c>
      <c r="F112" s="58" t="s">
        <v>184</v>
      </c>
      <c r="H112">
        <v>302911</v>
      </c>
      <c r="I112" t="str">
        <f>VLOOKUP(H112,[1]Sheet1!$A$2:$J$132,10,0)</f>
        <v>085405002555</v>
      </c>
      <c r="J112" t="str">
        <f>VLOOKUP(H112,[1]Sheet1!$A$2:$I$132,9,0)</f>
        <v>ICIC0000854</v>
      </c>
      <c r="L112" t="s">
        <v>29</v>
      </c>
      <c r="M112">
        <v>165140</v>
      </c>
      <c r="N112">
        <f>VLOOKUP(L112,[2]Sheet1!$Z$2:$AA$111,2,0)</f>
        <v>-165140</v>
      </c>
      <c r="O112">
        <f t="shared" si="3"/>
        <v>0</v>
      </c>
      <c r="R112" t="s">
        <v>1588</v>
      </c>
      <c r="S112" s="61">
        <v>19767960.73</v>
      </c>
    </row>
    <row r="113" spans="1:19" x14ac:dyDescent="0.2">
      <c r="A113" s="2">
        <v>119450</v>
      </c>
      <c r="B113" s="3" t="s">
        <v>203</v>
      </c>
      <c r="C113" s="3">
        <v>1923059072</v>
      </c>
      <c r="D113" s="4">
        <v>4256</v>
      </c>
      <c r="E113" s="57" t="s">
        <v>183</v>
      </c>
      <c r="F113" s="58" t="s">
        <v>184</v>
      </c>
      <c r="H113">
        <v>302937</v>
      </c>
      <c r="I113" t="str">
        <f>VLOOKUP(H113,[1]Sheet1!$A$2:$J$132,10,0)</f>
        <v>6645248814</v>
      </c>
      <c r="J113" t="str">
        <f>VLOOKUP(H113,[1]Sheet1!$A$2:$I$132,9,0)</f>
        <v>KKBK0003015</v>
      </c>
      <c r="L113" s="16" t="s">
        <v>173</v>
      </c>
      <c r="M113" s="16">
        <v>12642</v>
      </c>
      <c r="N113" s="16" t="e">
        <f>VLOOKUP(L113,[2]Sheet1!$Z$2:$AA$111,2,0)</f>
        <v>#N/A</v>
      </c>
      <c r="O113" s="16" t="e">
        <f t="shared" si="3"/>
        <v>#N/A</v>
      </c>
      <c r="P113" t="s">
        <v>1578</v>
      </c>
      <c r="S113" s="61">
        <f>S110-S112</f>
        <v>0</v>
      </c>
    </row>
    <row r="114" spans="1:19" x14ac:dyDescent="0.2">
      <c r="A114" s="2">
        <v>119672</v>
      </c>
      <c r="B114" s="3" t="s">
        <v>204</v>
      </c>
      <c r="C114" s="3">
        <v>1923062820</v>
      </c>
      <c r="D114" s="4">
        <v>28910</v>
      </c>
      <c r="E114" s="57" t="s">
        <v>183</v>
      </c>
      <c r="F114" s="58" t="s">
        <v>184</v>
      </c>
      <c r="H114">
        <v>302991</v>
      </c>
      <c r="I114" t="str">
        <f>VLOOKUP(H114,[1]Sheet1!$A$2:$J$132,10,0)</f>
        <v>50200054132504</v>
      </c>
      <c r="J114" t="str">
        <f>VLOOKUP(H114,[1]Sheet1!$A$2:$I$132,9,0)</f>
        <v>HDFC0002677</v>
      </c>
      <c r="L114" t="s">
        <v>805</v>
      </c>
      <c r="M114">
        <v>19939362.73</v>
      </c>
    </row>
    <row r="115" spans="1:19" x14ac:dyDescent="0.2">
      <c r="A115" s="2">
        <v>119796</v>
      </c>
      <c r="B115" s="3" t="s">
        <v>205</v>
      </c>
      <c r="C115" s="3">
        <v>1923074027</v>
      </c>
      <c r="D115" s="4">
        <v>5500</v>
      </c>
      <c r="E115" s="57" t="s">
        <v>183</v>
      </c>
      <c r="F115" s="58" t="s">
        <v>184</v>
      </c>
      <c r="H115">
        <v>302999</v>
      </c>
      <c r="I115" t="str">
        <f>VLOOKUP(H115,[1]Sheet1!$A$2:$J$132,10,0)</f>
        <v>50200057536688</v>
      </c>
      <c r="J115" t="str">
        <f>VLOOKUP(H115,[1]Sheet1!$A$2:$I$132,9,0)</f>
        <v>HDFC0002677</v>
      </c>
    </row>
    <row r="116" spans="1:19" x14ac:dyDescent="0.2">
      <c r="A116" s="2">
        <v>101615</v>
      </c>
      <c r="B116" s="3" t="s">
        <v>210</v>
      </c>
      <c r="C116" s="3">
        <v>2323007159</v>
      </c>
      <c r="D116" s="4">
        <f>42000-840</f>
        <v>41160</v>
      </c>
      <c r="E116" s="57" t="s">
        <v>183</v>
      </c>
      <c r="F116" s="58" t="s">
        <v>184</v>
      </c>
      <c r="H116">
        <v>303004</v>
      </c>
      <c r="I116" t="str">
        <f>VLOOKUP(H116,[1]Sheet1!$A$2:$J$132,10,0)</f>
        <v>458010200000985</v>
      </c>
      <c r="J116" t="str">
        <f>VLOOKUP(H116,[1]Sheet1!$A$2:$I$132,9,0)</f>
        <v>UTIB0000458</v>
      </c>
    </row>
    <row r="117" spans="1:19" x14ac:dyDescent="0.2">
      <c r="A117" s="2">
        <v>100733</v>
      </c>
      <c r="B117" s="3" t="s">
        <v>211</v>
      </c>
      <c r="C117" s="3">
        <v>1923045066</v>
      </c>
      <c r="D117" s="4">
        <v>708</v>
      </c>
      <c r="E117" s="57" t="s">
        <v>212</v>
      </c>
      <c r="F117" s="58"/>
      <c r="H117">
        <v>303013</v>
      </c>
      <c r="I117" t="str">
        <f>VLOOKUP(H117,[1]Sheet1!$A$2:$J$132,10,0)</f>
        <v>50200057682663</v>
      </c>
      <c r="J117" t="str">
        <f>VLOOKUP(H117,[1]Sheet1!$A$2:$I$132,9,0)</f>
        <v>HDFC0000255</v>
      </c>
    </row>
    <row r="118" spans="1:19" x14ac:dyDescent="0.2">
      <c r="A118" s="2">
        <v>100733</v>
      </c>
      <c r="B118" s="3" t="s">
        <v>211</v>
      </c>
      <c r="C118" s="3">
        <v>1923045121</v>
      </c>
      <c r="D118" s="4">
        <v>425</v>
      </c>
      <c r="E118" s="57" t="s">
        <v>212</v>
      </c>
      <c r="F118" s="58"/>
      <c r="H118">
        <v>303153</v>
      </c>
      <c r="I118" t="str">
        <f>VLOOKUP(H118,[1]Sheet1!$A$2:$J$132,10,0)</f>
        <v>50200036214813</v>
      </c>
      <c r="J118" t="str">
        <f>VLOOKUP(H118,[1]Sheet1!$A$2:$I$132,9,0)</f>
        <v>HDFC0002677</v>
      </c>
    </row>
    <row r="119" spans="1:19" x14ac:dyDescent="0.2">
      <c r="A119" s="2">
        <v>100733</v>
      </c>
      <c r="B119" s="3" t="s">
        <v>211</v>
      </c>
      <c r="C119" s="3">
        <v>1923045069</v>
      </c>
      <c r="D119" s="4">
        <v>850</v>
      </c>
      <c r="E119" s="57" t="s">
        <v>212</v>
      </c>
      <c r="F119" s="58"/>
      <c r="H119">
        <v>303171</v>
      </c>
      <c r="I119" t="str">
        <f>VLOOKUP(H119,[1]Sheet1!$A$2:$J$132,10,0)</f>
        <v>31733026902</v>
      </c>
      <c r="J119" t="str">
        <f>VLOOKUP(H119,[1]Sheet1!$A$2:$I$132,9,0)</f>
        <v>SBIN0011672</v>
      </c>
    </row>
    <row r="120" spans="1:19" x14ac:dyDescent="0.2">
      <c r="A120" s="2">
        <v>100887</v>
      </c>
      <c r="B120" s="3" t="s">
        <v>213</v>
      </c>
      <c r="C120" s="3">
        <v>1923023408</v>
      </c>
      <c r="D120" s="4">
        <v>477</v>
      </c>
      <c r="E120" s="57" t="s">
        <v>212</v>
      </c>
      <c r="F120" s="58"/>
      <c r="H120">
        <v>303506</v>
      </c>
      <c r="I120" t="str">
        <f>VLOOKUP(H120,[1]Sheet1!$A$2:$J$132,10,0)</f>
        <v>375705003776</v>
      </c>
      <c r="J120" t="str">
        <f>VLOOKUP(H120,[1]Sheet1!$A$2:$I$132,9,0)</f>
        <v>ICIC0003757</v>
      </c>
    </row>
    <row r="121" spans="1:19" x14ac:dyDescent="0.2">
      <c r="A121" s="2">
        <v>100887</v>
      </c>
      <c r="B121" s="3" t="s">
        <v>213</v>
      </c>
      <c r="C121" s="3">
        <v>1923044909</v>
      </c>
      <c r="D121" s="4">
        <v>448</v>
      </c>
      <c r="E121" s="57" t="s">
        <v>212</v>
      </c>
      <c r="F121" s="58"/>
      <c r="H121">
        <v>500077</v>
      </c>
      <c r="I121" t="str">
        <f>VLOOKUP(H121,[1]Sheet1!$A$2:$J$132,10,0)</f>
        <v>10428447450</v>
      </c>
      <c r="J121" t="str">
        <f>VLOOKUP(H121,[1]Sheet1!$A$2:$I$132,9,0)</f>
        <v>SBIN0002171</v>
      </c>
    </row>
    <row r="122" spans="1:19" x14ac:dyDescent="0.2">
      <c r="A122" s="2">
        <v>104000</v>
      </c>
      <c r="B122" s="3" t="s">
        <v>214</v>
      </c>
      <c r="C122" s="3">
        <v>1923062957</v>
      </c>
      <c r="D122" s="4">
        <v>21683</v>
      </c>
      <c r="E122" s="57" t="s">
        <v>212</v>
      </c>
      <c r="F122" s="58"/>
      <c r="H122">
        <v>500925</v>
      </c>
      <c r="I122" t="str">
        <f>VLOOKUP(H122,[1]Sheet1!$A$2:$J$132,10,0)</f>
        <v>60016079352</v>
      </c>
      <c r="J122" t="str">
        <f>VLOOKUP(H122,[1]Sheet1!$A$2:$I$132,9,0)</f>
        <v>MAHB0000296</v>
      </c>
    </row>
    <row r="123" spans="1:19" x14ac:dyDescent="0.2">
      <c r="A123" s="2">
        <v>104000</v>
      </c>
      <c r="B123" s="3" t="s">
        <v>214</v>
      </c>
      <c r="C123" s="3">
        <v>1923063002</v>
      </c>
      <c r="D123" s="4">
        <v>157601</v>
      </c>
      <c r="E123" s="57" t="s">
        <v>212</v>
      </c>
      <c r="F123" s="58"/>
      <c r="H123">
        <v>503946</v>
      </c>
      <c r="I123" t="str">
        <f>VLOOKUP(H123,[1]Sheet1!$A$2:$J$132,10,0)</f>
        <v>34630100009546</v>
      </c>
      <c r="J123" t="str">
        <f>VLOOKUP(H123,[1]Sheet1!$A$2:$I$132,9,0)</f>
        <v>BARB0BHENSA</v>
      </c>
    </row>
    <row r="124" spans="1:19" x14ac:dyDescent="0.2">
      <c r="A124" s="2">
        <v>104000</v>
      </c>
      <c r="B124" s="3" t="s">
        <v>214</v>
      </c>
      <c r="C124" s="3">
        <v>1923062915</v>
      </c>
      <c r="D124" s="4">
        <v>10266</v>
      </c>
      <c r="E124" s="57" t="s">
        <v>212</v>
      </c>
      <c r="F124" s="58"/>
      <c r="H124" t="s">
        <v>167</v>
      </c>
      <c r="I124" t="str">
        <f>VLOOKUP(H124,[1]Sheet1!$A$2:$J$132,10,0)</f>
        <v>33860200000014</v>
      </c>
      <c r="J124" t="str">
        <f>VLOOKUP(H124,[1]Sheet1!$A$2:$I$132,9,0)</f>
        <v>BARB0CENPOI</v>
      </c>
    </row>
    <row r="125" spans="1:19" x14ac:dyDescent="0.2">
      <c r="A125" s="2">
        <v>104000</v>
      </c>
      <c r="B125" s="3" t="s">
        <v>214</v>
      </c>
      <c r="C125" s="3">
        <v>1923062961</v>
      </c>
      <c r="D125" s="4">
        <v>19852</v>
      </c>
      <c r="E125" s="57" t="s">
        <v>212</v>
      </c>
      <c r="F125" s="58"/>
      <c r="H125" t="s">
        <v>206</v>
      </c>
      <c r="I125" t="str">
        <f>VLOOKUP(H125,[1]Sheet1!$A$2:$J$132,10,0)</f>
        <v>01462320000153</v>
      </c>
      <c r="J125" t="str">
        <f>VLOOKUP(H125,[1]Sheet1!$A$2:$I$132,9,0)</f>
        <v>HDFC0000146</v>
      </c>
    </row>
    <row r="126" spans="1:19" x14ac:dyDescent="0.2">
      <c r="A126" s="2">
        <v>106525</v>
      </c>
      <c r="B126" s="3" t="s">
        <v>215</v>
      </c>
      <c r="C126" s="3">
        <v>1923062990</v>
      </c>
      <c r="D126" s="4">
        <v>1540</v>
      </c>
      <c r="E126" s="57" t="s">
        <v>212</v>
      </c>
      <c r="F126" s="58"/>
      <c r="H126" t="s">
        <v>25</v>
      </c>
      <c r="I126" t="str">
        <f>VLOOKUP(H126,[1]Sheet1!$A$2:$J$132,10,0)</f>
        <v>027881300000033</v>
      </c>
      <c r="J126" t="str">
        <f>VLOOKUP(H126,[1]Sheet1!$A$2:$I$132,9,0)</f>
        <v>YESB0000278</v>
      </c>
    </row>
    <row r="127" spans="1:19" x14ac:dyDescent="0.2">
      <c r="A127" s="2">
        <v>106525</v>
      </c>
      <c r="B127" s="3" t="s">
        <v>215</v>
      </c>
      <c r="C127" s="3">
        <v>1923063893</v>
      </c>
      <c r="D127" s="4">
        <v>472</v>
      </c>
      <c r="E127" s="57" t="s">
        <v>212</v>
      </c>
      <c r="F127" s="58"/>
      <c r="H127" t="s">
        <v>111</v>
      </c>
      <c r="I127" t="str">
        <f>VLOOKUP(H127,[1]Sheet1!$A$2:$J$132,10,0)</f>
        <v>1921212922880117</v>
      </c>
      <c r="J127" t="str">
        <f>VLOOKUP(H127,[1]Sheet1!$A$2:$I$132,9,0)</f>
        <v>AUBL0002129</v>
      </c>
    </row>
    <row r="128" spans="1:19" x14ac:dyDescent="0.2">
      <c r="A128" s="2">
        <v>107368</v>
      </c>
      <c r="B128" s="3" t="s">
        <v>187</v>
      </c>
      <c r="C128" s="3">
        <v>1923062995</v>
      </c>
      <c r="D128" s="4">
        <v>33040</v>
      </c>
      <c r="E128" s="57" t="s">
        <v>212</v>
      </c>
      <c r="F128" s="58"/>
      <c r="H128" t="s">
        <v>27</v>
      </c>
      <c r="I128" t="str">
        <f>VLOOKUP(H128,[1]Sheet1!$A$2:$J$132,10,0)</f>
        <v>0261102000029315</v>
      </c>
      <c r="J128" t="str">
        <f>VLOOKUP(H128,[1]Sheet1!$A$2:$I$132,9,0)</f>
        <v>IBKL0000261</v>
      </c>
    </row>
    <row r="129" spans="1:10" x14ac:dyDescent="0.2">
      <c r="A129" s="2">
        <v>107368</v>
      </c>
      <c r="B129" s="3" t="s">
        <v>187</v>
      </c>
      <c r="C129" s="3">
        <v>1923062964</v>
      </c>
      <c r="D129" s="4">
        <v>1628.4</v>
      </c>
      <c r="E129" s="57" t="s">
        <v>212</v>
      </c>
      <c r="F129" s="58"/>
      <c r="H129" t="s">
        <v>229</v>
      </c>
      <c r="I129" t="str">
        <f>VLOOKUP(H129,[1]Sheet1!$A$2:$J$132,10,0)</f>
        <v>912020023725467</v>
      </c>
      <c r="J129" t="str">
        <f>VLOOKUP(H129,[1]Sheet1!$A$2:$I$132,9,0)</f>
        <v>UTIB0000328</v>
      </c>
    </row>
    <row r="130" spans="1:10" x14ac:dyDescent="0.2">
      <c r="A130" s="2">
        <v>107368</v>
      </c>
      <c r="B130" s="3" t="s">
        <v>187</v>
      </c>
      <c r="C130" s="3">
        <v>1923062987</v>
      </c>
      <c r="D130" s="4">
        <v>6348.4</v>
      </c>
      <c r="E130" s="57" t="s">
        <v>212</v>
      </c>
      <c r="F130" s="58"/>
      <c r="H130" t="s">
        <v>53</v>
      </c>
      <c r="I130" t="str">
        <f>VLOOKUP(H130,[1]Sheet1!$A$2:$J$132,10,0)</f>
        <v>0846188573</v>
      </c>
      <c r="J130" t="str">
        <f>VLOOKUP(H130,[1]Sheet1!$A$2:$I$132,9,0)</f>
        <v>KKBK0001360</v>
      </c>
    </row>
    <row r="131" spans="1:10" x14ac:dyDescent="0.2">
      <c r="A131" s="2">
        <v>107415</v>
      </c>
      <c r="B131" s="3" t="s">
        <v>216</v>
      </c>
      <c r="C131" s="3">
        <v>1923074612</v>
      </c>
      <c r="D131" s="4">
        <v>13050</v>
      </c>
      <c r="E131" s="57" t="s">
        <v>212</v>
      </c>
      <c r="F131" s="58"/>
      <c r="H131" t="s">
        <v>29</v>
      </c>
      <c r="I131" t="str">
        <f>VLOOKUP(H131,[1]Sheet1!$A$2:$J$132,10,0)</f>
        <v>510101006501309</v>
      </c>
      <c r="J131" t="str">
        <f>VLOOKUP(H131,[1]Sheet1!$A$2:$I$132,9,0)</f>
        <v>UBIN0912514</v>
      </c>
    </row>
    <row r="132" spans="1:10" x14ac:dyDescent="0.2">
      <c r="A132" s="2">
        <v>108227</v>
      </c>
      <c r="B132" s="3" t="s">
        <v>217</v>
      </c>
      <c r="C132" s="3">
        <v>1923062012</v>
      </c>
      <c r="D132" s="4">
        <v>4720</v>
      </c>
      <c r="E132" s="57" t="s">
        <v>212</v>
      </c>
      <c r="F132" s="58"/>
      <c r="H132" t="s">
        <v>173</v>
      </c>
      <c r="I132" t="str">
        <f>VLOOKUP(H132,[1]Sheet1!$A$2:$J$132,10,0)</f>
        <v>40222523077</v>
      </c>
      <c r="J132" t="str">
        <f>VLOOKUP(H132,[1]Sheet1!$A$2:$I$132,9,0)</f>
        <v>SBIN0013553</v>
      </c>
    </row>
    <row r="133" spans="1:10" x14ac:dyDescent="0.2">
      <c r="A133" s="2">
        <v>108919</v>
      </c>
      <c r="B133" s="3" t="s">
        <v>218</v>
      </c>
      <c r="C133" s="3">
        <v>1923074831</v>
      </c>
      <c r="D133" s="4">
        <v>1080</v>
      </c>
      <c r="E133" s="57" t="s">
        <v>212</v>
      </c>
      <c r="F133" s="58"/>
      <c r="H133" t="s">
        <v>805</v>
      </c>
    </row>
    <row r="134" spans="1:10" x14ac:dyDescent="0.2">
      <c r="A134" s="2">
        <v>109962</v>
      </c>
      <c r="B134" s="3" t="s">
        <v>219</v>
      </c>
      <c r="C134" s="3">
        <v>1923074893</v>
      </c>
      <c r="D134" s="4">
        <v>66007.72</v>
      </c>
      <c r="E134" s="57" t="s">
        <v>212</v>
      </c>
      <c r="F134" s="58"/>
    </row>
    <row r="135" spans="1:10" x14ac:dyDescent="0.2">
      <c r="A135" s="2">
        <v>110870</v>
      </c>
      <c r="B135" s="3" t="s">
        <v>220</v>
      </c>
      <c r="C135" s="3">
        <v>1923074619</v>
      </c>
      <c r="D135" s="4">
        <v>2240</v>
      </c>
      <c r="E135" s="57" t="s">
        <v>212</v>
      </c>
      <c r="F135" s="58"/>
    </row>
    <row r="136" spans="1:10" x14ac:dyDescent="0.2">
      <c r="A136" s="2">
        <v>113899</v>
      </c>
      <c r="B136" s="3" t="s">
        <v>221</v>
      </c>
      <c r="C136" s="3">
        <v>1923074884</v>
      </c>
      <c r="D136" s="4">
        <v>11020</v>
      </c>
      <c r="E136" s="57" t="s">
        <v>212</v>
      </c>
      <c r="F136" s="58"/>
    </row>
    <row r="137" spans="1:10" x14ac:dyDescent="0.2">
      <c r="A137" s="2">
        <v>114106</v>
      </c>
      <c r="B137" s="3" t="s">
        <v>222</v>
      </c>
      <c r="C137" s="3">
        <v>1923062150</v>
      </c>
      <c r="D137" s="4">
        <v>4532</v>
      </c>
      <c r="E137" s="57" t="s">
        <v>212</v>
      </c>
      <c r="F137" s="58"/>
    </row>
    <row r="138" spans="1:10" x14ac:dyDescent="0.2">
      <c r="A138" s="2">
        <v>115411</v>
      </c>
      <c r="B138" s="3" t="s">
        <v>223</v>
      </c>
      <c r="C138" s="3">
        <v>1923061135</v>
      </c>
      <c r="D138" s="4">
        <v>2832</v>
      </c>
      <c r="E138" s="57" t="s">
        <v>212</v>
      </c>
      <c r="F138" s="58"/>
    </row>
    <row r="139" spans="1:10" x14ac:dyDescent="0.2">
      <c r="A139" s="2">
        <v>115751</v>
      </c>
      <c r="B139" s="3" t="s">
        <v>224</v>
      </c>
      <c r="C139" s="3">
        <v>1923061327</v>
      </c>
      <c r="D139" s="4">
        <v>270176</v>
      </c>
      <c r="E139" s="57" t="s">
        <v>212</v>
      </c>
      <c r="F139" s="58"/>
    </row>
    <row r="140" spans="1:10" x14ac:dyDescent="0.2">
      <c r="A140" s="2">
        <v>117188</v>
      </c>
      <c r="B140" s="3" t="s">
        <v>225</v>
      </c>
      <c r="C140" s="3">
        <v>1923064090</v>
      </c>
      <c r="D140" s="4">
        <v>105803</v>
      </c>
      <c r="E140" s="57" t="s">
        <v>212</v>
      </c>
      <c r="F140" s="58"/>
    </row>
    <row r="141" spans="1:10" x14ac:dyDescent="0.2">
      <c r="A141" s="2">
        <v>118787</v>
      </c>
      <c r="B141" s="3" t="s">
        <v>226</v>
      </c>
      <c r="C141" s="3">
        <v>1923074833</v>
      </c>
      <c r="D141" s="4">
        <v>38495</v>
      </c>
      <c r="E141" s="57" t="s">
        <v>212</v>
      </c>
      <c r="F141" s="58"/>
    </row>
    <row r="142" spans="1:10" x14ac:dyDescent="0.2">
      <c r="A142" s="2">
        <v>120273</v>
      </c>
      <c r="B142" s="3" t="s">
        <v>227</v>
      </c>
      <c r="C142" s="3">
        <v>1923072220</v>
      </c>
      <c r="D142" s="4">
        <v>49880</v>
      </c>
      <c r="E142" s="57" t="s">
        <v>212</v>
      </c>
      <c r="F142" s="58"/>
    </row>
    <row r="143" spans="1:10" x14ac:dyDescent="0.2">
      <c r="A143" s="2">
        <v>120497</v>
      </c>
      <c r="B143" s="3" t="s">
        <v>228</v>
      </c>
      <c r="C143" s="3">
        <v>1923070950</v>
      </c>
      <c r="D143" s="4">
        <v>16520</v>
      </c>
      <c r="E143" s="57" t="s">
        <v>212</v>
      </c>
      <c r="F143" s="58"/>
    </row>
    <row r="144" spans="1:10" x14ac:dyDescent="0.2">
      <c r="A144" s="2">
        <v>301372</v>
      </c>
      <c r="B144" s="3" t="s">
        <v>231</v>
      </c>
      <c r="C144" s="3">
        <v>1923061158</v>
      </c>
      <c r="D144" s="4">
        <v>8083</v>
      </c>
      <c r="E144" s="59" t="s">
        <v>232</v>
      </c>
      <c r="F144" s="58"/>
    </row>
    <row r="145" spans="1:13" x14ac:dyDescent="0.2">
      <c r="A145" s="2">
        <v>301428</v>
      </c>
      <c r="B145" s="3" t="s">
        <v>214</v>
      </c>
      <c r="C145" s="3">
        <v>1923062943</v>
      </c>
      <c r="D145" s="4">
        <v>3363</v>
      </c>
      <c r="E145" s="59" t="s">
        <v>232</v>
      </c>
      <c r="F145" s="58"/>
    </row>
    <row r="146" spans="1:13" x14ac:dyDescent="0.2">
      <c r="A146" s="2">
        <v>301428</v>
      </c>
      <c r="B146" s="3" t="s">
        <v>214</v>
      </c>
      <c r="C146" s="3">
        <v>1923062991</v>
      </c>
      <c r="D146" s="4">
        <v>33453</v>
      </c>
      <c r="E146" s="59" t="s">
        <v>232</v>
      </c>
      <c r="F146" s="58"/>
    </row>
    <row r="147" spans="1:13" x14ac:dyDescent="0.2">
      <c r="A147" s="2">
        <v>301540</v>
      </c>
      <c r="B147" s="3" t="s">
        <v>233</v>
      </c>
      <c r="C147" s="3">
        <v>1923067291</v>
      </c>
      <c r="D147" s="4">
        <v>136054</v>
      </c>
      <c r="E147" s="59" t="s">
        <v>232</v>
      </c>
      <c r="F147" s="58"/>
    </row>
    <row r="149" spans="1:13" x14ac:dyDescent="0.2">
      <c r="D149" s="64">
        <f>SUM(D2:D148)</f>
        <v>18377353.729999997</v>
      </c>
    </row>
    <row r="160" spans="1:13" x14ac:dyDescent="0.2">
      <c r="A160" s="52" t="s">
        <v>1</v>
      </c>
      <c r="B160" s="53" t="s">
        <v>2</v>
      </c>
      <c r="C160" s="53" t="s">
        <v>3</v>
      </c>
      <c r="D160" s="54" t="s">
        <v>4</v>
      </c>
      <c r="E160" s="55" t="s">
        <v>5</v>
      </c>
      <c r="F160" s="56" t="s">
        <v>6</v>
      </c>
      <c r="H160" s="69" t="s">
        <v>1575</v>
      </c>
      <c r="M160" t="s">
        <v>1575</v>
      </c>
    </row>
    <row r="161" spans="1:17" x14ac:dyDescent="0.2">
      <c r="A161" s="2">
        <v>301884</v>
      </c>
      <c r="B161" s="3" t="s">
        <v>138</v>
      </c>
      <c r="C161" s="3">
        <v>3023486362</v>
      </c>
      <c r="D161" s="4">
        <v>90614</v>
      </c>
      <c r="E161" s="59" t="s">
        <v>134</v>
      </c>
      <c r="F161" s="58" t="s">
        <v>39</v>
      </c>
      <c r="H161" s="69" t="s">
        <v>1</v>
      </c>
      <c r="I161" s="69" t="s">
        <v>2</v>
      </c>
      <c r="J161" s="69" t="s">
        <v>5</v>
      </c>
      <c r="K161" t="s">
        <v>1589</v>
      </c>
      <c r="M161" t="s">
        <v>1</v>
      </c>
      <c r="N161" t="s">
        <v>2</v>
      </c>
      <c r="O161" t="s">
        <v>5</v>
      </c>
      <c r="P161" t="s">
        <v>1589</v>
      </c>
      <c r="Q161" t="s">
        <v>1590</v>
      </c>
    </row>
    <row r="162" spans="1:17" ht="18" x14ac:dyDescent="0.2">
      <c r="A162" s="2">
        <v>302991</v>
      </c>
      <c r="B162" s="3" t="s">
        <v>149</v>
      </c>
      <c r="C162" s="3">
        <v>3023486366</v>
      </c>
      <c r="D162" s="4">
        <v>313017</v>
      </c>
      <c r="E162" s="59" t="s">
        <v>134</v>
      </c>
      <c r="F162" s="58" t="s">
        <v>39</v>
      </c>
      <c r="H162">
        <v>107088</v>
      </c>
      <c r="I162" t="s">
        <v>58</v>
      </c>
      <c r="J162" t="s">
        <v>41</v>
      </c>
      <c r="K162">
        <v>42457</v>
      </c>
      <c r="M162">
        <v>107088</v>
      </c>
      <c r="N162" t="s">
        <v>58</v>
      </c>
      <c r="O162" t="s">
        <v>41</v>
      </c>
      <c r="P162">
        <v>42457</v>
      </c>
      <c r="Q162" s="65">
        <v>1523052293</v>
      </c>
    </row>
    <row r="163" spans="1:17" ht="18" x14ac:dyDescent="0.2">
      <c r="A163" s="2">
        <v>302120</v>
      </c>
      <c r="B163" s="3" t="s">
        <v>153</v>
      </c>
      <c r="C163" s="3">
        <v>3023486368</v>
      </c>
      <c r="D163" s="4">
        <v>154858</v>
      </c>
      <c r="E163" s="59" t="s">
        <v>134</v>
      </c>
      <c r="F163" s="58" t="s">
        <v>39</v>
      </c>
      <c r="H163">
        <v>301884</v>
      </c>
      <c r="I163" t="s">
        <v>138</v>
      </c>
      <c r="J163" t="s">
        <v>134</v>
      </c>
      <c r="K163">
        <v>90614</v>
      </c>
      <c r="M163">
        <v>301884</v>
      </c>
      <c r="N163" t="s">
        <v>138</v>
      </c>
      <c r="O163" t="s">
        <v>134</v>
      </c>
      <c r="P163">
        <v>90614</v>
      </c>
      <c r="Q163" s="65">
        <v>1523052294</v>
      </c>
    </row>
    <row r="164" spans="1:17" ht="18" x14ac:dyDescent="0.2">
      <c r="A164" s="2">
        <v>302770</v>
      </c>
      <c r="B164" s="3" t="s">
        <v>158</v>
      </c>
      <c r="C164" s="3">
        <v>3023486373</v>
      </c>
      <c r="D164" s="4">
        <v>1057189</v>
      </c>
      <c r="E164" s="59" t="s">
        <v>134</v>
      </c>
      <c r="F164" s="58" t="s">
        <v>39</v>
      </c>
      <c r="H164">
        <v>302120</v>
      </c>
      <c r="I164" t="s">
        <v>153</v>
      </c>
      <c r="J164" t="s">
        <v>134</v>
      </c>
      <c r="K164">
        <v>154858</v>
      </c>
      <c r="M164">
        <v>302120</v>
      </c>
      <c r="N164" t="s">
        <v>153</v>
      </c>
      <c r="O164" t="s">
        <v>134</v>
      </c>
      <c r="P164">
        <v>154858</v>
      </c>
      <c r="Q164" s="65">
        <v>1523052295</v>
      </c>
    </row>
    <row r="165" spans="1:17" ht="18" x14ac:dyDescent="0.2">
      <c r="A165" s="2">
        <v>302937</v>
      </c>
      <c r="B165" s="3" t="s">
        <v>160</v>
      </c>
      <c r="C165" s="3">
        <v>3023486382</v>
      </c>
      <c r="D165" s="4">
        <v>394342</v>
      </c>
      <c r="E165" s="59" t="s">
        <v>134</v>
      </c>
      <c r="F165" s="58" t="s">
        <v>39</v>
      </c>
      <c r="H165">
        <v>302770</v>
      </c>
      <c r="I165" t="s">
        <v>158</v>
      </c>
      <c r="J165" t="s">
        <v>134</v>
      </c>
      <c r="K165">
        <v>1057189</v>
      </c>
      <c r="M165">
        <v>302770</v>
      </c>
      <c r="N165" t="s">
        <v>158</v>
      </c>
      <c r="O165" t="s">
        <v>134</v>
      </c>
      <c r="P165">
        <v>1057189</v>
      </c>
      <c r="Q165" s="65">
        <v>1523052296</v>
      </c>
    </row>
    <row r="166" spans="1:17" ht="18" x14ac:dyDescent="0.2">
      <c r="A166" s="2">
        <v>303506</v>
      </c>
      <c r="B166" s="3" t="s">
        <v>38</v>
      </c>
      <c r="C166" s="3">
        <v>3023471556</v>
      </c>
      <c r="D166" s="4">
        <v>79800</v>
      </c>
      <c r="E166" s="59" t="s">
        <v>34</v>
      </c>
      <c r="F166" s="58" t="s">
        <v>39</v>
      </c>
      <c r="H166">
        <v>302937</v>
      </c>
      <c r="I166" t="s">
        <v>160</v>
      </c>
      <c r="J166" t="s">
        <v>134</v>
      </c>
      <c r="K166">
        <v>394342</v>
      </c>
      <c r="M166">
        <v>302937</v>
      </c>
      <c r="N166" t="s">
        <v>160</v>
      </c>
      <c r="O166" t="s">
        <v>134</v>
      </c>
      <c r="P166">
        <v>394342</v>
      </c>
      <c r="Q166" s="65">
        <v>1523052297</v>
      </c>
    </row>
    <row r="167" spans="1:17" ht="18" x14ac:dyDescent="0.2">
      <c r="A167" s="2" t="s">
        <v>25</v>
      </c>
      <c r="B167" s="3" t="s">
        <v>26</v>
      </c>
      <c r="C167" s="3">
        <v>1923069185</v>
      </c>
      <c r="D167" s="4">
        <v>53075</v>
      </c>
      <c r="E167" s="57" t="s">
        <v>9</v>
      </c>
      <c r="F167" s="58"/>
      <c r="H167">
        <v>302991</v>
      </c>
      <c r="I167" t="s">
        <v>149</v>
      </c>
      <c r="J167" t="s">
        <v>134</v>
      </c>
      <c r="K167">
        <v>313017</v>
      </c>
      <c r="M167">
        <v>302991</v>
      </c>
      <c r="N167" t="s">
        <v>149</v>
      </c>
      <c r="O167" t="s">
        <v>134</v>
      </c>
      <c r="P167">
        <v>313017</v>
      </c>
      <c r="Q167" s="65">
        <v>1523052298</v>
      </c>
    </row>
    <row r="168" spans="1:17" ht="18" x14ac:dyDescent="0.2">
      <c r="A168" s="2" t="s">
        <v>27</v>
      </c>
      <c r="B168" s="3" t="s">
        <v>28</v>
      </c>
      <c r="C168" s="3">
        <v>1923071513</v>
      </c>
      <c r="D168" s="4">
        <v>44100</v>
      </c>
      <c r="E168" s="57" t="s">
        <v>9</v>
      </c>
      <c r="F168" s="58"/>
      <c r="H168">
        <v>303506</v>
      </c>
      <c r="I168" t="s">
        <v>38</v>
      </c>
      <c r="J168" t="s">
        <v>34</v>
      </c>
      <c r="K168">
        <v>79800</v>
      </c>
      <c r="M168">
        <v>303506</v>
      </c>
      <c r="N168" t="s">
        <v>38</v>
      </c>
      <c r="O168" t="s">
        <v>34</v>
      </c>
      <c r="P168">
        <v>79800</v>
      </c>
      <c r="Q168" s="65">
        <v>1523052299</v>
      </c>
    </row>
    <row r="169" spans="1:17" ht="18" x14ac:dyDescent="0.2">
      <c r="A169" s="2" t="s">
        <v>29</v>
      </c>
      <c r="B169" s="3" t="s">
        <v>30</v>
      </c>
      <c r="C169" s="3">
        <v>1923073566</v>
      </c>
      <c r="D169" s="4">
        <v>165140</v>
      </c>
      <c r="E169" s="57" t="s">
        <v>9</v>
      </c>
      <c r="F169" s="58"/>
      <c r="H169" t="s">
        <v>206</v>
      </c>
      <c r="I169" t="s">
        <v>207</v>
      </c>
      <c r="J169" t="s">
        <v>183</v>
      </c>
      <c r="K169">
        <v>297330</v>
      </c>
      <c r="M169" t="s">
        <v>206</v>
      </c>
      <c r="N169" t="s">
        <v>207</v>
      </c>
      <c r="O169" t="s">
        <v>183</v>
      </c>
      <c r="P169">
        <v>297330</v>
      </c>
      <c r="Q169" s="65">
        <v>1523052300</v>
      </c>
    </row>
    <row r="170" spans="1:17" ht="18" x14ac:dyDescent="0.2">
      <c r="A170" s="2" t="s">
        <v>25</v>
      </c>
      <c r="B170" s="3" t="s">
        <v>47</v>
      </c>
      <c r="C170" s="3">
        <v>1923063318</v>
      </c>
      <c r="D170" s="4">
        <v>34484</v>
      </c>
      <c r="E170" s="57" t="s">
        <v>41</v>
      </c>
      <c r="F170" s="58" t="s">
        <v>48</v>
      </c>
      <c r="H170" t="s">
        <v>25</v>
      </c>
      <c r="I170" t="s">
        <v>26</v>
      </c>
      <c r="J170" t="s">
        <v>9</v>
      </c>
      <c r="K170">
        <v>53075</v>
      </c>
      <c r="M170" t="s">
        <v>25</v>
      </c>
      <c r="N170" t="s">
        <v>26</v>
      </c>
      <c r="O170" t="s">
        <v>9</v>
      </c>
      <c r="P170">
        <v>53075</v>
      </c>
      <c r="Q170" s="65">
        <v>1523052301</v>
      </c>
    </row>
    <row r="171" spans="1:17" ht="18" x14ac:dyDescent="0.2">
      <c r="A171" s="2" t="s">
        <v>53</v>
      </c>
      <c r="B171" s="3" t="s">
        <v>54</v>
      </c>
      <c r="C171" s="3">
        <v>1923060983</v>
      </c>
      <c r="D171" s="4">
        <v>34206</v>
      </c>
      <c r="E171" s="57" t="s">
        <v>41</v>
      </c>
      <c r="F171" s="58" t="s">
        <v>55</v>
      </c>
      <c r="J171" t="s">
        <v>41</v>
      </c>
      <c r="K171">
        <v>34484</v>
      </c>
      <c r="M171" t="s">
        <v>25</v>
      </c>
      <c r="N171" t="s">
        <v>26</v>
      </c>
      <c r="O171" t="s">
        <v>41</v>
      </c>
      <c r="P171">
        <v>34484</v>
      </c>
      <c r="Q171" s="65">
        <v>1523052302</v>
      </c>
    </row>
    <row r="172" spans="1:17" ht="18" x14ac:dyDescent="0.2">
      <c r="A172" s="2" t="s">
        <v>111</v>
      </c>
      <c r="B172" s="3" t="s">
        <v>112</v>
      </c>
      <c r="C172" s="3">
        <v>1923068916</v>
      </c>
      <c r="D172" s="4">
        <v>3430</v>
      </c>
      <c r="E172" s="57" t="s">
        <v>41</v>
      </c>
      <c r="F172" s="58" t="s">
        <v>113</v>
      </c>
      <c r="H172" t="s">
        <v>111</v>
      </c>
      <c r="I172" t="s">
        <v>112</v>
      </c>
      <c r="J172" t="s">
        <v>41</v>
      </c>
      <c r="K172">
        <v>113509</v>
      </c>
      <c r="M172" t="s">
        <v>111</v>
      </c>
      <c r="N172" t="s">
        <v>112</v>
      </c>
      <c r="O172" t="s">
        <v>41</v>
      </c>
      <c r="P172">
        <v>113509</v>
      </c>
      <c r="Q172" s="65">
        <v>1523052303</v>
      </c>
    </row>
    <row r="173" spans="1:17" ht="18" x14ac:dyDescent="0.2">
      <c r="A173" s="2" t="s">
        <v>111</v>
      </c>
      <c r="B173" s="3" t="s">
        <v>112</v>
      </c>
      <c r="C173" s="3">
        <v>1923073445</v>
      </c>
      <c r="D173" s="4">
        <v>110079</v>
      </c>
      <c r="E173" s="57" t="s">
        <v>41</v>
      </c>
      <c r="F173" s="58" t="s">
        <v>114</v>
      </c>
      <c r="H173" t="s">
        <v>27</v>
      </c>
      <c r="I173" t="s">
        <v>28</v>
      </c>
      <c r="J173" t="s">
        <v>9</v>
      </c>
      <c r="K173">
        <v>44100</v>
      </c>
      <c r="M173" t="s">
        <v>27</v>
      </c>
      <c r="N173" t="s">
        <v>28</v>
      </c>
      <c r="O173" t="s">
        <v>9</v>
      </c>
      <c r="P173">
        <v>44100</v>
      </c>
      <c r="Q173" s="65">
        <v>1523052304</v>
      </c>
    </row>
    <row r="174" spans="1:17" ht="18" x14ac:dyDescent="0.2">
      <c r="A174" s="2" t="s">
        <v>206</v>
      </c>
      <c r="B174" s="3" t="s">
        <v>207</v>
      </c>
      <c r="C174" s="3">
        <v>1923071547</v>
      </c>
      <c r="D174" s="4">
        <v>98505</v>
      </c>
      <c r="E174" s="57" t="s">
        <v>183</v>
      </c>
      <c r="F174" s="58" t="s">
        <v>184</v>
      </c>
      <c r="H174" t="s">
        <v>229</v>
      </c>
      <c r="I174" t="s">
        <v>230</v>
      </c>
      <c r="J174" t="s">
        <v>212</v>
      </c>
      <c r="K174">
        <v>342868</v>
      </c>
      <c r="M174" t="s">
        <v>229</v>
      </c>
      <c r="N174" t="s">
        <v>230</v>
      </c>
      <c r="O174" t="s">
        <v>212</v>
      </c>
      <c r="P174">
        <v>342868</v>
      </c>
      <c r="Q174" s="65">
        <v>1523052305</v>
      </c>
    </row>
    <row r="175" spans="1:17" ht="18" x14ac:dyDescent="0.2">
      <c r="A175" s="2" t="s">
        <v>206</v>
      </c>
      <c r="B175" s="3" t="s">
        <v>207</v>
      </c>
      <c r="C175" s="3">
        <v>1923071550</v>
      </c>
      <c r="D175" s="4">
        <v>98604</v>
      </c>
      <c r="E175" s="57" t="s">
        <v>183</v>
      </c>
      <c r="F175" s="58" t="s">
        <v>184</v>
      </c>
      <c r="H175" t="s">
        <v>53</v>
      </c>
      <c r="I175" t="s">
        <v>54</v>
      </c>
      <c r="J175" t="s">
        <v>183</v>
      </c>
      <c r="K175">
        <v>278955</v>
      </c>
      <c r="M175" t="s">
        <v>53</v>
      </c>
      <c r="N175" t="s">
        <v>54</v>
      </c>
      <c r="O175" t="s">
        <v>183</v>
      </c>
      <c r="P175">
        <v>278955</v>
      </c>
      <c r="Q175" s="65">
        <v>1523052306</v>
      </c>
    </row>
    <row r="176" spans="1:17" ht="18" x14ac:dyDescent="0.2">
      <c r="A176" s="2" t="s">
        <v>206</v>
      </c>
      <c r="B176" s="3" t="s">
        <v>207</v>
      </c>
      <c r="C176" s="3">
        <v>1923071551</v>
      </c>
      <c r="D176" s="4">
        <v>100221</v>
      </c>
      <c r="E176" s="57" t="s">
        <v>183</v>
      </c>
      <c r="F176" s="58" t="s">
        <v>184</v>
      </c>
      <c r="J176" t="s">
        <v>41</v>
      </c>
      <c r="K176">
        <v>34206</v>
      </c>
      <c r="M176" t="s">
        <v>53</v>
      </c>
      <c r="N176" t="s">
        <v>54</v>
      </c>
      <c r="O176" t="s">
        <v>41</v>
      </c>
      <c r="P176">
        <v>34206</v>
      </c>
      <c r="Q176" s="65">
        <v>1523052307</v>
      </c>
    </row>
    <row r="177" spans="1:17" ht="18" x14ac:dyDescent="0.2">
      <c r="A177" s="2" t="s">
        <v>53</v>
      </c>
      <c r="B177" s="3" t="s">
        <v>208</v>
      </c>
      <c r="C177" s="3">
        <v>1923050429</v>
      </c>
      <c r="D177" s="4">
        <v>93390</v>
      </c>
      <c r="E177" s="57" t="s">
        <v>183</v>
      </c>
      <c r="F177" s="58" t="s">
        <v>209</v>
      </c>
      <c r="H177" t="s">
        <v>29</v>
      </c>
      <c r="I177" t="s">
        <v>30</v>
      </c>
      <c r="J177" t="s">
        <v>9</v>
      </c>
      <c r="K177">
        <v>165140</v>
      </c>
      <c r="M177" t="s">
        <v>29</v>
      </c>
      <c r="N177" t="s">
        <v>30</v>
      </c>
      <c r="O177" t="s">
        <v>9</v>
      </c>
      <c r="P177">
        <v>165140</v>
      </c>
      <c r="Q177" s="65">
        <v>1523052308</v>
      </c>
    </row>
    <row r="178" spans="1:17" x14ac:dyDescent="0.2">
      <c r="A178" s="2" t="s">
        <v>53</v>
      </c>
      <c r="B178" s="3" t="s">
        <v>208</v>
      </c>
      <c r="C178" s="3">
        <v>1923062232</v>
      </c>
      <c r="D178" s="4">
        <v>93390</v>
      </c>
      <c r="E178" s="57" t="s">
        <v>183</v>
      </c>
      <c r="F178" s="58" t="s">
        <v>209</v>
      </c>
      <c r="H178" t="s">
        <v>805</v>
      </c>
      <c r="K178">
        <v>3495944</v>
      </c>
      <c r="M178" t="s">
        <v>805</v>
      </c>
      <c r="P178" s="60">
        <v>3495944</v>
      </c>
    </row>
    <row r="179" spans="1:17" x14ac:dyDescent="0.2">
      <c r="A179" s="2" t="s">
        <v>53</v>
      </c>
      <c r="B179" s="3" t="s">
        <v>208</v>
      </c>
      <c r="C179" s="3">
        <v>1923063977</v>
      </c>
      <c r="D179" s="4">
        <v>96140</v>
      </c>
      <c r="E179" s="57" t="s">
        <v>183</v>
      </c>
      <c r="F179" s="58" t="s">
        <v>209</v>
      </c>
    </row>
    <row r="180" spans="1:17" x14ac:dyDescent="0.2">
      <c r="A180" s="2" t="s">
        <v>53</v>
      </c>
      <c r="B180" s="3" t="s">
        <v>208</v>
      </c>
      <c r="C180" s="3">
        <v>2323007131</v>
      </c>
      <c r="D180" s="4">
        <v>-3965</v>
      </c>
      <c r="E180" s="57" t="s">
        <v>183</v>
      </c>
      <c r="F180" s="58" t="s">
        <v>209</v>
      </c>
      <c r="O180" t="s">
        <v>1582</v>
      </c>
      <c r="P180" s="63">
        <v>45224</v>
      </c>
    </row>
    <row r="181" spans="1:17" x14ac:dyDescent="0.2">
      <c r="A181" s="2" t="s">
        <v>229</v>
      </c>
      <c r="B181" s="3" t="s">
        <v>230</v>
      </c>
      <c r="C181" s="3">
        <v>1923071650</v>
      </c>
      <c r="D181" s="4">
        <v>30210</v>
      </c>
      <c r="E181" s="57" t="s">
        <v>212</v>
      </c>
      <c r="F181" s="58"/>
      <c r="O181" t="s">
        <v>1591</v>
      </c>
      <c r="P181">
        <v>16</v>
      </c>
    </row>
    <row r="182" spans="1:17" x14ac:dyDescent="0.2">
      <c r="A182" s="2" t="s">
        <v>229</v>
      </c>
      <c r="B182" s="3" t="s">
        <v>230</v>
      </c>
      <c r="C182" s="3">
        <v>1923071656</v>
      </c>
      <c r="D182" s="4">
        <v>30798</v>
      </c>
      <c r="E182" s="57" t="s">
        <v>212</v>
      </c>
      <c r="F182" s="58"/>
      <c r="O182" t="s">
        <v>1586</v>
      </c>
      <c r="P182" s="66" t="s">
        <v>1592</v>
      </c>
    </row>
    <row r="183" spans="1:17" x14ac:dyDescent="0.2">
      <c r="A183" s="2" t="s">
        <v>229</v>
      </c>
      <c r="B183" s="3" t="s">
        <v>230</v>
      </c>
      <c r="C183" s="3">
        <v>1923071662</v>
      </c>
      <c r="D183" s="4">
        <v>30798</v>
      </c>
      <c r="E183" s="57" t="s">
        <v>212</v>
      </c>
      <c r="F183" s="58"/>
    </row>
    <row r="184" spans="1:17" x14ac:dyDescent="0.2">
      <c r="A184" s="2" t="s">
        <v>229</v>
      </c>
      <c r="B184" s="3" t="s">
        <v>230</v>
      </c>
      <c r="C184" s="3">
        <v>1923071667</v>
      </c>
      <c r="D184" s="4">
        <v>30210</v>
      </c>
      <c r="E184" s="57" t="s">
        <v>212</v>
      </c>
      <c r="F184" s="58"/>
    </row>
    <row r="185" spans="1:17" x14ac:dyDescent="0.2">
      <c r="A185" s="2" t="s">
        <v>229</v>
      </c>
      <c r="B185" s="3" t="s">
        <v>230</v>
      </c>
      <c r="C185" s="3">
        <v>1923071670</v>
      </c>
      <c r="D185" s="4">
        <v>30210</v>
      </c>
      <c r="E185" s="57" t="s">
        <v>212</v>
      </c>
      <c r="F185" s="58"/>
    </row>
    <row r="186" spans="1:17" x14ac:dyDescent="0.2">
      <c r="A186" s="2" t="s">
        <v>229</v>
      </c>
      <c r="B186" s="3" t="s">
        <v>230</v>
      </c>
      <c r="C186" s="3">
        <v>1923071672</v>
      </c>
      <c r="D186" s="4">
        <v>30798</v>
      </c>
      <c r="E186" s="57" t="s">
        <v>212</v>
      </c>
      <c r="F186" s="58"/>
    </row>
    <row r="187" spans="1:17" x14ac:dyDescent="0.2">
      <c r="A187" s="2" t="s">
        <v>229</v>
      </c>
      <c r="B187" s="3" t="s">
        <v>230</v>
      </c>
      <c r="C187" s="3">
        <v>1923071675</v>
      </c>
      <c r="D187" s="4">
        <v>32562</v>
      </c>
      <c r="E187" s="57" t="s">
        <v>212</v>
      </c>
      <c r="F187" s="58"/>
    </row>
    <row r="188" spans="1:17" x14ac:dyDescent="0.2">
      <c r="A188" s="2" t="s">
        <v>229</v>
      </c>
      <c r="B188" s="3" t="s">
        <v>230</v>
      </c>
      <c r="C188" s="3">
        <v>1923071676</v>
      </c>
      <c r="D188" s="4">
        <v>31974</v>
      </c>
      <c r="E188" s="57" t="s">
        <v>212</v>
      </c>
      <c r="F188" s="58"/>
    </row>
    <row r="189" spans="1:17" x14ac:dyDescent="0.2">
      <c r="A189" s="2" t="s">
        <v>229</v>
      </c>
      <c r="B189" s="3" t="s">
        <v>230</v>
      </c>
      <c r="C189" s="3">
        <v>1923071679</v>
      </c>
      <c r="D189" s="4">
        <v>32562</v>
      </c>
      <c r="E189" s="57" t="s">
        <v>212</v>
      </c>
      <c r="F189" s="58"/>
    </row>
    <row r="190" spans="1:17" x14ac:dyDescent="0.2">
      <c r="A190" s="2" t="s">
        <v>229</v>
      </c>
      <c r="B190" s="3" t="s">
        <v>230</v>
      </c>
      <c r="C190" s="3">
        <v>1923071654</v>
      </c>
      <c r="D190" s="4">
        <v>30798</v>
      </c>
      <c r="E190" s="57" t="s">
        <v>212</v>
      </c>
      <c r="F190" s="58"/>
    </row>
    <row r="191" spans="1:17" x14ac:dyDescent="0.2">
      <c r="A191" s="2" t="s">
        <v>229</v>
      </c>
      <c r="B191" s="3" t="s">
        <v>230</v>
      </c>
      <c r="C191" s="3">
        <v>1923073460</v>
      </c>
      <c r="D191" s="4">
        <v>31948</v>
      </c>
      <c r="E191" s="57" t="s">
        <v>212</v>
      </c>
      <c r="F191" s="58"/>
    </row>
    <row r="192" spans="1:17" x14ac:dyDescent="0.2">
      <c r="A192" s="2">
        <v>107088</v>
      </c>
      <c r="B192" s="3" t="s">
        <v>58</v>
      </c>
      <c r="C192" s="3">
        <v>1923060282</v>
      </c>
      <c r="D192" s="67">
        <v>42457</v>
      </c>
      <c r="E192" s="5" t="s">
        <v>41</v>
      </c>
      <c r="F192" s="6" t="s">
        <v>59</v>
      </c>
    </row>
    <row r="194" spans="1:17" x14ac:dyDescent="0.2">
      <c r="D194" s="64">
        <f>SUM(D161:D193)</f>
        <v>3495944</v>
      </c>
    </row>
    <row r="195" spans="1:17" x14ac:dyDescent="0.2">
      <c r="D195" s="64"/>
    </row>
    <row r="196" spans="1:17" x14ac:dyDescent="0.2">
      <c r="D196" s="64"/>
    </row>
    <row r="197" spans="1:17" x14ac:dyDescent="0.2">
      <c r="D197" s="64"/>
    </row>
    <row r="198" spans="1:17" x14ac:dyDescent="0.2">
      <c r="D198" s="64"/>
    </row>
    <row r="199" spans="1:17" x14ac:dyDescent="0.2">
      <c r="D199" s="64"/>
    </row>
    <row r="200" spans="1:17" x14ac:dyDescent="0.2">
      <c r="D200" s="64"/>
    </row>
    <row r="201" spans="1:17" x14ac:dyDescent="0.2">
      <c r="A201" s="52" t="s">
        <v>1</v>
      </c>
      <c r="B201" s="53" t="s">
        <v>2</v>
      </c>
      <c r="C201" s="53" t="s">
        <v>3</v>
      </c>
      <c r="D201" s="54" t="s">
        <v>4</v>
      </c>
      <c r="E201" s="55" t="s">
        <v>5</v>
      </c>
      <c r="F201" s="56" t="s">
        <v>6</v>
      </c>
      <c r="H201" s="69" t="s">
        <v>1575</v>
      </c>
      <c r="M201" t="s">
        <v>1575</v>
      </c>
    </row>
    <row r="202" spans="1:17" x14ac:dyDescent="0.2">
      <c r="A202" s="2">
        <v>106764</v>
      </c>
      <c r="B202" s="3" t="s">
        <v>43</v>
      </c>
      <c r="C202" s="3">
        <v>1923065635</v>
      </c>
      <c r="D202" s="4">
        <v>490</v>
      </c>
      <c r="E202" s="57" t="s">
        <v>41</v>
      </c>
      <c r="F202" s="58" t="s">
        <v>1593</v>
      </c>
      <c r="H202" s="69" t="s">
        <v>1</v>
      </c>
      <c r="I202" s="69" t="s">
        <v>2</v>
      </c>
      <c r="J202" s="69" t="s">
        <v>5</v>
      </c>
      <c r="K202" t="s">
        <v>1589</v>
      </c>
      <c r="M202" t="s">
        <v>1</v>
      </c>
      <c r="N202" t="s">
        <v>2</v>
      </c>
      <c r="O202" t="s">
        <v>5</v>
      </c>
      <c r="P202" t="s">
        <v>1589</v>
      </c>
      <c r="Q202" t="s">
        <v>1590</v>
      </c>
    </row>
    <row r="203" spans="1:17" ht="18" x14ac:dyDescent="0.2">
      <c r="A203" s="2">
        <v>112896</v>
      </c>
      <c r="B203" s="3" t="s">
        <v>49</v>
      </c>
      <c r="C203" s="3">
        <v>1923073620</v>
      </c>
      <c r="D203" s="4">
        <v>99097</v>
      </c>
      <c r="E203" s="57" t="s">
        <v>41</v>
      </c>
      <c r="F203" s="58" t="s">
        <v>1593</v>
      </c>
      <c r="H203">
        <v>106764</v>
      </c>
      <c r="I203" t="s">
        <v>43</v>
      </c>
      <c r="J203" t="s">
        <v>41</v>
      </c>
      <c r="K203">
        <v>490</v>
      </c>
      <c r="M203">
        <v>106764</v>
      </c>
      <c r="N203" t="s">
        <v>43</v>
      </c>
      <c r="O203" t="s">
        <v>41</v>
      </c>
      <c r="P203">
        <v>490</v>
      </c>
      <c r="Q203" s="65">
        <v>1523052340</v>
      </c>
    </row>
    <row r="204" spans="1:17" ht="18" x14ac:dyDescent="0.2">
      <c r="A204" s="2">
        <v>115701</v>
      </c>
      <c r="B204" s="3" t="s">
        <v>51</v>
      </c>
      <c r="C204" s="3">
        <v>1923073619</v>
      </c>
      <c r="D204" s="4">
        <v>120430</v>
      </c>
      <c r="E204" s="57" t="s">
        <v>41</v>
      </c>
      <c r="F204" s="58" t="s">
        <v>1593</v>
      </c>
      <c r="H204">
        <v>112235</v>
      </c>
      <c r="I204" t="s">
        <v>81</v>
      </c>
      <c r="J204" t="s">
        <v>41</v>
      </c>
      <c r="K204">
        <v>22500</v>
      </c>
      <c r="M204">
        <v>112235</v>
      </c>
      <c r="N204" t="s">
        <v>81</v>
      </c>
      <c r="O204" t="s">
        <v>41</v>
      </c>
      <c r="P204">
        <v>22500</v>
      </c>
      <c r="Q204" s="65">
        <v>1523052345</v>
      </c>
    </row>
    <row r="205" spans="1:17" ht="18" x14ac:dyDescent="0.2">
      <c r="A205" s="2">
        <v>112767</v>
      </c>
      <c r="B205" s="3" t="s">
        <v>56</v>
      </c>
      <c r="C205" s="3">
        <v>1923073617</v>
      </c>
      <c r="D205" s="4">
        <v>771999</v>
      </c>
      <c r="E205" s="57" t="s">
        <v>41</v>
      </c>
      <c r="F205" s="58" t="s">
        <v>1593</v>
      </c>
      <c r="H205">
        <v>112707</v>
      </c>
      <c r="I205" t="s">
        <v>64</v>
      </c>
      <c r="J205" t="s">
        <v>41</v>
      </c>
      <c r="K205">
        <v>653106</v>
      </c>
      <c r="M205">
        <v>112707</v>
      </c>
      <c r="N205" t="s">
        <v>64</v>
      </c>
      <c r="O205" t="s">
        <v>41</v>
      </c>
      <c r="P205">
        <v>653106</v>
      </c>
      <c r="Q205" s="65">
        <v>1523052348</v>
      </c>
    </row>
    <row r="206" spans="1:17" ht="18" x14ac:dyDescent="0.2">
      <c r="A206" s="2">
        <v>112707</v>
      </c>
      <c r="B206" s="3" t="s">
        <v>64</v>
      </c>
      <c r="C206" s="3">
        <v>1923073503</v>
      </c>
      <c r="D206" s="4">
        <v>23520</v>
      </c>
      <c r="E206" s="57" t="s">
        <v>41</v>
      </c>
      <c r="F206" s="58" t="s">
        <v>1593</v>
      </c>
      <c r="H206">
        <v>112767</v>
      </c>
      <c r="I206" t="s">
        <v>56</v>
      </c>
      <c r="J206" t="s">
        <v>41</v>
      </c>
      <c r="K206">
        <v>771999</v>
      </c>
      <c r="M206">
        <v>112767</v>
      </c>
      <c r="N206" t="s">
        <v>56</v>
      </c>
      <c r="O206" t="s">
        <v>41</v>
      </c>
      <c r="P206">
        <v>771999</v>
      </c>
      <c r="Q206" s="65">
        <v>1523052349</v>
      </c>
    </row>
    <row r="207" spans="1:17" ht="18" x14ac:dyDescent="0.2">
      <c r="A207" s="2">
        <v>112707</v>
      </c>
      <c r="B207" s="3" t="s">
        <v>64</v>
      </c>
      <c r="C207" s="3">
        <v>1923073531</v>
      </c>
      <c r="D207" s="4">
        <v>604279</v>
      </c>
      <c r="E207" s="57" t="s">
        <v>41</v>
      </c>
      <c r="F207" s="58" t="s">
        <v>1593</v>
      </c>
      <c r="H207">
        <v>112896</v>
      </c>
      <c r="I207" t="s">
        <v>49</v>
      </c>
      <c r="J207" t="s">
        <v>41</v>
      </c>
      <c r="K207">
        <v>99097</v>
      </c>
      <c r="M207">
        <v>112896</v>
      </c>
      <c r="N207" t="s">
        <v>49</v>
      </c>
      <c r="O207" t="s">
        <v>41</v>
      </c>
      <c r="P207">
        <v>99097</v>
      </c>
      <c r="Q207" s="65">
        <v>1523052352</v>
      </c>
    </row>
    <row r="208" spans="1:17" ht="18" x14ac:dyDescent="0.2">
      <c r="A208" s="2">
        <v>112707</v>
      </c>
      <c r="B208" s="3" t="s">
        <v>64</v>
      </c>
      <c r="C208" s="3">
        <v>1923073535</v>
      </c>
      <c r="D208" s="4">
        <v>25307</v>
      </c>
      <c r="E208" s="57" t="s">
        <v>41</v>
      </c>
      <c r="F208" s="58" t="s">
        <v>1593</v>
      </c>
      <c r="H208">
        <v>114363</v>
      </c>
      <c r="I208" t="s">
        <v>95</v>
      </c>
      <c r="J208" t="s">
        <v>41</v>
      </c>
      <c r="K208">
        <v>5415</v>
      </c>
      <c r="M208">
        <v>114363</v>
      </c>
      <c r="N208" t="s">
        <v>95</v>
      </c>
      <c r="O208" t="s">
        <v>41</v>
      </c>
      <c r="P208">
        <v>5415</v>
      </c>
      <c r="Q208" s="65">
        <v>1523052353</v>
      </c>
    </row>
    <row r="209" spans="1:17" ht="18" x14ac:dyDescent="0.2">
      <c r="A209" s="2">
        <v>112235</v>
      </c>
      <c r="B209" s="3" t="s">
        <v>81</v>
      </c>
      <c r="C209" s="3">
        <v>1923074512</v>
      </c>
      <c r="D209" s="4">
        <v>11250</v>
      </c>
      <c r="E209" s="57" t="s">
        <v>41</v>
      </c>
      <c r="F209" s="58" t="s">
        <v>1593</v>
      </c>
      <c r="H209">
        <v>115701</v>
      </c>
      <c r="I209" t="s">
        <v>51</v>
      </c>
      <c r="J209" t="s">
        <v>41</v>
      </c>
      <c r="K209">
        <v>120430</v>
      </c>
      <c r="M209">
        <v>115701</v>
      </c>
      <c r="N209" t="s">
        <v>51</v>
      </c>
      <c r="O209" t="s">
        <v>41</v>
      </c>
      <c r="P209">
        <v>120430</v>
      </c>
      <c r="Q209" s="65">
        <v>1523052355</v>
      </c>
    </row>
    <row r="210" spans="1:17" ht="18" x14ac:dyDescent="0.2">
      <c r="A210" s="2">
        <v>112235</v>
      </c>
      <c r="B210" s="3" t="s">
        <v>81</v>
      </c>
      <c r="C210" s="3">
        <v>1923074515</v>
      </c>
      <c r="D210" s="4">
        <v>11250</v>
      </c>
      <c r="E210" s="57" t="s">
        <v>41</v>
      </c>
      <c r="F210" s="58" t="s">
        <v>1593</v>
      </c>
      <c r="H210">
        <v>115904</v>
      </c>
      <c r="I210" t="s">
        <v>99</v>
      </c>
      <c r="J210" t="s">
        <v>41</v>
      </c>
      <c r="K210">
        <v>24696</v>
      </c>
      <c r="M210">
        <v>115904</v>
      </c>
      <c r="N210" t="s">
        <v>99</v>
      </c>
      <c r="O210" t="s">
        <v>41</v>
      </c>
      <c r="P210">
        <v>24696</v>
      </c>
      <c r="Q210" s="65">
        <v>1523052357</v>
      </c>
    </row>
    <row r="211" spans="1:17" ht="18" x14ac:dyDescent="0.2">
      <c r="A211" s="2">
        <v>114363</v>
      </c>
      <c r="B211" s="3" t="s">
        <v>95</v>
      </c>
      <c r="C211" s="3">
        <v>1923074928</v>
      </c>
      <c r="D211" s="4">
        <v>5415</v>
      </c>
      <c r="E211" s="57" t="s">
        <v>41</v>
      </c>
      <c r="F211" s="58" t="s">
        <v>1593</v>
      </c>
      <c r="H211" t="s">
        <v>111</v>
      </c>
      <c r="I211" t="s">
        <v>112</v>
      </c>
      <c r="J211" t="s">
        <v>41</v>
      </c>
      <c r="K211">
        <v>110152</v>
      </c>
      <c r="M211" t="s">
        <v>111</v>
      </c>
      <c r="N211" t="s">
        <v>112</v>
      </c>
      <c r="O211" t="s">
        <v>41</v>
      </c>
      <c r="P211">
        <v>110152</v>
      </c>
      <c r="Q211" s="65">
        <v>1523052358</v>
      </c>
    </row>
    <row r="212" spans="1:17" x14ac:dyDescent="0.2">
      <c r="A212" s="2">
        <v>115904</v>
      </c>
      <c r="B212" s="3" t="s">
        <v>99</v>
      </c>
      <c r="C212" s="3">
        <v>1923074677</v>
      </c>
      <c r="D212" s="4">
        <v>8232</v>
      </c>
      <c r="E212" s="57" t="s">
        <v>41</v>
      </c>
      <c r="F212" s="58" t="s">
        <v>1593</v>
      </c>
      <c r="H212" t="s">
        <v>805</v>
      </c>
      <c r="K212">
        <v>1807885</v>
      </c>
      <c r="M212" t="s">
        <v>805</v>
      </c>
      <c r="P212" s="60">
        <v>1807885</v>
      </c>
    </row>
    <row r="213" spans="1:17" x14ac:dyDescent="0.2">
      <c r="A213" s="2">
        <v>115904</v>
      </c>
      <c r="B213" s="3" t="s">
        <v>99</v>
      </c>
      <c r="C213" s="3">
        <v>1923074712</v>
      </c>
      <c r="D213" s="4">
        <v>8232</v>
      </c>
      <c r="E213" s="57" t="s">
        <v>41</v>
      </c>
      <c r="F213" s="58" t="s">
        <v>1593</v>
      </c>
    </row>
    <row r="214" spans="1:17" x14ac:dyDescent="0.2">
      <c r="A214" s="2">
        <v>115904</v>
      </c>
      <c r="B214" s="3" t="s">
        <v>99</v>
      </c>
      <c r="C214" s="3">
        <v>1923074713</v>
      </c>
      <c r="D214" s="4">
        <v>8232</v>
      </c>
      <c r="E214" s="57" t="s">
        <v>41</v>
      </c>
      <c r="F214" s="58" t="s">
        <v>1593</v>
      </c>
    </row>
    <row r="215" spans="1:17" x14ac:dyDescent="0.2">
      <c r="A215" s="2" t="s">
        <v>111</v>
      </c>
      <c r="B215" s="3" t="s">
        <v>112</v>
      </c>
      <c r="C215" s="3">
        <v>1923073585</v>
      </c>
      <c r="D215" s="4">
        <v>110152</v>
      </c>
      <c r="E215" s="57" t="s">
        <v>41</v>
      </c>
      <c r="F215" s="58" t="s">
        <v>1593</v>
      </c>
      <c r="O215" t="s">
        <v>1582</v>
      </c>
      <c r="P215" s="63">
        <v>45224</v>
      </c>
    </row>
    <row r="216" spans="1:17" x14ac:dyDescent="0.2">
      <c r="D216" s="64"/>
      <c r="O216" t="s">
        <v>1591</v>
      </c>
      <c r="P216">
        <v>9</v>
      </c>
    </row>
    <row r="217" spans="1:17" x14ac:dyDescent="0.2">
      <c r="D217" s="64">
        <f>SUM(D202:D216)</f>
        <v>1807885</v>
      </c>
      <c r="O217" t="s">
        <v>1594</v>
      </c>
      <c r="P217" s="16" t="s">
        <v>1595</v>
      </c>
    </row>
    <row r="218" spans="1:17" x14ac:dyDescent="0.2">
      <c r="D218" s="64"/>
    </row>
    <row r="219" spans="1:17" x14ac:dyDescent="0.2">
      <c r="D219" s="64"/>
    </row>
    <row r="220" spans="1:17" x14ac:dyDescent="0.2">
      <c r="D220" s="64"/>
    </row>
    <row r="221" spans="1:17" x14ac:dyDescent="0.2">
      <c r="D221" s="64"/>
    </row>
    <row r="222" spans="1:17" x14ac:dyDescent="0.2">
      <c r="D222" s="64"/>
    </row>
    <row r="223" spans="1:17" x14ac:dyDescent="0.2">
      <c r="D223" s="64"/>
    </row>
    <row r="225" spans="1:6" x14ac:dyDescent="0.2">
      <c r="D225" s="64"/>
    </row>
    <row r="229" spans="1:6" x14ac:dyDescent="0.2">
      <c r="A229" s="52" t="s">
        <v>1</v>
      </c>
      <c r="B229" s="53" t="s">
        <v>2</v>
      </c>
      <c r="C229" s="53" t="s">
        <v>3</v>
      </c>
      <c r="D229" s="54" t="s">
        <v>4</v>
      </c>
      <c r="E229" s="55" t="s">
        <v>5</v>
      </c>
      <c r="F229" s="56" t="s">
        <v>6</v>
      </c>
    </row>
    <row r="230" spans="1:6" x14ac:dyDescent="0.2">
      <c r="A230" s="2" t="s">
        <v>167</v>
      </c>
      <c r="B230" s="3" t="s">
        <v>168</v>
      </c>
      <c r="C230" s="3">
        <v>1923069825</v>
      </c>
      <c r="D230" s="4">
        <v>7910</v>
      </c>
      <c r="E230" s="57" t="s">
        <v>163</v>
      </c>
      <c r="F230" s="58" t="s">
        <v>1596</v>
      </c>
    </row>
    <row r="231" spans="1:6" x14ac:dyDescent="0.2">
      <c r="A231" s="2" t="s">
        <v>167</v>
      </c>
      <c r="B231" s="3" t="s">
        <v>168</v>
      </c>
      <c r="C231" s="3">
        <v>1923069826</v>
      </c>
      <c r="D231" s="4">
        <v>4578</v>
      </c>
      <c r="E231" s="57" t="s">
        <v>163</v>
      </c>
      <c r="F231" s="58" t="s">
        <v>1596</v>
      </c>
    </row>
    <row r="232" spans="1:6" x14ac:dyDescent="0.2">
      <c r="A232" s="2">
        <v>112432</v>
      </c>
      <c r="B232" s="3" t="s">
        <v>62</v>
      </c>
      <c r="C232" s="3">
        <v>1923062919</v>
      </c>
      <c r="D232" s="4">
        <v>43680</v>
      </c>
      <c r="E232" s="57" t="s">
        <v>41</v>
      </c>
      <c r="F232" s="58" t="s">
        <v>1597</v>
      </c>
    </row>
    <row r="233" spans="1:6" x14ac:dyDescent="0.2">
      <c r="A233" s="2">
        <v>302911</v>
      </c>
      <c r="B233" s="3" t="s">
        <v>142</v>
      </c>
      <c r="C233" s="68">
        <v>1923063171</v>
      </c>
      <c r="D233" s="4">
        <v>1232850</v>
      </c>
      <c r="E233" s="59" t="s">
        <v>134</v>
      </c>
      <c r="F233" s="58" t="s">
        <v>1598</v>
      </c>
    </row>
    <row r="234" spans="1:6" x14ac:dyDescent="0.2">
      <c r="A234" s="2">
        <v>112390</v>
      </c>
      <c r="B234" s="3" t="s">
        <v>131</v>
      </c>
      <c r="C234" s="68">
        <v>1923062420</v>
      </c>
      <c r="D234" s="4">
        <v>14255</v>
      </c>
      <c r="E234" s="57" t="s">
        <v>163</v>
      </c>
      <c r="F234" s="58" t="s">
        <v>1598</v>
      </c>
    </row>
    <row r="235" spans="1:6" x14ac:dyDescent="0.2">
      <c r="A235" s="2">
        <v>115764</v>
      </c>
      <c r="B235" s="3" t="s">
        <v>169</v>
      </c>
      <c r="C235" s="68">
        <v>1923070048</v>
      </c>
      <c r="D235" s="4">
        <v>15590</v>
      </c>
      <c r="E235" s="57" t="s">
        <v>163</v>
      </c>
      <c r="F235" s="58" t="s">
        <v>1598</v>
      </c>
    </row>
    <row r="236" spans="1:6" x14ac:dyDescent="0.2">
      <c r="A236" s="2">
        <v>120224</v>
      </c>
      <c r="B236" s="3" t="s">
        <v>171</v>
      </c>
      <c r="C236" s="68">
        <v>1923074015</v>
      </c>
      <c r="D236" s="4">
        <v>11484</v>
      </c>
      <c r="E236" s="57" t="s">
        <v>163</v>
      </c>
      <c r="F236" s="58" t="s">
        <v>1598</v>
      </c>
    </row>
    <row r="237" spans="1:6" x14ac:dyDescent="0.2">
      <c r="A237" s="2">
        <v>112411</v>
      </c>
      <c r="B237" s="3" t="s">
        <v>172</v>
      </c>
      <c r="C237" s="68">
        <v>1923074235</v>
      </c>
      <c r="D237" s="4">
        <v>1436723.8</v>
      </c>
      <c r="E237" s="57" t="s">
        <v>163</v>
      </c>
      <c r="F237" s="58" t="s">
        <v>1598</v>
      </c>
    </row>
    <row r="238" spans="1:6" x14ac:dyDescent="0.2">
      <c r="A238" s="2">
        <v>119026</v>
      </c>
      <c r="B238" s="3" t="s">
        <v>176</v>
      </c>
      <c r="C238" s="68">
        <v>1923074702</v>
      </c>
      <c r="D238" s="4">
        <v>245681</v>
      </c>
      <c r="E238" s="57" t="s">
        <v>163</v>
      </c>
      <c r="F238" s="58" t="s">
        <v>1598</v>
      </c>
    </row>
    <row r="239" spans="1:6" x14ac:dyDescent="0.2">
      <c r="A239" s="2">
        <v>119322</v>
      </c>
      <c r="B239" s="3" t="s">
        <v>180</v>
      </c>
      <c r="C239" s="68">
        <v>1923074958</v>
      </c>
      <c r="D239" s="4">
        <v>103826</v>
      </c>
      <c r="E239" s="57" t="s">
        <v>163</v>
      </c>
      <c r="F239" s="58" t="s">
        <v>1598</v>
      </c>
    </row>
    <row r="240" spans="1:6" x14ac:dyDescent="0.2">
      <c r="A240" s="2">
        <v>107942</v>
      </c>
      <c r="B240" s="3" t="s">
        <v>190</v>
      </c>
      <c r="C240" s="3">
        <v>1923064656</v>
      </c>
      <c r="D240" s="4">
        <v>35280</v>
      </c>
      <c r="E240" s="57" t="s">
        <v>183</v>
      </c>
      <c r="F240" s="58" t="s">
        <v>1578</v>
      </c>
    </row>
    <row r="241" spans="1:6" x14ac:dyDescent="0.2">
      <c r="A241" s="2" t="s">
        <v>173</v>
      </c>
      <c r="B241" s="3" t="s">
        <v>174</v>
      </c>
      <c r="C241" s="3">
        <v>1923074466</v>
      </c>
      <c r="D241" s="4">
        <v>12642</v>
      </c>
      <c r="E241" s="57" t="s">
        <v>163</v>
      </c>
      <c r="F241" s="58" t="s">
        <v>1578</v>
      </c>
    </row>
    <row r="242" spans="1:6" x14ac:dyDescent="0.2">
      <c r="A242" s="2">
        <v>118016</v>
      </c>
      <c r="B242" s="3" t="s">
        <v>77</v>
      </c>
      <c r="C242" s="3">
        <v>1923061066</v>
      </c>
      <c r="D242" s="4">
        <v>26100</v>
      </c>
      <c r="E242" s="57" t="s">
        <v>41</v>
      </c>
      <c r="F242" s="58" t="s">
        <v>1599</v>
      </c>
    </row>
    <row r="244" spans="1:6" x14ac:dyDescent="0.2">
      <c r="D244" s="64">
        <f>SUM(D230:D242)</f>
        <v>3190599.8</v>
      </c>
    </row>
    <row r="246" spans="1:6" x14ac:dyDescent="0.2">
      <c r="D246" s="64">
        <f>D244+D217+D194+D149</f>
        <v>26871782.529999997</v>
      </c>
    </row>
    <row r="248" spans="1:6" x14ac:dyDescent="0.2">
      <c r="D248" s="64"/>
    </row>
  </sheetData>
  <conditionalFormatting sqref="A1:D147 A161:D191 A202:D202 A204:D215 A230:D242">
    <cfRule type="cellIs" dxfId="69" priority="30" stopIfTrue="1" operator="notEqual">
      <formula>""</formula>
    </cfRule>
  </conditionalFormatting>
  <conditionalFormatting sqref="A160:D160">
    <cfRule type="cellIs" dxfId="68" priority="8" stopIfTrue="1" operator="notEqual">
      <formula>""</formula>
    </cfRule>
  </conditionalFormatting>
  <conditionalFormatting sqref="A192:D192">
    <cfRule type="cellIs" dxfId="67" priority="6" stopIfTrue="1" operator="notEqual">
      <formula>""</formula>
    </cfRule>
  </conditionalFormatting>
  <conditionalFormatting sqref="A201:D201">
    <cfRule type="cellIs" dxfId="66" priority="4" stopIfTrue="1" operator="notEqual">
      <formula>""</formula>
    </cfRule>
  </conditionalFormatting>
  <conditionalFormatting sqref="A203:D203">
    <cfRule type="cellIs" dxfId="65" priority="2" stopIfTrue="1" operator="notEqual">
      <formula>""</formula>
    </cfRule>
  </conditionalFormatting>
  <conditionalFormatting sqref="A229:D229">
    <cfRule type="cellIs" dxfId="64" priority="10" stopIfTrue="1" operator="notEqual">
      <formula>""</formula>
    </cfRule>
  </conditionalFormatting>
  <conditionalFormatting sqref="C160">
    <cfRule type="duplicateValues" dxfId="63" priority="7"/>
  </conditionalFormatting>
  <conditionalFormatting sqref="C181:C191 C117:C147">
    <cfRule type="duplicateValues" dxfId="62" priority="11" stopIfTrue="1"/>
    <cfRule type="duplicateValues" dxfId="61" priority="12"/>
    <cfRule type="duplicateValues" dxfId="60" priority="13"/>
    <cfRule type="duplicateValues" dxfId="59" priority="14"/>
    <cfRule type="duplicateValues" dxfId="58" priority="15" stopIfTrue="1"/>
    <cfRule type="duplicateValues" dxfId="57" priority="16"/>
    <cfRule type="duplicateValues" dxfId="56" priority="17"/>
    <cfRule type="duplicateValues" dxfId="55" priority="18"/>
    <cfRule type="duplicateValues" dxfId="54" priority="19"/>
    <cfRule type="duplicateValues" dxfId="53" priority="20"/>
    <cfRule type="duplicateValues" dxfId="52" priority="21"/>
    <cfRule type="duplicateValues" dxfId="51" priority="22"/>
    <cfRule type="duplicateValues" dxfId="50" priority="23"/>
    <cfRule type="duplicateValues" dxfId="49" priority="24"/>
    <cfRule type="duplicateValues" dxfId="48" priority="25"/>
    <cfRule type="duplicateValues" dxfId="47" priority="26"/>
    <cfRule type="duplicateValues" dxfId="46" priority="27"/>
    <cfRule type="duplicateValues" dxfId="45" priority="28"/>
  </conditionalFormatting>
  <conditionalFormatting sqref="C192">
    <cfRule type="duplicateValues" dxfId="44" priority="5"/>
  </conditionalFormatting>
  <conditionalFormatting sqref="C201">
    <cfRule type="duplicateValues" dxfId="43" priority="3"/>
  </conditionalFormatting>
  <conditionalFormatting sqref="C203">
    <cfRule type="duplicateValues" dxfId="42" priority="1"/>
  </conditionalFormatting>
  <conditionalFormatting sqref="C229">
    <cfRule type="duplicateValues" dxfId="41" priority="9"/>
  </conditionalFormatting>
  <conditionalFormatting sqref="C230:C242 C1:C147 C161:C191 C202 C204:C215">
    <cfRule type="duplicateValues" dxfId="40" priority="29"/>
  </conditionalFormatting>
  <dataValidations count="1">
    <dataValidation allowBlank="1" showErrorMessage="1" errorTitle="Incorrect Amount" error="Please Enter Correct Payment Amount" sqref="D240 D174:D180 D83:D116" xr:uid="{00000000-0002-0000-0000-000000000000}"/>
  </dataValidation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4"/>
  <sheetViews>
    <sheetView zoomScale="150" workbookViewId="0">
      <pane xSplit="2" ySplit="1" topLeftCell="C136" activePane="bottomRight" state="frozen"/>
      <selection pane="topRight" activeCell="C1" sqref="C1"/>
      <selection pane="bottomLeft" activeCell="A2" sqref="A2"/>
      <selection pane="bottomRight" activeCell="E139" sqref="E139"/>
    </sheetView>
  </sheetViews>
  <sheetFormatPr baseColWidth="10" defaultColWidth="9.1640625" defaultRowHeight="15" x14ac:dyDescent="0.2"/>
  <cols>
    <col min="1" max="1" width="9.1640625" style="8"/>
    <col min="2" max="2" width="13.1640625" style="25" customWidth="1"/>
    <col min="3" max="3" width="40.1640625" style="8" customWidth="1"/>
    <col min="4" max="4" width="15.5" style="31" customWidth="1"/>
    <col min="5" max="5" width="18.5" style="33" customWidth="1"/>
    <col min="6" max="6" width="22.33203125" style="27" customWidth="1"/>
    <col min="7" max="7" width="53.6640625" style="8" bestFit="1" customWidth="1"/>
    <col min="8" max="8" width="9.1640625" style="8" customWidth="1"/>
    <col min="9" max="9" width="41.5" style="8" customWidth="1"/>
  </cols>
  <sheetData>
    <row r="1" spans="1:26" s="8" customFormat="1" x14ac:dyDescent="0.2">
      <c r="A1" s="73" t="s">
        <v>0</v>
      </c>
      <c r="B1" s="74" t="s">
        <v>1</v>
      </c>
      <c r="C1" s="75" t="s">
        <v>2</v>
      </c>
      <c r="D1" s="75" t="s">
        <v>3</v>
      </c>
      <c r="E1" s="76" t="s">
        <v>4</v>
      </c>
      <c r="F1" s="77" t="s">
        <v>5</v>
      </c>
      <c r="G1" s="78" t="s">
        <v>6</v>
      </c>
      <c r="H1" s="75" t="s">
        <v>7</v>
      </c>
      <c r="I1" s="79" t="s">
        <v>1784</v>
      </c>
      <c r="J1" s="7"/>
      <c r="K1" s="7"/>
      <c r="L1" s="7"/>
      <c r="M1" s="7"/>
      <c r="N1" s="7"/>
      <c r="O1" s="7"/>
      <c r="P1" s="7"/>
      <c r="Q1" s="7"/>
      <c r="R1" s="7"/>
      <c r="S1" s="7"/>
      <c r="T1" s="7"/>
      <c r="U1" s="7"/>
      <c r="V1" s="7"/>
      <c r="W1" s="7"/>
      <c r="X1" s="7"/>
      <c r="Y1" s="7"/>
      <c r="Z1"/>
    </row>
    <row r="2" spans="1:26" s="8" customFormat="1" x14ac:dyDescent="0.2">
      <c r="A2" s="1"/>
      <c r="B2" s="2">
        <v>102788</v>
      </c>
      <c r="C2" s="3" t="s">
        <v>8</v>
      </c>
      <c r="D2" s="3">
        <v>1923073385</v>
      </c>
      <c r="E2" s="4">
        <v>24461</v>
      </c>
      <c r="F2" s="5" t="s">
        <v>9</v>
      </c>
      <c r="G2" s="6"/>
      <c r="H2" s="3">
        <v>2023</v>
      </c>
      <c r="I2" s="3"/>
      <c r="J2" s="7"/>
      <c r="K2" s="7"/>
      <c r="L2" s="7"/>
      <c r="M2" s="7"/>
      <c r="N2" s="7"/>
      <c r="O2" s="7"/>
      <c r="P2" s="7"/>
      <c r="Q2" s="7"/>
      <c r="R2" s="7"/>
      <c r="S2" s="7"/>
      <c r="T2" s="7"/>
      <c r="U2" s="7"/>
      <c r="V2" s="7"/>
      <c r="W2" s="7"/>
      <c r="X2" s="7"/>
      <c r="Y2" s="7"/>
      <c r="Z2"/>
    </row>
    <row r="3" spans="1:26" s="8" customFormat="1" x14ac:dyDescent="0.2">
      <c r="A3" s="1"/>
      <c r="B3" s="2">
        <v>102924</v>
      </c>
      <c r="C3" s="3" t="s">
        <v>10</v>
      </c>
      <c r="D3" s="3">
        <v>1923060088</v>
      </c>
      <c r="E3" s="4">
        <v>510</v>
      </c>
      <c r="F3" s="5" t="s">
        <v>9</v>
      </c>
      <c r="G3" s="6"/>
      <c r="H3" s="3">
        <v>2023</v>
      </c>
      <c r="I3" s="3"/>
      <c r="J3" s="7"/>
      <c r="K3" s="7"/>
      <c r="L3" s="7"/>
      <c r="M3" s="7"/>
      <c r="N3" s="7"/>
      <c r="O3" s="7"/>
      <c r="P3" s="7"/>
      <c r="Q3" s="7"/>
      <c r="R3" s="7"/>
      <c r="S3" s="7"/>
      <c r="T3" s="7"/>
      <c r="U3" s="7"/>
      <c r="V3" s="7"/>
      <c r="W3" s="7"/>
      <c r="X3" s="7"/>
      <c r="Y3" s="7"/>
      <c r="Z3"/>
    </row>
    <row r="4" spans="1:26" s="8" customFormat="1" x14ac:dyDescent="0.2">
      <c r="A4" s="1"/>
      <c r="B4" s="2">
        <v>106183</v>
      </c>
      <c r="C4" s="3" t="s">
        <v>11</v>
      </c>
      <c r="D4" s="3">
        <v>1923067243</v>
      </c>
      <c r="E4" s="4">
        <v>5600</v>
      </c>
      <c r="F4" s="5" t="s">
        <v>9</v>
      </c>
      <c r="G4" s="6"/>
      <c r="H4" s="3">
        <v>2023</v>
      </c>
      <c r="I4" s="3"/>
      <c r="J4" s="7"/>
      <c r="K4" s="7"/>
      <c r="L4" s="7"/>
      <c r="M4" s="7"/>
      <c r="N4" s="7"/>
      <c r="O4" s="7"/>
      <c r="P4" s="7"/>
      <c r="Q4" s="7"/>
      <c r="R4" s="7"/>
      <c r="S4" s="7"/>
      <c r="T4" s="7"/>
      <c r="U4" s="7"/>
      <c r="V4" s="7"/>
      <c r="W4" s="7"/>
      <c r="X4" s="7"/>
      <c r="Y4" s="7"/>
      <c r="Z4"/>
    </row>
    <row r="5" spans="1:26" s="8" customFormat="1" x14ac:dyDescent="0.2">
      <c r="A5" s="1"/>
      <c r="B5" s="2">
        <v>106546</v>
      </c>
      <c r="C5" s="3" t="s">
        <v>12</v>
      </c>
      <c r="D5" s="3">
        <v>1923061935</v>
      </c>
      <c r="E5" s="4">
        <v>19288</v>
      </c>
      <c r="F5" s="5" t="s">
        <v>9</v>
      </c>
      <c r="G5" s="6"/>
      <c r="H5" s="3">
        <v>2023</v>
      </c>
      <c r="I5" s="3"/>
      <c r="J5" s="7"/>
      <c r="K5" s="7"/>
      <c r="L5" s="7"/>
      <c r="M5" s="7"/>
      <c r="N5" s="7"/>
      <c r="O5" s="7"/>
      <c r="P5" s="7"/>
      <c r="Q5" s="7"/>
      <c r="R5" s="7"/>
      <c r="S5" s="7"/>
      <c r="T5" s="7"/>
      <c r="U5" s="7"/>
      <c r="V5" s="7"/>
      <c r="W5" s="7"/>
      <c r="X5" s="7"/>
      <c r="Y5" s="7"/>
      <c r="Z5"/>
    </row>
    <row r="6" spans="1:26" s="8" customFormat="1" x14ac:dyDescent="0.2">
      <c r="A6" s="1"/>
      <c r="B6" s="2">
        <v>107656</v>
      </c>
      <c r="C6" s="3" t="s">
        <v>13</v>
      </c>
      <c r="D6" s="3">
        <v>1923073567</v>
      </c>
      <c r="E6" s="4">
        <v>13500</v>
      </c>
      <c r="F6" s="5" t="s">
        <v>9</v>
      </c>
      <c r="G6" s="6"/>
      <c r="H6" s="3">
        <v>2023</v>
      </c>
      <c r="I6" s="3"/>
      <c r="J6" s="7"/>
      <c r="K6" s="7"/>
      <c r="L6" s="7"/>
      <c r="M6" s="7"/>
      <c r="N6" s="7"/>
      <c r="O6" s="7"/>
      <c r="P6" s="7"/>
      <c r="Q6" s="7"/>
      <c r="R6" s="7"/>
      <c r="S6" s="7"/>
      <c r="T6" s="7"/>
      <c r="U6" s="7"/>
      <c r="V6" s="7"/>
      <c r="W6" s="7"/>
      <c r="X6" s="7"/>
      <c r="Y6" s="7"/>
      <c r="Z6"/>
    </row>
    <row r="7" spans="1:26" s="8" customFormat="1" x14ac:dyDescent="0.2">
      <c r="A7" s="1"/>
      <c r="B7" s="2">
        <v>109008</v>
      </c>
      <c r="C7" s="3" t="s">
        <v>14</v>
      </c>
      <c r="D7" s="3">
        <v>1923073408</v>
      </c>
      <c r="E7" s="4">
        <v>5808</v>
      </c>
      <c r="F7" s="5" t="s">
        <v>9</v>
      </c>
      <c r="G7" s="6"/>
      <c r="H7" s="3">
        <v>2023</v>
      </c>
      <c r="I7" s="3"/>
      <c r="J7" s="7"/>
      <c r="K7" s="7"/>
      <c r="L7" s="7"/>
      <c r="M7" s="7"/>
      <c r="N7" s="7"/>
      <c r="O7" s="7"/>
      <c r="P7" s="7"/>
      <c r="Q7" s="7"/>
      <c r="R7" s="7"/>
      <c r="S7" s="7"/>
      <c r="T7" s="7"/>
      <c r="U7" s="7"/>
      <c r="V7" s="7"/>
      <c r="W7" s="7"/>
      <c r="X7" s="7"/>
      <c r="Y7" s="7"/>
      <c r="Z7"/>
    </row>
    <row r="8" spans="1:26" s="8" customFormat="1" x14ac:dyDescent="0.2">
      <c r="A8" s="1"/>
      <c r="B8" s="2">
        <v>109008</v>
      </c>
      <c r="C8" s="3" t="s">
        <v>14</v>
      </c>
      <c r="D8" s="3">
        <v>1923074264</v>
      </c>
      <c r="E8" s="4">
        <v>410002</v>
      </c>
      <c r="F8" s="5" t="s">
        <v>9</v>
      </c>
      <c r="G8" s="6"/>
      <c r="H8" s="3">
        <v>2023</v>
      </c>
      <c r="I8" s="3"/>
      <c r="J8" s="7"/>
      <c r="K8" s="7"/>
      <c r="L8" s="7"/>
      <c r="M8" s="7"/>
      <c r="N8" s="7"/>
      <c r="O8" s="7"/>
      <c r="P8" s="7"/>
      <c r="Q8" s="7"/>
      <c r="R8" s="7"/>
      <c r="S8" s="7"/>
      <c r="T8" s="7"/>
      <c r="U8" s="7"/>
      <c r="V8" s="7"/>
      <c r="W8" s="7"/>
      <c r="X8" s="7"/>
      <c r="Y8" s="7"/>
      <c r="Z8"/>
    </row>
    <row r="9" spans="1:26" s="8" customFormat="1" x14ac:dyDescent="0.2">
      <c r="A9" s="1"/>
      <c r="B9" s="2">
        <v>111186</v>
      </c>
      <c r="C9" s="3" t="s">
        <v>15</v>
      </c>
      <c r="D9" s="3">
        <v>1923073218</v>
      </c>
      <c r="E9" s="4">
        <v>180658</v>
      </c>
      <c r="F9" s="5" t="s">
        <v>9</v>
      </c>
      <c r="G9" s="6"/>
      <c r="H9" s="3">
        <v>2023</v>
      </c>
      <c r="I9" s="3"/>
      <c r="J9" s="7"/>
      <c r="K9" s="7"/>
      <c r="L9" s="7"/>
      <c r="M9" s="7"/>
      <c r="N9" s="7"/>
      <c r="O9" s="7"/>
      <c r="P9" s="7"/>
      <c r="Q9" s="7"/>
      <c r="R9" s="7"/>
      <c r="S9" s="7"/>
      <c r="T9" s="7"/>
      <c r="U9" s="7"/>
      <c r="V9" s="7"/>
      <c r="W9" s="7"/>
      <c r="X9" s="7"/>
      <c r="Y9" s="7"/>
      <c r="Z9"/>
    </row>
    <row r="10" spans="1:26" s="8" customFormat="1" x14ac:dyDescent="0.2">
      <c r="A10" s="1"/>
      <c r="B10" s="2">
        <v>111274</v>
      </c>
      <c r="C10" s="3" t="s">
        <v>16</v>
      </c>
      <c r="D10" s="3">
        <v>1923072217</v>
      </c>
      <c r="E10" s="4">
        <v>63852</v>
      </c>
      <c r="F10" s="5" t="s">
        <v>9</v>
      </c>
      <c r="G10" s="6"/>
      <c r="H10" s="3">
        <v>2023</v>
      </c>
      <c r="I10" s="3"/>
      <c r="J10" s="7"/>
      <c r="K10" s="7"/>
      <c r="L10" s="7"/>
      <c r="M10" s="7"/>
      <c r="N10" s="7"/>
      <c r="O10" s="7"/>
      <c r="P10" s="7"/>
      <c r="Q10" s="7"/>
      <c r="R10" s="7"/>
      <c r="S10" s="7"/>
      <c r="T10" s="7"/>
      <c r="U10" s="7"/>
      <c r="V10" s="7"/>
      <c r="W10" s="7"/>
      <c r="X10" s="7"/>
      <c r="Y10" s="7"/>
      <c r="Z10"/>
    </row>
    <row r="11" spans="1:26" s="8" customFormat="1" x14ac:dyDescent="0.2">
      <c r="A11" s="1"/>
      <c r="B11" s="2">
        <v>112377</v>
      </c>
      <c r="C11" s="3" t="s">
        <v>17</v>
      </c>
      <c r="D11" s="3">
        <v>1923073437</v>
      </c>
      <c r="E11" s="4">
        <v>991959</v>
      </c>
      <c r="F11" s="5" t="s">
        <v>9</v>
      </c>
      <c r="G11" s="6"/>
      <c r="H11" s="3">
        <v>2023</v>
      </c>
      <c r="I11" s="3"/>
      <c r="J11" s="7"/>
      <c r="K11" s="7"/>
      <c r="L11" s="7"/>
      <c r="M11" s="7"/>
      <c r="N11" s="7"/>
      <c r="O11" s="7"/>
      <c r="P11" s="7"/>
      <c r="Q11" s="7"/>
      <c r="R11" s="7"/>
      <c r="S11" s="7"/>
      <c r="T11" s="7"/>
      <c r="U11" s="7"/>
      <c r="V11" s="7"/>
      <c r="W11" s="7"/>
      <c r="X11" s="7"/>
      <c r="Y11" s="7"/>
      <c r="Z11"/>
    </row>
    <row r="12" spans="1:26" s="8" customFormat="1" x14ac:dyDescent="0.2">
      <c r="A12" s="1"/>
      <c r="B12" s="2">
        <v>114683</v>
      </c>
      <c r="C12" s="3" t="s">
        <v>18</v>
      </c>
      <c r="D12" s="3">
        <v>1923067121</v>
      </c>
      <c r="E12" s="4">
        <v>20851</v>
      </c>
      <c r="F12" s="5" t="s">
        <v>9</v>
      </c>
      <c r="G12" s="6"/>
      <c r="H12" s="3">
        <v>2023</v>
      </c>
      <c r="I12" s="3"/>
      <c r="J12" s="7"/>
      <c r="K12" s="7"/>
      <c r="L12" s="7"/>
      <c r="M12" s="7"/>
      <c r="N12" s="7"/>
      <c r="O12" s="7"/>
      <c r="P12" s="7"/>
      <c r="Q12" s="7"/>
      <c r="R12" s="7"/>
      <c r="S12" s="7"/>
      <c r="T12" s="7"/>
      <c r="U12" s="7"/>
      <c r="V12" s="7"/>
      <c r="W12" s="7"/>
      <c r="X12" s="7"/>
      <c r="Y12" s="7"/>
      <c r="Z12"/>
    </row>
    <row r="13" spans="1:26" s="8" customFormat="1" x14ac:dyDescent="0.2">
      <c r="A13" s="1"/>
      <c r="B13" s="2">
        <v>114883</v>
      </c>
      <c r="C13" s="3" t="s">
        <v>19</v>
      </c>
      <c r="D13" s="3">
        <v>1923074354</v>
      </c>
      <c r="E13" s="4">
        <v>53641</v>
      </c>
      <c r="F13" s="5" t="s">
        <v>9</v>
      </c>
      <c r="G13" s="6"/>
      <c r="H13" s="3">
        <v>2023</v>
      </c>
      <c r="I13" s="3"/>
      <c r="J13" s="7"/>
      <c r="K13" s="7"/>
      <c r="L13" s="7"/>
      <c r="M13" s="7"/>
      <c r="N13" s="7"/>
      <c r="O13" s="7"/>
      <c r="P13" s="7"/>
      <c r="Q13" s="7"/>
      <c r="R13" s="7"/>
      <c r="S13" s="7"/>
      <c r="T13" s="7"/>
      <c r="U13" s="7"/>
      <c r="V13" s="7"/>
      <c r="W13" s="7"/>
      <c r="X13" s="7"/>
      <c r="Y13" s="7"/>
      <c r="Z13"/>
    </row>
    <row r="14" spans="1:26" s="8" customFormat="1" x14ac:dyDescent="0.2">
      <c r="A14" s="1"/>
      <c r="B14" s="2">
        <v>117381</v>
      </c>
      <c r="C14" s="3" t="s">
        <v>20</v>
      </c>
      <c r="D14" s="3">
        <v>1923067245</v>
      </c>
      <c r="E14" s="4">
        <v>1357</v>
      </c>
      <c r="F14" s="5" t="s">
        <v>9</v>
      </c>
      <c r="G14" s="6"/>
      <c r="H14" s="3">
        <v>2023</v>
      </c>
      <c r="I14" s="3"/>
      <c r="J14" s="7"/>
      <c r="K14" s="7"/>
      <c r="L14" s="7"/>
      <c r="M14" s="7"/>
      <c r="N14" s="7"/>
      <c r="O14" s="7"/>
      <c r="P14" s="7"/>
      <c r="Q14" s="7"/>
      <c r="R14" s="7"/>
      <c r="S14" s="7"/>
      <c r="T14" s="7"/>
      <c r="U14" s="7"/>
      <c r="V14" s="7"/>
      <c r="W14" s="7"/>
      <c r="X14" s="7"/>
      <c r="Y14" s="7"/>
      <c r="Z14"/>
    </row>
    <row r="15" spans="1:26" s="8" customFormat="1" x14ac:dyDescent="0.2">
      <c r="A15" s="1"/>
      <c r="B15" s="2">
        <v>117390</v>
      </c>
      <c r="C15" s="3" t="s">
        <v>21</v>
      </c>
      <c r="D15" s="3">
        <v>1923074069</v>
      </c>
      <c r="E15" s="4">
        <v>1931</v>
      </c>
      <c r="F15" s="5" t="s">
        <v>9</v>
      </c>
      <c r="G15" s="6"/>
      <c r="H15" s="3">
        <v>2023</v>
      </c>
      <c r="I15" s="3"/>
      <c r="J15" s="7"/>
      <c r="K15" s="7"/>
      <c r="L15" s="7"/>
      <c r="M15" s="7"/>
      <c r="N15" s="7"/>
      <c r="O15" s="7"/>
      <c r="P15" s="7"/>
      <c r="Q15" s="7"/>
      <c r="R15" s="7"/>
      <c r="S15" s="7"/>
      <c r="T15" s="7"/>
      <c r="U15" s="7"/>
      <c r="V15" s="7"/>
      <c r="W15" s="7"/>
      <c r="X15" s="7"/>
      <c r="Y15" s="7"/>
      <c r="Z15"/>
    </row>
    <row r="16" spans="1:26" s="8" customFormat="1" x14ac:dyDescent="0.2">
      <c r="A16" s="1"/>
      <c r="B16" s="2">
        <v>117390</v>
      </c>
      <c r="C16" s="3" t="s">
        <v>21</v>
      </c>
      <c r="D16" s="3">
        <v>1923074144</v>
      </c>
      <c r="E16" s="4">
        <v>110277</v>
      </c>
      <c r="F16" s="5" t="s">
        <v>9</v>
      </c>
      <c r="G16" s="6"/>
      <c r="H16" s="3">
        <v>2023</v>
      </c>
      <c r="I16" s="3"/>
      <c r="J16" s="7"/>
      <c r="K16" s="7"/>
      <c r="L16" s="7"/>
      <c r="M16" s="7"/>
      <c r="N16" s="7"/>
      <c r="O16" s="7"/>
      <c r="P16" s="7"/>
      <c r="Q16" s="7"/>
      <c r="R16" s="7"/>
      <c r="S16" s="7"/>
      <c r="T16" s="7"/>
      <c r="U16" s="7"/>
      <c r="V16" s="7"/>
      <c r="W16" s="7"/>
      <c r="X16" s="7"/>
      <c r="Y16" s="7"/>
      <c r="Z16"/>
    </row>
    <row r="17" spans="1:26" s="8" customFormat="1" x14ac:dyDescent="0.2">
      <c r="A17" s="1"/>
      <c r="B17" s="2">
        <v>117391</v>
      </c>
      <c r="C17" s="3" t="s">
        <v>22</v>
      </c>
      <c r="D17" s="3">
        <v>1923074142</v>
      </c>
      <c r="E17" s="4">
        <v>148713</v>
      </c>
      <c r="F17" s="5" t="s">
        <v>9</v>
      </c>
      <c r="G17" s="6"/>
      <c r="H17" s="3">
        <v>2023</v>
      </c>
      <c r="I17" s="3"/>
      <c r="J17" s="7"/>
      <c r="K17" s="7"/>
      <c r="L17" s="7"/>
      <c r="M17" s="7"/>
      <c r="N17" s="7"/>
      <c r="O17" s="7"/>
      <c r="P17" s="7"/>
      <c r="Q17" s="7"/>
      <c r="R17" s="7"/>
      <c r="S17" s="7"/>
      <c r="T17" s="7"/>
      <c r="U17" s="7"/>
      <c r="V17" s="7"/>
      <c r="W17" s="7"/>
      <c r="X17" s="7"/>
      <c r="Y17" s="7"/>
      <c r="Z17"/>
    </row>
    <row r="18" spans="1:26" s="8" customFormat="1" x14ac:dyDescent="0.2">
      <c r="A18" s="1"/>
      <c r="B18" s="2">
        <v>117391</v>
      </c>
      <c r="C18" s="3" t="s">
        <v>22</v>
      </c>
      <c r="D18" s="3">
        <v>1923074068</v>
      </c>
      <c r="E18" s="4">
        <v>7011</v>
      </c>
      <c r="F18" s="5" t="s">
        <v>9</v>
      </c>
      <c r="G18" s="6"/>
      <c r="H18" s="3">
        <v>2023</v>
      </c>
      <c r="I18" s="3"/>
      <c r="J18" s="7"/>
      <c r="K18" s="7"/>
      <c r="L18" s="7"/>
      <c r="M18" s="7"/>
      <c r="N18" s="7"/>
      <c r="O18" s="7"/>
      <c r="P18" s="7"/>
      <c r="Q18" s="7"/>
      <c r="R18" s="7"/>
      <c r="S18" s="7"/>
      <c r="T18" s="7"/>
      <c r="U18" s="7"/>
      <c r="V18" s="7"/>
      <c r="W18" s="7"/>
      <c r="X18" s="7"/>
      <c r="Y18" s="7"/>
      <c r="Z18"/>
    </row>
    <row r="19" spans="1:26" s="8" customFormat="1" x14ac:dyDescent="0.2">
      <c r="A19" s="1"/>
      <c r="B19" s="2">
        <v>120474</v>
      </c>
      <c r="C19" s="3" t="s">
        <v>23</v>
      </c>
      <c r="D19" s="3">
        <v>1923060028</v>
      </c>
      <c r="E19" s="4">
        <v>25960</v>
      </c>
      <c r="F19" s="5" t="s">
        <v>9</v>
      </c>
      <c r="G19" s="6"/>
      <c r="H19" s="3">
        <v>2023</v>
      </c>
      <c r="I19" s="3"/>
      <c r="J19" s="7"/>
      <c r="K19" s="7"/>
      <c r="L19" s="7"/>
      <c r="M19" s="7"/>
      <c r="N19" s="7"/>
      <c r="O19" s="7"/>
      <c r="P19" s="7"/>
      <c r="Q19" s="7"/>
      <c r="R19" s="7"/>
      <c r="S19" s="7"/>
      <c r="T19" s="7"/>
      <c r="U19" s="7"/>
      <c r="V19" s="7"/>
      <c r="W19" s="7"/>
      <c r="X19" s="7"/>
      <c r="Y19" s="7"/>
      <c r="Z19"/>
    </row>
    <row r="20" spans="1:26" s="8" customFormat="1" x14ac:dyDescent="0.2">
      <c r="A20" s="1"/>
      <c r="B20" s="2">
        <v>120490</v>
      </c>
      <c r="C20" s="3" t="s">
        <v>24</v>
      </c>
      <c r="D20" s="3">
        <v>1923073444</v>
      </c>
      <c r="E20" s="4">
        <v>98893</v>
      </c>
      <c r="F20" s="5" t="s">
        <v>9</v>
      </c>
      <c r="G20" s="6"/>
      <c r="H20" s="3">
        <v>2023</v>
      </c>
      <c r="I20" s="3"/>
      <c r="J20" s="7"/>
      <c r="K20" s="7"/>
      <c r="L20" s="7"/>
      <c r="M20" s="7"/>
      <c r="N20" s="7"/>
      <c r="O20" s="7"/>
      <c r="P20" s="7"/>
      <c r="Q20" s="7"/>
      <c r="R20" s="7"/>
      <c r="S20" s="7"/>
      <c r="T20" s="7"/>
      <c r="U20" s="7"/>
      <c r="V20" s="7"/>
      <c r="W20" s="7"/>
      <c r="X20" s="7"/>
      <c r="Y20" s="7"/>
      <c r="Z20"/>
    </row>
    <row r="21" spans="1:26" s="8" customFormat="1" x14ac:dyDescent="0.2">
      <c r="A21" s="1"/>
      <c r="B21" s="2" t="s">
        <v>25</v>
      </c>
      <c r="C21" s="3" t="s">
        <v>26</v>
      </c>
      <c r="D21" s="3">
        <v>1923069185</v>
      </c>
      <c r="E21" s="4">
        <v>53075</v>
      </c>
      <c r="F21" s="5" t="s">
        <v>9</v>
      </c>
      <c r="G21" s="6"/>
      <c r="H21" s="3">
        <v>2023</v>
      </c>
      <c r="I21" s="3"/>
      <c r="J21" s="7"/>
      <c r="K21" s="7"/>
      <c r="L21" s="7"/>
      <c r="M21" s="7"/>
      <c r="N21" s="7"/>
      <c r="O21" s="7"/>
      <c r="P21" s="7"/>
      <c r="Q21" s="7"/>
      <c r="R21" s="7"/>
      <c r="S21" s="7"/>
      <c r="T21" s="7"/>
      <c r="U21" s="7"/>
      <c r="V21" s="7"/>
      <c r="W21" s="7"/>
      <c r="X21" s="7"/>
      <c r="Y21" s="7"/>
      <c r="Z21"/>
    </row>
    <row r="22" spans="1:26" s="8" customFormat="1" x14ac:dyDescent="0.2">
      <c r="A22" s="1"/>
      <c r="B22" s="2" t="s">
        <v>27</v>
      </c>
      <c r="C22" s="3" t="s">
        <v>28</v>
      </c>
      <c r="D22" s="3">
        <v>1923071513</v>
      </c>
      <c r="E22" s="4">
        <v>44100</v>
      </c>
      <c r="F22" s="5" t="s">
        <v>9</v>
      </c>
      <c r="G22" s="6"/>
      <c r="H22" s="3">
        <v>2023</v>
      </c>
      <c r="I22" s="3"/>
      <c r="J22" s="7"/>
      <c r="K22" s="7"/>
      <c r="L22" s="7"/>
      <c r="M22" s="7"/>
      <c r="N22" s="7"/>
      <c r="O22" s="7"/>
      <c r="P22" s="7"/>
      <c r="Q22" s="7"/>
      <c r="R22" s="7"/>
      <c r="S22" s="7"/>
      <c r="T22" s="7"/>
      <c r="U22" s="7"/>
      <c r="V22" s="7"/>
      <c r="W22" s="7"/>
      <c r="X22" s="7"/>
      <c r="Y22" s="7"/>
      <c r="Z22"/>
    </row>
    <row r="23" spans="1:26" s="8" customFormat="1" x14ac:dyDescent="0.2">
      <c r="A23" s="1"/>
      <c r="B23" s="2" t="s">
        <v>29</v>
      </c>
      <c r="C23" s="3" t="s">
        <v>30</v>
      </c>
      <c r="D23" s="3">
        <v>1923073566</v>
      </c>
      <c r="E23" s="4">
        <v>165140</v>
      </c>
      <c r="F23" s="5" t="s">
        <v>9</v>
      </c>
      <c r="G23" s="6"/>
      <c r="H23" s="3">
        <v>2023</v>
      </c>
      <c r="I23" s="3"/>
      <c r="J23" s="7"/>
      <c r="K23" s="7"/>
      <c r="L23" s="7"/>
      <c r="M23" s="7"/>
      <c r="N23" s="7"/>
      <c r="O23" s="7"/>
      <c r="P23" s="7"/>
      <c r="Q23" s="7"/>
      <c r="R23" s="7"/>
      <c r="S23" s="7"/>
      <c r="T23" s="7"/>
      <c r="U23" s="7"/>
      <c r="V23" s="7"/>
      <c r="W23" s="7"/>
      <c r="X23" s="7"/>
      <c r="Y23" s="7"/>
      <c r="Z23"/>
    </row>
    <row r="24" spans="1:26" s="8" customFormat="1" x14ac:dyDescent="0.2">
      <c r="A24" s="1"/>
      <c r="B24" s="2">
        <v>113495</v>
      </c>
      <c r="C24" s="3" t="s">
        <v>31</v>
      </c>
      <c r="D24" s="3">
        <v>2323007141</v>
      </c>
      <c r="E24" s="4">
        <v>181300</v>
      </c>
      <c r="F24" s="5" t="s">
        <v>9</v>
      </c>
      <c r="G24" s="6" t="s">
        <v>32</v>
      </c>
      <c r="H24" s="3">
        <v>2023</v>
      </c>
      <c r="I24" s="3"/>
      <c r="J24" s="7"/>
      <c r="K24" s="7"/>
      <c r="L24" s="7"/>
      <c r="M24" s="7"/>
      <c r="N24" s="7"/>
      <c r="O24" s="7"/>
      <c r="P24" s="7"/>
      <c r="Q24" s="7"/>
      <c r="R24" s="7"/>
      <c r="S24" s="7"/>
      <c r="T24" s="7"/>
      <c r="U24" s="7"/>
      <c r="V24" s="7"/>
      <c r="W24" s="7"/>
      <c r="X24" s="7"/>
      <c r="Y24" s="7"/>
      <c r="Z24"/>
    </row>
    <row r="25" spans="1:26" s="8" customFormat="1" x14ac:dyDescent="0.2">
      <c r="A25" s="1"/>
      <c r="B25" s="2">
        <v>301565</v>
      </c>
      <c r="C25" s="3" t="s">
        <v>33</v>
      </c>
      <c r="D25" s="3">
        <v>1923073400</v>
      </c>
      <c r="E25" s="4">
        <v>5011</v>
      </c>
      <c r="F25" s="9" t="s">
        <v>34</v>
      </c>
      <c r="G25" s="6"/>
      <c r="H25" s="3">
        <v>2023</v>
      </c>
      <c r="I25" s="3"/>
      <c r="J25" s="7"/>
      <c r="K25" s="7"/>
      <c r="L25" s="7"/>
      <c r="M25" s="7"/>
      <c r="N25" s="7"/>
      <c r="O25" s="7"/>
      <c r="P25" s="7"/>
      <c r="Q25" s="7"/>
      <c r="R25" s="7"/>
      <c r="S25" s="7"/>
      <c r="T25" s="7"/>
      <c r="U25" s="7"/>
      <c r="V25" s="7"/>
      <c r="W25" s="7"/>
      <c r="X25" s="7"/>
      <c r="Y25" s="7"/>
      <c r="Z25"/>
    </row>
    <row r="26" spans="1:26" s="8" customFormat="1" x14ac:dyDescent="0.2">
      <c r="A26" s="1"/>
      <c r="B26" s="2">
        <v>301566</v>
      </c>
      <c r="C26" s="3" t="s">
        <v>35</v>
      </c>
      <c r="D26" s="3">
        <v>1923072254</v>
      </c>
      <c r="E26" s="4">
        <v>209920</v>
      </c>
      <c r="F26" s="9" t="s">
        <v>34</v>
      </c>
      <c r="G26" s="6"/>
      <c r="H26" s="3">
        <v>2023</v>
      </c>
      <c r="I26" s="3"/>
      <c r="J26" s="7"/>
      <c r="K26" s="7"/>
      <c r="L26" s="7"/>
      <c r="M26" s="7"/>
      <c r="N26" s="7"/>
      <c r="O26" s="7"/>
      <c r="P26" s="7"/>
      <c r="Q26" s="7"/>
      <c r="R26" s="7"/>
      <c r="S26" s="7"/>
      <c r="T26" s="7"/>
      <c r="U26" s="7"/>
      <c r="V26" s="7"/>
      <c r="W26" s="7"/>
      <c r="X26" s="7"/>
      <c r="Y26" s="7"/>
      <c r="Z26"/>
    </row>
    <row r="27" spans="1:26" s="8" customFormat="1" x14ac:dyDescent="0.2">
      <c r="A27" s="1"/>
      <c r="B27" s="2">
        <v>302999</v>
      </c>
      <c r="C27" s="3" t="s">
        <v>36</v>
      </c>
      <c r="D27" s="3">
        <v>1923073750</v>
      </c>
      <c r="E27" s="4">
        <v>113674</v>
      </c>
      <c r="F27" s="9" t="s">
        <v>34</v>
      </c>
      <c r="G27" s="6"/>
      <c r="H27" s="3">
        <v>2023</v>
      </c>
      <c r="I27" s="3"/>
      <c r="J27" s="7"/>
      <c r="K27" s="7"/>
      <c r="L27" s="7"/>
      <c r="M27" s="7"/>
      <c r="N27" s="7"/>
      <c r="O27" s="7"/>
      <c r="P27" s="7"/>
      <c r="Q27" s="7"/>
      <c r="R27" s="7"/>
      <c r="S27" s="7"/>
      <c r="T27" s="7"/>
      <c r="U27" s="7"/>
      <c r="V27" s="7"/>
      <c r="W27" s="7"/>
      <c r="X27" s="7"/>
      <c r="Y27" s="7"/>
      <c r="Z27"/>
    </row>
    <row r="28" spans="1:26" s="8" customFormat="1" x14ac:dyDescent="0.2">
      <c r="A28" s="1"/>
      <c r="B28" s="2">
        <v>303004</v>
      </c>
      <c r="C28" s="3" t="s">
        <v>37</v>
      </c>
      <c r="D28" s="3">
        <v>1923073466</v>
      </c>
      <c r="E28" s="4">
        <v>56403</v>
      </c>
      <c r="F28" s="9" t="s">
        <v>34</v>
      </c>
      <c r="G28" s="6"/>
      <c r="H28" s="3">
        <v>2023</v>
      </c>
      <c r="I28" s="3"/>
      <c r="J28" s="7"/>
      <c r="K28" s="7"/>
      <c r="L28" s="7"/>
      <c r="M28" s="7"/>
      <c r="N28" s="7"/>
      <c r="O28" s="7"/>
      <c r="P28" s="7"/>
      <c r="Q28" s="7"/>
      <c r="R28" s="7"/>
      <c r="S28" s="7"/>
      <c r="T28" s="7"/>
      <c r="U28" s="7"/>
      <c r="V28" s="7"/>
      <c r="W28" s="7"/>
      <c r="X28" s="7"/>
      <c r="Y28" s="7"/>
      <c r="Z28"/>
    </row>
    <row r="29" spans="1:26" s="8" customFormat="1" x14ac:dyDescent="0.2">
      <c r="A29" s="1"/>
      <c r="B29" s="2">
        <v>303004</v>
      </c>
      <c r="C29" s="3" t="s">
        <v>37</v>
      </c>
      <c r="D29" s="3">
        <v>1923073467</v>
      </c>
      <c r="E29" s="4">
        <v>116255</v>
      </c>
      <c r="F29" s="9" t="s">
        <v>34</v>
      </c>
      <c r="G29" s="6"/>
      <c r="H29" s="3">
        <v>2023</v>
      </c>
      <c r="I29" s="3"/>
      <c r="J29" s="7"/>
      <c r="K29" s="7"/>
      <c r="L29" s="7"/>
      <c r="M29" s="7"/>
      <c r="N29" s="7"/>
      <c r="O29" s="7"/>
      <c r="P29" s="7"/>
      <c r="Q29" s="7"/>
      <c r="R29" s="7"/>
      <c r="S29" s="7"/>
      <c r="T29" s="7"/>
      <c r="U29" s="7"/>
      <c r="V29" s="7"/>
      <c r="W29" s="7"/>
      <c r="X29" s="7"/>
      <c r="Y29" s="7"/>
      <c r="Z29"/>
    </row>
    <row r="30" spans="1:26" s="8" customFormat="1" x14ac:dyDescent="0.2">
      <c r="A30" s="1"/>
      <c r="B30" s="2">
        <v>303506</v>
      </c>
      <c r="C30" s="3" t="s">
        <v>38</v>
      </c>
      <c r="D30" s="3">
        <v>3023471556</v>
      </c>
      <c r="E30" s="4">
        <v>79800</v>
      </c>
      <c r="F30" s="9" t="s">
        <v>34</v>
      </c>
      <c r="G30" s="6" t="s">
        <v>39</v>
      </c>
      <c r="H30" s="3">
        <v>2023</v>
      </c>
      <c r="I30" s="3"/>
      <c r="J30" s="7"/>
      <c r="K30" s="7"/>
      <c r="L30" s="7"/>
      <c r="M30" s="7"/>
      <c r="N30" s="7"/>
      <c r="O30" s="7"/>
      <c r="P30" s="7"/>
      <c r="Q30" s="7"/>
      <c r="R30" s="7"/>
      <c r="S30" s="7"/>
      <c r="T30" s="7"/>
      <c r="U30" s="7"/>
      <c r="V30" s="7"/>
      <c r="W30" s="7"/>
      <c r="X30" s="7"/>
      <c r="Y30" s="7"/>
      <c r="Z30"/>
    </row>
    <row r="31" spans="1:26" s="8" customFormat="1" x14ac:dyDescent="0.2">
      <c r="A31" s="1"/>
      <c r="B31" s="2">
        <v>112313</v>
      </c>
      <c r="C31" s="3" t="s">
        <v>40</v>
      </c>
      <c r="D31" s="3">
        <v>1923060802</v>
      </c>
      <c r="E31" s="4">
        <v>55800</v>
      </c>
      <c r="F31" s="5" t="s">
        <v>41</v>
      </c>
      <c r="G31" s="6" t="s">
        <v>42</v>
      </c>
      <c r="H31" s="3">
        <v>2023</v>
      </c>
      <c r="I31" s="3"/>
      <c r="J31" s="7"/>
      <c r="K31" s="7"/>
      <c r="L31" s="7"/>
      <c r="M31" s="7"/>
      <c r="N31" s="7"/>
      <c r="O31" s="7"/>
      <c r="P31" s="7"/>
      <c r="Q31" s="7"/>
      <c r="R31" s="7"/>
      <c r="S31" s="7"/>
      <c r="T31" s="7"/>
      <c r="U31" s="7"/>
      <c r="V31" s="7"/>
      <c r="W31" s="7"/>
      <c r="X31" s="7"/>
      <c r="Y31" s="7"/>
      <c r="Z31"/>
    </row>
    <row r="32" spans="1:26" s="8" customFormat="1" x14ac:dyDescent="0.2">
      <c r="A32" s="1"/>
      <c r="B32" s="2">
        <v>106764</v>
      </c>
      <c r="C32" s="3" t="s">
        <v>43</v>
      </c>
      <c r="D32" s="3">
        <v>1923065635</v>
      </c>
      <c r="E32" s="4">
        <v>490</v>
      </c>
      <c r="F32" s="5" t="s">
        <v>41</v>
      </c>
      <c r="G32" s="6" t="s">
        <v>44</v>
      </c>
      <c r="H32" s="3">
        <v>2023</v>
      </c>
      <c r="I32" s="3"/>
      <c r="J32" s="7"/>
      <c r="K32" s="7"/>
      <c r="L32" s="7"/>
      <c r="M32" s="7"/>
      <c r="N32" s="7"/>
      <c r="O32" s="7"/>
      <c r="P32" s="7"/>
      <c r="Q32" s="7"/>
      <c r="R32" s="7"/>
      <c r="S32" s="7"/>
      <c r="T32" s="7"/>
      <c r="U32" s="7"/>
      <c r="V32" s="7"/>
      <c r="W32" s="7"/>
      <c r="X32" s="7"/>
      <c r="Y32" s="7"/>
      <c r="Z32"/>
    </row>
    <row r="33" spans="1:26" s="8" customFormat="1" x14ac:dyDescent="0.2">
      <c r="A33" s="1"/>
      <c r="B33" s="2">
        <v>113443</v>
      </c>
      <c r="C33" s="3" t="s">
        <v>45</v>
      </c>
      <c r="D33" s="3">
        <v>1923067763</v>
      </c>
      <c r="E33" s="4">
        <v>4280</v>
      </c>
      <c r="F33" s="5" t="s">
        <v>41</v>
      </c>
      <c r="G33" s="6" t="s">
        <v>46</v>
      </c>
      <c r="H33" s="3">
        <v>2023</v>
      </c>
      <c r="I33" s="3"/>
      <c r="J33" s="7"/>
      <c r="K33" s="7"/>
      <c r="L33" s="7"/>
      <c r="M33" s="7"/>
      <c r="N33" s="7"/>
      <c r="O33" s="7"/>
      <c r="P33" s="7"/>
      <c r="Q33" s="7"/>
      <c r="R33" s="7"/>
      <c r="S33" s="7"/>
      <c r="T33" s="7"/>
      <c r="U33" s="7"/>
      <c r="V33" s="7"/>
      <c r="W33" s="7"/>
      <c r="X33" s="7"/>
      <c r="Y33" s="7"/>
      <c r="Z33"/>
    </row>
    <row r="34" spans="1:26" s="8" customFormat="1" x14ac:dyDescent="0.2">
      <c r="A34" s="1"/>
      <c r="B34" s="2" t="s">
        <v>25</v>
      </c>
      <c r="C34" s="3" t="s">
        <v>47</v>
      </c>
      <c r="D34" s="3">
        <v>1923063318</v>
      </c>
      <c r="E34" s="4">
        <v>34484</v>
      </c>
      <c r="F34" s="5" t="s">
        <v>41</v>
      </c>
      <c r="G34" s="6" t="s">
        <v>48</v>
      </c>
      <c r="H34" s="3">
        <v>2023</v>
      </c>
      <c r="I34" s="3"/>
      <c r="J34" s="7"/>
      <c r="K34" s="7"/>
      <c r="L34" s="7"/>
      <c r="M34" s="7"/>
      <c r="N34" s="7"/>
      <c r="O34" s="7"/>
      <c r="P34" s="7"/>
      <c r="Q34" s="7"/>
      <c r="R34" s="7"/>
      <c r="S34" s="7"/>
      <c r="T34" s="7"/>
      <c r="U34" s="7"/>
      <c r="V34" s="7"/>
      <c r="W34" s="7"/>
      <c r="X34" s="7"/>
      <c r="Y34" s="7"/>
      <c r="Z34"/>
    </row>
    <row r="35" spans="1:26" s="8" customFormat="1" x14ac:dyDescent="0.2">
      <c r="A35" s="1"/>
      <c r="B35" s="2">
        <v>112896</v>
      </c>
      <c r="C35" s="3" t="s">
        <v>49</v>
      </c>
      <c r="D35" s="3">
        <v>1923073620</v>
      </c>
      <c r="E35" s="4">
        <v>99097</v>
      </c>
      <c r="F35" s="5" t="s">
        <v>41</v>
      </c>
      <c r="G35" s="6" t="s">
        <v>50</v>
      </c>
      <c r="H35" s="3">
        <v>2023</v>
      </c>
      <c r="I35" s="3"/>
      <c r="J35" s="7"/>
      <c r="K35" s="7"/>
      <c r="L35" s="7"/>
      <c r="M35" s="7"/>
      <c r="N35" s="7"/>
      <c r="O35" s="7"/>
      <c r="P35" s="7"/>
      <c r="Q35" s="7"/>
      <c r="R35" s="7"/>
      <c r="S35" s="7"/>
      <c r="T35" s="7"/>
      <c r="U35" s="7"/>
      <c r="V35" s="7"/>
      <c r="W35" s="7"/>
      <c r="X35" s="7"/>
      <c r="Y35" s="7"/>
      <c r="Z35"/>
    </row>
    <row r="36" spans="1:26" s="8" customFormat="1" x14ac:dyDescent="0.2">
      <c r="A36" s="1"/>
      <c r="B36" s="2">
        <v>115701</v>
      </c>
      <c r="C36" s="3" t="s">
        <v>51</v>
      </c>
      <c r="D36" s="3">
        <v>1923073619</v>
      </c>
      <c r="E36" s="4">
        <v>120430</v>
      </c>
      <c r="F36" s="5" t="s">
        <v>41</v>
      </c>
      <c r="G36" s="6" t="s">
        <v>52</v>
      </c>
      <c r="H36" s="3">
        <v>2023</v>
      </c>
      <c r="I36" s="3"/>
      <c r="J36" s="7"/>
      <c r="K36" s="7"/>
      <c r="L36" s="7"/>
      <c r="M36" s="7"/>
      <c r="N36" s="7"/>
      <c r="O36" s="7"/>
      <c r="P36" s="7"/>
      <c r="Q36" s="7"/>
      <c r="R36" s="7"/>
      <c r="S36" s="7"/>
      <c r="T36" s="7"/>
      <c r="U36" s="7"/>
      <c r="V36" s="7"/>
      <c r="W36" s="7"/>
      <c r="X36" s="7"/>
      <c r="Y36" s="7"/>
      <c r="Z36"/>
    </row>
    <row r="37" spans="1:26" s="8" customFormat="1" x14ac:dyDescent="0.2">
      <c r="A37" s="1"/>
      <c r="B37" s="2" t="s">
        <v>53</v>
      </c>
      <c r="C37" s="3" t="s">
        <v>54</v>
      </c>
      <c r="D37" s="3">
        <v>1923060983</v>
      </c>
      <c r="E37" s="4">
        <v>34206</v>
      </c>
      <c r="F37" s="5" t="s">
        <v>41</v>
      </c>
      <c r="G37" s="6" t="s">
        <v>55</v>
      </c>
      <c r="H37" s="3">
        <v>2023</v>
      </c>
      <c r="I37" s="3"/>
      <c r="J37" s="7"/>
      <c r="K37" s="7"/>
      <c r="L37" s="7"/>
      <c r="M37" s="7"/>
      <c r="N37" s="7"/>
      <c r="O37" s="7"/>
      <c r="P37" s="7"/>
      <c r="Q37" s="7"/>
      <c r="R37" s="7"/>
      <c r="S37" s="7"/>
      <c r="T37" s="7"/>
      <c r="U37" s="7"/>
      <c r="V37" s="7"/>
      <c r="W37" s="7"/>
      <c r="X37" s="7"/>
      <c r="Y37" s="7"/>
      <c r="Z37"/>
    </row>
    <row r="38" spans="1:26" s="8" customFormat="1" x14ac:dyDescent="0.2">
      <c r="A38" s="1"/>
      <c r="B38" s="2">
        <v>112767</v>
      </c>
      <c r="C38" s="3" t="s">
        <v>56</v>
      </c>
      <c r="D38" s="3">
        <v>1923073617</v>
      </c>
      <c r="E38" s="4">
        <v>771999</v>
      </c>
      <c r="F38" s="5" t="s">
        <v>41</v>
      </c>
      <c r="G38" s="6" t="s">
        <v>57</v>
      </c>
      <c r="H38" s="3">
        <v>2023</v>
      </c>
      <c r="I38" s="3"/>
      <c r="J38" s="7"/>
      <c r="K38" s="7"/>
      <c r="L38" s="7"/>
      <c r="M38" s="7"/>
      <c r="N38" s="7"/>
      <c r="O38" s="7"/>
      <c r="P38" s="7"/>
      <c r="Q38" s="7"/>
      <c r="R38" s="7"/>
      <c r="S38" s="7"/>
      <c r="T38" s="7"/>
      <c r="U38" s="7"/>
      <c r="V38" s="7"/>
      <c r="W38" s="7"/>
      <c r="X38" s="7"/>
      <c r="Y38" s="7"/>
      <c r="Z38"/>
    </row>
    <row r="39" spans="1:26" s="17" customFormat="1" x14ac:dyDescent="0.2">
      <c r="A39" s="10"/>
      <c r="B39" s="11">
        <v>107088</v>
      </c>
      <c r="C39" s="12" t="s">
        <v>58</v>
      </c>
      <c r="D39" s="12">
        <v>1923060282</v>
      </c>
      <c r="E39" s="13">
        <v>42457</v>
      </c>
      <c r="F39" s="9" t="s">
        <v>41</v>
      </c>
      <c r="G39" s="14" t="s">
        <v>59</v>
      </c>
      <c r="H39" s="12">
        <v>2023</v>
      </c>
      <c r="I39" s="12"/>
      <c r="J39" s="15"/>
      <c r="K39" s="15"/>
      <c r="L39" s="15"/>
      <c r="M39" s="15"/>
      <c r="N39" s="15"/>
      <c r="O39" s="15"/>
      <c r="P39" s="15"/>
      <c r="Q39" s="15"/>
      <c r="R39" s="15"/>
      <c r="S39" s="15"/>
      <c r="T39" s="15"/>
      <c r="U39" s="15"/>
      <c r="V39" s="15"/>
      <c r="W39" s="15"/>
      <c r="X39" s="15"/>
      <c r="Y39" s="15"/>
      <c r="Z39" s="16"/>
    </row>
    <row r="40" spans="1:26" s="8" customFormat="1" x14ac:dyDescent="0.2">
      <c r="A40" s="1"/>
      <c r="B40" s="2">
        <v>105260</v>
      </c>
      <c r="C40" s="3" t="s">
        <v>60</v>
      </c>
      <c r="D40" s="3">
        <v>1923073463</v>
      </c>
      <c r="E40" s="4">
        <v>24442</v>
      </c>
      <c r="F40" s="5" t="s">
        <v>41</v>
      </c>
      <c r="G40" s="6" t="s">
        <v>61</v>
      </c>
      <c r="H40" s="3">
        <v>2023</v>
      </c>
      <c r="I40" s="3"/>
      <c r="J40" s="7"/>
      <c r="K40" s="7"/>
      <c r="L40" s="7"/>
      <c r="M40" s="7"/>
      <c r="N40" s="7"/>
      <c r="O40" s="7"/>
      <c r="P40" s="7"/>
      <c r="Q40" s="7"/>
      <c r="R40" s="7"/>
      <c r="S40" s="7"/>
      <c r="T40" s="7"/>
      <c r="U40" s="7"/>
      <c r="V40" s="7"/>
      <c r="W40" s="7"/>
      <c r="X40" s="7"/>
      <c r="Y40" s="7"/>
      <c r="Z40"/>
    </row>
    <row r="41" spans="1:26" s="8" customFormat="1" x14ac:dyDescent="0.2">
      <c r="A41" s="1"/>
      <c r="B41" s="2">
        <v>112432</v>
      </c>
      <c r="C41" s="3" t="s">
        <v>62</v>
      </c>
      <c r="D41" s="3">
        <v>1923062919</v>
      </c>
      <c r="E41" s="4">
        <v>43680</v>
      </c>
      <c r="F41" s="5" t="s">
        <v>41</v>
      </c>
      <c r="G41" s="6" t="s">
        <v>63</v>
      </c>
      <c r="H41" s="3">
        <v>2023</v>
      </c>
      <c r="I41" s="3"/>
      <c r="J41" s="7"/>
      <c r="K41" s="7"/>
      <c r="L41" s="7"/>
      <c r="M41" s="7"/>
      <c r="N41" s="7"/>
      <c r="O41" s="7"/>
      <c r="P41" s="7"/>
      <c r="Q41" s="7"/>
      <c r="R41" s="7"/>
      <c r="S41" s="7"/>
      <c r="T41" s="7"/>
      <c r="U41" s="7"/>
      <c r="V41" s="7"/>
      <c r="W41" s="7"/>
      <c r="X41" s="7"/>
      <c r="Y41" s="7"/>
      <c r="Z41"/>
    </row>
    <row r="42" spans="1:26" s="8" customFormat="1" x14ac:dyDescent="0.2">
      <c r="A42" s="1"/>
      <c r="B42" s="2">
        <v>112707</v>
      </c>
      <c r="C42" s="3" t="s">
        <v>64</v>
      </c>
      <c r="D42" s="3">
        <v>1923073503</v>
      </c>
      <c r="E42" s="4">
        <v>23520</v>
      </c>
      <c r="F42" s="5" t="s">
        <v>41</v>
      </c>
      <c r="G42" s="6" t="s">
        <v>65</v>
      </c>
      <c r="H42" s="3">
        <v>2023</v>
      </c>
      <c r="I42" s="3"/>
      <c r="J42" s="7"/>
      <c r="K42" s="7"/>
      <c r="L42" s="7"/>
      <c r="M42" s="7"/>
      <c r="N42" s="7"/>
      <c r="O42" s="7"/>
      <c r="P42" s="7"/>
      <c r="Q42" s="7"/>
      <c r="R42" s="7"/>
      <c r="S42" s="7"/>
      <c r="T42" s="7"/>
      <c r="U42" s="7"/>
      <c r="V42" s="7"/>
      <c r="W42" s="7"/>
      <c r="X42" s="7"/>
      <c r="Y42" s="7"/>
      <c r="Z42"/>
    </row>
    <row r="43" spans="1:26" s="8" customFormat="1" x14ac:dyDescent="0.2">
      <c r="A43" s="1"/>
      <c r="B43" s="2">
        <v>112707</v>
      </c>
      <c r="C43" s="3" t="s">
        <v>64</v>
      </c>
      <c r="D43" s="3">
        <v>1923073531</v>
      </c>
      <c r="E43" s="4">
        <v>604279</v>
      </c>
      <c r="F43" s="5" t="s">
        <v>41</v>
      </c>
      <c r="G43" s="6" t="s">
        <v>66</v>
      </c>
      <c r="H43" s="3">
        <v>2023</v>
      </c>
      <c r="I43" s="3"/>
      <c r="J43" s="7"/>
      <c r="K43" s="7"/>
      <c r="L43" s="7"/>
      <c r="M43" s="7"/>
      <c r="N43" s="7"/>
      <c r="O43" s="7"/>
      <c r="P43" s="7"/>
      <c r="Q43" s="7"/>
      <c r="R43" s="7"/>
      <c r="S43" s="7"/>
      <c r="T43" s="7"/>
      <c r="U43" s="7"/>
      <c r="V43" s="7"/>
      <c r="W43" s="7"/>
      <c r="X43" s="7"/>
      <c r="Y43" s="7"/>
      <c r="Z43"/>
    </row>
    <row r="44" spans="1:26" s="8" customFormat="1" x14ac:dyDescent="0.2">
      <c r="A44" s="1"/>
      <c r="B44" s="2">
        <v>112707</v>
      </c>
      <c r="C44" s="3" t="s">
        <v>64</v>
      </c>
      <c r="D44" s="3">
        <v>1923073535</v>
      </c>
      <c r="E44" s="4">
        <v>25307</v>
      </c>
      <c r="F44" s="5" t="s">
        <v>41</v>
      </c>
      <c r="G44" s="6" t="s">
        <v>67</v>
      </c>
      <c r="H44" s="3">
        <v>2023</v>
      </c>
      <c r="I44" s="3"/>
      <c r="J44" s="7"/>
      <c r="K44" s="7"/>
      <c r="L44" s="7"/>
      <c r="M44" s="7"/>
      <c r="N44" s="7"/>
      <c r="O44" s="7"/>
      <c r="P44" s="7"/>
      <c r="Q44" s="7"/>
      <c r="R44" s="7"/>
      <c r="S44" s="7"/>
      <c r="T44" s="7"/>
      <c r="U44" s="7"/>
      <c r="V44" s="7"/>
      <c r="W44" s="7"/>
      <c r="X44" s="7"/>
      <c r="Y44" s="7"/>
      <c r="Z44"/>
    </row>
    <row r="45" spans="1:26" s="8" customFormat="1" x14ac:dyDescent="0.2">
      <c r="A45" s="1"/>
      <c r="B45" s="2">
        <v>114105</v>
      </c>
      <c r="C45" s="3" t="s">
        <v>68</v>
      </c>
      <c r="D45" s="3">
        <v>1923065177</v>
      </c>
      <c r="E45" s="4">
        <v>3600</v>
      </c>
      <c r="F45" s="5" t="s">
        <v>41</v>
      </c>
      <c r="G45" s="6" t="s">
        <v>69</v>
      </c>
      <c r="H45" s="3">
        <v>2023</v>
      </c>
      <c r="I45" s="3"/>
      <c r="J45" s="7"/>
      <c r="K45" s="7"/>
      <c r="L45" s="7"/>
      <c r="M45" s="7"/>
      <c r="N45" s="7"/>
      <c r="O45" s="7"/>
      <c r="P45" s="7"/>
      <c r="Q45" s="7"/>
      <c r="R45" s="7"/>
      <c r="S45" s="7"/>
      <c r="T45" s="7"/>
      <c r="U45" s="7"/>
      <c r="V45" s="7"/>
      <c r="W45" s="7"/>
      <c r="X45" s="7"/>
      <c r="Y45" s="7"/>
      <c r="Z45"/>
    </row>
    <row r="46" spans="1:26" s="8" customFormat="1" x14ac:dyDescent="0.2">
      <c r="A46" s="1"/>
      <c r="B46" s="2">
        <v>118676</v>
      </c>
      <c r="C46" s="3" t="s">
        <v>70</v>
      </c>
      <c r="D46" s="3">
        <v>1923074665</v>
      </c>
      <c r="E46" s="4">
        <v>544</v>
      </c>
      <c r="F46" s="5" t="s">
        <v>41</v>
      </c>
      <c r="G46" s="6" t="s">
        <v>71</v>
      </c>
      <c r="H46" s="3">
        <v>2023</v>
      </c>
      <c r="I46" s="3"/>
      <c r="J46" s="7"/>
      <c r="K46" s="7"/>
      <c r="L46" s="7"/>
      <c r="M46" s="7"/>
      <c r="N46" s="7"/>
      <c r="O46" s="7"/>
      <c r="P46" s="7"/>
      <c r="Q46" s="7"/>
      <c r="R46" s="7"/>
      <c r="S46" s="7"/>
      <c r="T46" s="7"/>
      <c r="U46" s="7"/>
      <c r="V46" s="7"/>
      <c r="W46" s="7"/>
      <c r="X46" s="7"/>
      <c r="Y46" s="7"/>
      <c r="Z46"/>
    </row>
    <row r="47" spans="1:26" s="8" customFormat="1" x14ac:dyDescent="0.2">
      <c r="A47" s="1"/>
      <c r="B47" s="2">
        <v>118676</v>
      </c>
      <c r="C47" s="3" t="s">
        <v>70</v>
      </c>
      <c r="D47" s="3">
        <v>1923074741</v>
      </c>
      <c r="E47" s="4">
        <v>1088</v>
      </c>
      <c r="F47" s="5" t="s">
        <v>41</v>
      </c>
      <c r="G47" s="6" t="s">
        <v>72</v>
      </c>
      <c r="H47" s="3">
        <v>2023</v>
      </c>
      <c r="I47" s="3"/>
      <c r="J47" s="7"/>
      <c r="K47" s="7"/>
      <c r="L47" s="7"/>
      <c r="M47" s="7"/>
      <c r="N47" s="7"/>
      <c r="O47" s="7"/>
      <c r="P47" s="7"/>
      <c r="Q47" s="7"/>
      <c r="R47" s="7"/>
      <c r="S47" s="7"/>
      <c r="T47" s="7"/>
      <c r="U47" s="7"/>
      <c r="V47" s="7"/>
      <c r="W47" s="7"/>
      <c r="X47" s="7"/>
      <c r="Y47" s="7"/>
      <c r="Z47"/>
    </row>
    <row r="48" spans="1:26" s="8" customFormat="1" x14ac:dyDescent="0.2">
      <c r="A48" s="1"/>
      <c r="B48" s="2">
        <v>112289</v>
      </c>
      <c r="C48" s="3" t="s">
        <v>73</v>
      </c>
      <c r="D48" s="3">
        <v>1923074663</v>
      </c>
      <c r="E48" s="4">
        <v>400</v>
      </c>
      <c r="F48" s="5" t="s">
        <v>41</v>
      </c>
      <c r="G48" s="6" t="s">
        <v>74</v>
      </c>
      <c r="H48" s="3">
        <v>2023</v>
      </c>
      <c r="I48" s="3"/>
      <c r="J48" s="7"/>
      <c r="K48" s="7"/>
      <c r="L48" s="7"/>
      <c r="M48" s="7"/>
      <c r="N48" s="7"/>
      <c r="O48" s="7"/>
      <c r="P48" s="7"/>
      <c r="Q48" s="7"/>
      <c r="R48" s="7"/>
      <c r="S48" s="7"/>
      <c r="T48" s="7"/>
      <c r="U48" s="7"/>
      <c r="V48" s="7"/>
      <c r="W48" s="7"/>
      <c r="X48" s="7"/>
      <c r="Y48" s="7"/>
      <c r="Z48"/>
    </row>
    <row r="49" spans="1:26" s="8" customFormat="1" x14ac:dyDescent="0.2">
      <c r="A49" s="1"/>
      <c r="B49" s="2">
        <v>112289</v>
      </c>
      <c r="C49" s="3" t="s">
        <v>73</v>
      </c>
      <c r="D49" s="3">
        <v>1923074667</v>
      </c>
      <c r="E49" s="4">
        <v>3180</v>
      </c>
      <c r="F49" s="5" t="s">
        <v>41</v>
      </c>
      <c r="G49" s="6" t="s">
        <v>75</v>
      </c>
      <c r="H49" s="3">
        <v>2023</v>
      </c>
      <c r="I49" s="3"/>
      <c r="J49" s="7"/>
      <c r="K49" s="7"/>
      <c r="L49" s="7"/>
      <c r="M49" s="7"/>
      <c r="N49" s="7"/>
      <c r="O49" s="7"/>
      <c r="P49" s="7"/>
      <c r="Q49" s="7"/>
      <c r="R49" s="7"/>
      <c r="S49" s="7"/>
      <c r="T49" s="7"/>
      <c r="U49" s="7"/>
      <c r="V49" s="7"/>
      <c r="W49" s="7"/>
      <c r="X49" s="7"/>
      <c r="Y49" s="7"/>
      <c r="Z49"/>
    </row>
    <row r="50" spans="1:26" s="8" customFormat="1" x14ac:dyDescent="0.2">
      <c r="A50" s="1"/>
      <c r="B50" s="2">
        <v>112289</v>
      </c>
      <c r="C50" s="3" t="s">
        <v>73</v>
      </c>
      <c r="D50" s="3">
        <v>1923074668</v>
      </c>
      <c r="E50" s="4">
        <v>3210</v>
      </c>
      <c r="F50" s="5" t="s">
        <v>41</v>
      </c>
      <c r="G50" s="6" t="s">
        <v>76</v>
      </c>
      <c r="H50" s="3">
        <v>2023</v>
      </c>
      <c r="I50" s="3"/>
      <c r="J50" s="7"/>
      <c r="K50" s="7"/>
      <c r="L50" s="7"/>
      <c r="M50" s="7"/>
      <c r="N50" s="7"/>
      <c r="O50" s="7"/>
      <c r="P50" s="7"/>
      <c r="Q50" s="7"/>
      <c r="R50" s="7"/>
      <c r="S50" s="7"/>
      <c r="T50" s="7"/>
      <c r="U50" s="7"/>
      <c r="V50" s="7"/>
      <c r="W50" s="7"/>
      <c r="X50" s="7"/>
      <c r="Y50" s="7"/>
      <c r="Z50"/>
    </row>
    <row r="51" spans="1:26" s="8" customFormat="1" x14ac:dyDescent="0.2">
      <c r="A51" s="1"/>
      <c r="B51" s="2">
        <v>118016</v>
      </c>
      <c r="C51" s="3" t="s">
        <v>77</v>
      </c>
      <c r="D51" s="3">
        <v>1923061066</v>
      </c>
      <c r="E51" s="4">
        <v>26100</v>
      </c>
      <c r="F51" s="5" t="s">
        <v>41</v>
      </c>
      <c r="G51" s="6" t="s">
        <v>78</v>
      </c>
      <c r="H51" s="3">
        <v>2023</v>
      </c>
      <c r="I51" s="3"/>
      <c r="J51" s="7"/>
      <c r="K51" s="7"/>
      <c r="L51" s="7"/>
      <c r="M51" s="7"/>
      <c r="N51" s="7"/>
      <c r="O51" s="7"/>
      <c r="P51" s="7"/>
      <c r="Q51" s="7"/>
      <c r="R51" s="7"/>
      <c r="S51" s="7"/>
      <c r="T51" s="7"/>
      <c r="U51" s="7"/>
      <c r="V51" s="7"/>
      <c r="W51" s="7"/>
      <c r="X51" s="7"/>
      <c r="Y51" s="7"/>
      <c r="Z51"/>
    </row>
    <row r="52" spans="1:26" s="8" customFormat="1" x14ac:dyDescent="0.2">
      <c r="A52" s="1"/>
      <c r="B52" s="2">
        <v>110899</v>
      </c>
      <c r="C52" s="3" t="s">
        <v>79</v>
      </c>
      <c r="D52" s="3">
        <v>1923074177</v>
      </c>
      <c r="E52" s="4">
        <v>4459</v>
      </c>
      <c r="F52" s="5" t="s">
        <v>41</v>
      </c>
      <c r="G52" s="6" t="s">
        <v>80</v>
      </c>
      <c r="H52" s="3">
        <v>2023</v>
      </c>
      <c r="I52" s="3"/>
      <c r="J52" s="7"/>
      <c r="K52" s="7"/>
      <c r="L52" s="7"/>
      <c r="M52" s="7"/>
      <c r="N52" s="7"/>
      <c r="O52" s="7"/>
      <c r="P52" s="7"/>
      <c r="Q52" s="7"/>
      <c r="R52" s="7"/>
      <c r="S52" s="7"/>
      <c r="T52" s="7"/>
      <c r="U52" s="7"/>
      <c r="V52" s="7"/>
      <c r="W52" s="7"/>
      <c r="X52" s="7"/>
      <c r="Y52" s="7"/>
      <c r="Z52"/>
    </row>
    <row r="53" spans="1:26" s="8" customFormat="1" x14ac:dyDescent="0.2">
      <c r="A53" s="1"/>
      <c r="B53" s="2">
        <v>112235</v>
      </c>
      <c r="C53" s="3" t="s">
        <v>81</v>
      </c>
      <c r="D53" s="3">
        <v>1923074512</v>
      </c>
      <c r="E53" s="4">
        <v>11250</v>
      </c>
      <c r="F53" s="5" t="s">
        <v>41</v>
      </c>
      <c r="G53" s="6" t="s">
        <v>82</v>
      </c>
      <c r="H53" s="3">
        <v>2023</v>
      </c>
      <c r="I53" s="3"/>
      <c r="J53" s="7"/>
      <c r="K53" s="7"/>
      <c r="L53" s="7"/>
      <c r="M53" s="7"/>
      <c r="N53" s="7"/>
      <c r="O53" s="7"/>
      <c r="P53" s="7"/>
      <c r="Q53" s="7"/>
      <c r="R53" s="7"/>
      <c r="S53" s="7"/>
      <c r="T53" s="7"/>
      <c r="U53" s="7"/>
      <c r="V53" s="7"/>
      <c r="W53" s="7"/>
      <c r="X53" s="7"/>
      <c r="Y53" s="7"/>
      <c r="Z53"/>
    </row>
    <row r="54" spans="1:26" s="8" customFormat="1" x14ac:dyDescent="0.2">
      <c r="A54" s="1"/>
      <c r="B54" s="2">
        <v>112235</v>
      </c>
      <c r="C54" s="3" t="s">
        <v>81</v>
      </c>
      <c r="D54" s="3">
        <v>1923074515</v>
      </c>
      <c r="E54" s="4">
        <v>11250</v>
      </c>
      <c r="F54" s="5" t="s">
        <v>41</v>
      </c>
      <c r="G54" s="6" t="s">
        <v>83</v>
      </c>
      <c r="H54" s="3">
        <v>2023</v>
      </c>
      <c r="I54" s="3"/>
      <c r="J54" s="7"/>
      <c r="K54" s="7"/>
      <c r="L54" s="7"/>
      <c r="M54" s="7"/>
      <c r="N54" s="7"/>
      <c r="O54" s="7"/>
      <c r="P54" s="7"/>
      <c r="Q54" s="7"/>
      <c r="R54" s="7"/>
      <c r="S54" s="7"/>
      <c r="T54" s="7"/>
      <c r="U54" s="7"/>
      <c r="V54" s="7"/>
      <c r="W54" s="7"/>
      <c r="X54" s="7"/>
      <c r="Y54" s="7"/>
      <c r="Z54"/>
    </row>
    <row r="55" spans="1:26" s="8" customFormat="1" x14ac:dyDescent="0.2">
      <c r="A55" s="1"/>
      <c r="B55" s="2">
        <v>114818</v>
      </c>
      <c r="C55" s="3" t="s">
        <v>84</v>
      </c>
      <c r="D55" s="3">
        <v>1923074727</v>
      </c>
      <c r="E55" s="4">
        <v>4312</v>
      </c>
      <c r="F55" s="5" t="s">
        <v>41</v>
      </c>
      <c r="G55" s="6" t="s">
        <v>85</v>
      </c>
      <c r="H55" s="3">
        <v>2023</v>
      </c>
      <c r="I55" s="3"/>
      <c r="J55" s="7"/>
      <c r="K55" s="7"/>
      <c r="L55" s="7"/>
      <c r="M55" s="7"/>
      <c r="N55" s="7"/>
      <c r="O55" s="7"/>
      <c r="P55" s="7"/>
      <c r="Q55" s="7"/>
      <c r="R55" s="7"/>
      <c r="S55" s="7"/>
      <c r="T55" s="7"/>
      <c r="U55" s="7"/>
      <c r="V55" s="7"/>
      <c r="W55" s="7"/>
      <c r="X55" s="7"/>
      <c r="Y55" s="7"/>
      <c r="Z55"/>
    </row>
    <row r="56" spans="1:26" s="8" customFormat="1" x14ac:dyDescent="0.2">
      <c r="A56" s="1"/>
      <c r="B56" s="2">
        <v>114818</v>
      </c>
      <c r="C56" s="3" t="s">
        <v>84</v>
      </c>
      <c r="D56" s="3">
        <v>1923074728</v>
      </c>
      <c r="E56" s="4">
        <v>6133</v>
      </c>
      <c r="F56" s="5" t="s">
        <v>41</v>
      </c>
      <c r="G56" s="6" t="s">
        <v>86</v>
      </c>
      <c r="H56" s="3">
        <v>2023</v>
      </c>
      <c r="I56" s="3"/>
      <c r="J56" s="7"/>
      <c r="K56" s="7"/>
      <c r="L56" s="7"/>
      <c r="M56" s="7"/>
      <c r="N56" s="7"/>
      <c r="O56" s="7"/>
      <c r="P56" s="7"/>
      <c r="Q56" s="7"/>
      <c r="R56" s="7"/>
      <c r="S56" s="7"/>
      <c r="T56" s="7"/>
      <c r="U56" s="7"/>
      <c r="V56" s="7"/>
      <c r="W56" s="7"/>
      <c r="X56" s="7"/>
      <c r="Y56" s="7"/>
      <c r="Z56"/>
    </row>
    <row r="57" spans="1:26" s="8" customFormat="1" x14ac:dyDescent="0.2">
      <c r="A57" s="1"/>
      <c r="B57" s="2">
        <v>114818</v>
      </c>
      <c r="C57" s="3" t="s">
        <v>84</v>
      </c>
      <c r="D57" s="3">
        <v>1923074730</v>
      </c>
      <c r="E57" s="4">
        <v>5533</v>
      </c>
      <c r="F57" s="5" t="s">
        <v>41</v>
      </c>
      <c r="G57" s="6" t="s">
        <v>87</v>
      </c>
      <c r="H57" s="3">
        <v>2023</v>
      </c>
      <c r="I57" s="3"/>
      <c r="J57" s="7"/>
      <c r="K57" s="7"/>
      <c r="L57" s="7"/>
      <c r="M57" s="7"/>
      <c r="N57" s="7"/>
      <c r="O57" s="7"/>
      <c r="P57" s="7"/>
      <c r="Q57" s="7"/>
      <c r="R57" s="7"/>
      <c r="S57" s="7"/>
      <c r="T57" s="7"/>
      <c r="U57" s="7"/>
      <c r="V57" s="7"/>
      <c r="W57" s="7"/>
      <c r="X57" s="7"/>
      <c r="Y57" s="7"/>
      <c r="Z57"/>
    </row>
    <row r="58" spans="1:26" s="8" customFormat="1" x14ac:dyDescent="0.2">
      <c r="A58" s="1"/>
      <c r="B58" s="2">
        <v>114818</v>
      </c>
      <c r="C58" s="3" t="s">
        <v>84</v>
      </c>
      <c r="D58" s="3">
        <v>1923074734</v>
      </c>
      <c r="E58" s="4">
        <v>2678</v>
      </c>
      <c r="F58" s="5" t="s">
        <v>41</v>
      </c>
      <c r="G58" s="6" t="s">
        <v>88</v>
      </c>
      <c r="H58" s="3">
        <v>2023</v>
      </c>
      <c r="I58" s="3"/>
      <c r="J58" s="7"/>
      <c r="K58" s="7"/>
      <c r="L58" s="7"/>
      <c r="M58" s="7"/>
      <c r="N58" s="7"/>
      <c r="O58" s="7"/>
      <c r="P58" s="7"/>
      <c r="Q58" s="7"/>
      <c r="R58" s="7"/>
      <c r="S58" s="7"/>
      <c r="T58" s="7"/>
      <c r="U58" s="7"/>
      <c r="V58" s="7"/>
      <c r="W58" s="7"/>
      <c r="X58" s="7"/>
      <c r="Y58" s="7"/>
      <c r="Z58"/>
    </row>
    <row r="59" spans="1:26" s="8" customFormat="1" x14ac:dyDescent="0.2">
      <c r="A59" s="1"/>
      <c r="B59" s="2">
        <v>118732</v>
      </c>
      <c r="C59" s="3" t="s">
        <v>89</v>
      </c>
      <c r="D59" s="3">
        <v>3023486411</v>
      </c>
      <c r="E59" s="4">
        <v>239731.66</v>
      </c>
      <c r="F59" s="5" t="s">
        <v>41</v>
      </c>
      <c r="G59" s="6" t="s">
        <v>90</v>
      </c>
      <c r="H59" s="3">
        <v>2023</v>
      </c>
      <c r="I59" s="3"/>
      <c r="J59" s="7"/>
      <c r="K59" s="7"/>
      <c r="L59" s="7"/>
      <c r="M59" s="7"/>
      <c r="N59" s="7"/>
      <c r="O59" s="7"/>
      <c r="P59" s="7"/>
      <c r="Q59" s="7"/>
      <c r="R59" s="7"/>
      <c r="S59" s="7"/>
      <c r="T59" s="7"/>
      <c r="U59" s="7"/>
      <c r="V59" s="7"/>
      <c r="W59" s="7"/>
      <c r="X59" s="7"/>
      <c r="Y59" s="7"/>
      <c r="Z59"/>
    </row>
    <row r="60" spans="1:26" s="8" customFormat="1" x14ac:dyDescent="0.2">
      <c r="A60" s="1"/>
      <c r="B60" s="2">
        <v>102788</v>
      </c>
      <c r="C60" s="3" t="s">
        <v>91</v>
      </c>
      <c r="D60" s="3">
        <v>1923067761</v>
      </c>
      <c r="E60" s="4">
        <v>75910</v>
      </c>
      <c r="F60" s="5" t="s">
        <v>41</v>
      </c>
      <c r="G60" s="6" t="s">
        <v>92</v>
      </c>
      <c r="H60" s="3">
        <v>2023</v>
      </c>
      <c r="I60" s="3"/>
      <c r="J60" s="7"/>
      <c r="K60" s="7"/>
      <c r="L60" s="7"/>
      <c r="M60" s="7"/>
      <c r="N60" s="7"/>
      <c r="O60" s="7"/>
      <c r="P60" s="7"/>
      <c r="Q60" s="7"/>
      <c r="R60" s="7"/>
      <c r="S60" s="7"/>
      <c r="T60" s="7"/>
      <c r="U60" s="7"/>
      <c r="V60" s="7"/>
      <c r="W60" s="7"/>
      <c r="X60" s="7"/>
      <c r="Y60" s="7"/>
      <c r="Z60"/>
    </row>
    <row r="61" spans="1:26" s="8" customFormat="1" x14ac:dyDescent="0.2">
      <c r="A61" s="1"/>
      <c r="B61" s="2">
        <v>113476</v>
      </c>
      <c r="C61" s="3" t="s">
        <v>93</v>
      </c>
      <c r="D61" s="3">
        <v>1923063170</v>
      </c>
      <c r="E61" s="4">
        <v>3625</v>
      </c>
      <c r="F61" s="5" t="s">
        <v>41</v>
      </c>
      <c r="G61" s="6" t="s">
        <v>94</v>
      </c>
      <c r="H61" s="3">
        <v>2023</v>
      </c>
      <c r="I61" s="3"/>
      <c r="J61" s="7"/>
      <c r="K61" s="7"/>
      <c r="L61" s="7"/>
      <c r="M61" s="7"/>
      <c r="N61" s="7"/>
      <c r="O61" s="7"/>
      <c r="P61" s="7"/>
      <c r="Q61" s="7"/>
      <c r="R61" s="7"/>
      <c r="S61" s="7"/>
      <c r="T61" s="7"/>
      <c r="U61" s="7"/>
      <c r="V61" s="7"/>
      <c r="W61" s="7"/>
      <c r="X61" s="7"/>
      <c r="Y61" s="7"/>
      <c r="Z61"/>
    </row>
    <row r="62" spans="1:26" s="8" customFormat="1" x14ac:dyDescent="0.2">
      <c r="A62" s="1"/>
      <c r="B62" s="2">
        <v>114363</v>
      </c>
      <c r="C62" s="3" t="s">
        <v>95</v>
      </c>
      <c r="D62" s="3">
        <v>1923074928</v>
      </c>
      <c r="E62" s="4">
        <v>5415</v>
      </c>
      <c r="F62" s="5" t="s">
        <v>41</v>
      </c>
      <c r="G62" s="6" t="s">
        <v>96</v>
      </c>
      <c r="H62" s="3">
        <v>2023</v>
      </c>
      <c r="I62" s="3"/>
      <c r="J62" s="7"/>
      <c r="K62" s="7"/>
      <c r="L62" s="7"/>
      <c r="M62" s="7"/>
      <c r="N62" s="7"/>
      <c r="O62" s="7"/>
      <c r="P62" s="7"/>
      <c r="Q62" s="7"/>
      <c r="R62" s="7"/>
      <c r="S62" s="7"/>
      <c r="T62" s="7"/>
      <c r="U62" s="7"/>
      <c r="V62" s="7"/>
      <c r="W62" s="7"/>
      <c r="X62" s="7"/>
      <c r="Y62" s="7"/>
      <c r="Z62"/>
    </row>
    <row r="63" spans="1:26" s="8" customFormat="1" x14ac:dyDescent="0.2">
      <c r="A63" s="1"/>
      <c r="B63" s="2">
        <v>102881</v>
      </c>
      <c r="C63" s="3" t="s">
        <v>97</v>
      </c>
      <c r="D63" s="3">
        <v>1923063174</v>
      </c>
      <c r="E63" s="4">
        <v>106693</v>
      </c>
      <c r="F63" s="5" t="s">
        <v>41</v>
      </c>
      <c r="G63" s="6" t="s">
        <v>98</v>
      </c>
      <c r="H63" s="3">
        <v>2023</v>
      </c>
      <c r="I63" s="3"/>
      <c r="J63" s="7"/>
      <c r="K63" s="7"/>
      <c r="L63" s="7"/>
      <c r="M63" s="7"/>
      <c r="N63" s="7"/>
      <c r="O63" s="7"/>
      <c r="P63" s="7"/>
      <c r="Q63" s="7"/>
      <c r="R63" s="7"/>
      <c r="S63" s="7"/>
      <c r="T63" s="7"/>
      <c r="U63" s="7"/>
      <c r="V63" s="7"/>
      <c r="W63" s="7"/>
      <c r="X63" s="7"/>
      <c r="Y63" s="7"/>
      <c r="Z63"/>
    </row>
    <row r="64" spans="1:26" s="8" customFormat="1" x14ac:dyDescent="0.2">
      <c r="A64" s="1"/>
      <c r="B64" s="2">
        <v>115904</v>
      </c>
      <c r="C64" s="3" t="s">
        <v>99</v>
      </c>
      <c r="D64" s="3">
        <v>1923074677</v>
      </c>
      <c r="E64" s="4">
        <v>8232</v>
      </c>
      <c r="F64" s="5" t="s">
        <v>41</v>
      </c>
      <c r="G64" s="6" t="s">
        <v>100</v>
      </c>
      <c r="H64" s="3">
        <v>2023</v>
      </c>
      <c r="I64" s="3"/>
      <c r="J64" s="7"/>
      <c r="K64" s="7"/>
      <c r="L64" s="7"/>
      <c r="M64" s="7"/>
      <c r="N64" s="7"/>
      <c r="O64" s="7"/>
      <c r="P64" s="7"/>
      <c r="Q64" s="7"/>
      <c r="R64" s="7"/>
      <c r="S64" s="7"/>
      <c r="T64" s="7"/>
      <c r="U64" s="7"/>
      <c r="V64" s="7"/>
      <c r="W64" s="7"/>
      <c r="X64" s="7"/>
      <c r="Y64" s="7"/>
      <c r="Z64"/>
    </row>
    <row r="65" spans="1:26" s="8" customFormat="1" x14ac:dyDescent="0.2">
      <c r="A65" s="1"/>
      <c r="B65" s="2">
        <v>115904</v>
      </c>
      <c r="C65" s="3" t="s">
        <v>99</v>
      </c>
      <c r="D65" s="3">
        <v>1923074712</v>
      </c>
      <c r="E65" s="4">
        <v>8232</v>
      </c>
      <c r="F65" s="5" t="s">
        <v>41</v>
      </c>
      <c r="G65" s="6" t="s">
        <v>101</v>
      </c>
      <c r="H65" s="3">
        <v>2023</v>
      </c>
      <c r="I65" s="3"/>
      <c r="J65" s="7"/>
      <c r="K65" s="7"/>
      <c r="L65" s="7"/>
      <c r="M65" s="7"/>
      <c r="N65" s="7"/>
      <c r="O65" s="7"/>
      <c r="P65" s="7"/>
      <c r="Q65" s="7"/>
      <c r="R65" s="7"/>
      <c r="S65" s="7"/>
      <c r="T65" s="7"/>
      <c r="U65" s="7"/>
      <c r="V65" s="7"/>
      <c r="W65" s="7"/>
      <c r="X65" s="7"/>
      <c r="Y65" s="7"/>
      <c r="Z65"/>
    </row>
    <row r="66" spans="1:26" s="8" customFormat="1" x14ac:dyDescent="0.2">
      <c r="A66" s="1"/>
      <c r="B66" s="2">
        <v>115904</v>
      </c>
      <c r="C66" s="3" t="s">
        <v>99</v>
      </c>
      <c r="D66" s="3">
        <v>1923074713</v>
      </c>
      <c r="E66" s="4">
        <v>8232</v>
      </c>
      <c r="F66" s="5" t="s">
        <v>41</v>
      </c>
      <c r="G66" s="6" t="s">
        <v>102</v>
      </c>
      <c r="H66" s="3">
        <v>2023</v>
      </c>
      <c r="I66" s="3"/>
      <c r="J66" s="7"/>
      <c r="K66" s="7"/>
      <c r="L66" s="7"/>
      <c r="M66" s="7"/>
      <c r="N66" s="7"/>
      <c r="O66" s="7"/>
      <c r="P66" s="7"/>
      <c r="Q66" s="7"/>
      <c r="R66" s="7"/>
      <c r="S66" s="7"/>
      <c r="T66" s="7"/>
      <c r="U66" s="7"/>
      <c r="V66" s="7"/>
      <c r="W66" s="7"/>
      <c r="X66" s="7"/>
      <c r="Y66" s="7"/>
      <c r="Z66"/>
    </row>
    <row r="67" spans="1:26" s="8" customFormat="1" x14ac:dyDescent="0.2">
      <c r="A67" s="1"/>
      <c r="B67" s="2">
        <v>108589</v>
      </c>
      <c r="C67" s="3" t="s">
        <v>103</v>
      </c>
      <c r="D67" s="3">
        <v>1923074698</v>
      </c>
      <c r="E67" s="4">
        <v>2850</v>
      </c>
      <c r="F67" s="5" t="s">
        <v>41</v>
      </c>
      <c r="G67" s="6" t="s">
        <v>104</v>
      </c>
      <c r="H67" s="3">
        <v>2023</v>
      </c>
      <c r="I67" s="3"/>
      <c r="J67" s="7"/>
      <c r="K67" s="7"/>
      <c r="L67" s="7"/>
      <c r="M67" s="7"/>
      <c r="N67" s="7"/>
      <c r="O67" s="7"/>
      <c r="P67" s="7"/>
      <c r="Q67" s="7"/>
      <c r="R67" s="7"/>
      <c r="S67" s="7"/>
      <c r="T67" s="7"/>
      <c r="U67" s="7"/>
      <c r="V67" s="7"/>
      <c r="W67" s="7"/>
      <c r="X67" s="7"/>
      <c r="Y67" s="7"/>
      <c r="Z67"/>
    </row>
    <row r="68" spans="1:26" s="8" customFormat="1" x14ac:dyDescent="0.2">
      <c r="A68" s="1"/>
      <c r="B68" s="2">
        <v>108589</v>
      </c>
      <c r="C68" s="3" t="s">
        <v>103</v>
      </c>
      <c r="D68" s="3">
        <v>1923074701</v>
      </c>
      <c r="E68" s="4">
        <v>7910</v>
      </c>
      <c r="F68" s="5" t="s">
        <v>41</v>
      </c>
      <c r="G68" s="6" t="s">
        <v>105</v>
      </c>
      <c r="H68" s="3">
        <v>2023</v>
      </c>
      <c r="I68" s="3"/>
      <c r="J68" s="7"/>
      <c r="K68" s="7"/>
      <c r="L68" s="7"/>
      <c r="M68" s="7"/>
      <c r="N68" s="7"/>
      <c r="O68" s="7"/>
      <c r="P68" s="7"/>
      <c r="Q68" s="7"/>
      <c r="R68" s="7"/>
      <c r="S68" s="7"/>
      <c r="T68" s="7"/>
      <c r="U68" s="7"/>
      <c r="V68" s="7"/>
      <c r="W68" s="7"/>
      <c r="X68" s="7"/>
      <c r="Y68" s="7"/>
      <c r="Z68"/>
    </row>
    <row r="69" spans="1:26" s="8" customFormat="1" x14ac:dyDescent="0.2">
      <c r="A69" s="1"/>
      <c r="B69" s="2">
        <v>108589</v>
      </c>
      <c r="C69" s="3" t="s">
        <v>103</v>
      </c>
      <c r="D69" s="3">
        <v>1923074703</v>
      </c>
      <c r="E69" s="4">
        <v>3538</v>
      </c>
      <c r="F69" s="5" t="s">
        <v>41</v>
      </c>
      <c r="G69" s="6" t="s">
        <v>106</v>
      </c>
      <c r="H69" s="3">
        <v>2023</v>
      </c>
      <c r="I69" s="3"/>
      <c r="J69" s="7"/>
      <c r="K69" s="7"/>
      <c r="L69" s="7"/>
      <c r="M69" s="7"/>
      <c r="N69" s="7"/>
      <c r="O69" s="7"/>
      <c r="P69" s="7"/>
      <c r="Q69" s="7"/>
      <c r="R69" s="7"/>
      <c r="S69" s="7"/>
      <c r="T69" s="7"/>
      <c r="U69" s="7"/>
      <c r="V69" s="7"/>
      <c r="W69" s="7"/>
      <c r="X69" s="7"/>
      <c r="Y69" s="7"/>
      <c r="Z69"/>
    </row>
    <row r="70" spans="1:26" s="8" customFormat="1" x14ac:dyDescent="0.2">
      <c r="A70" s="1"/>
      <c r="B70" s="2">
        <v>108589</v>
      </c>
      <c r="C70" s="3" t="s">
        <v>103</v>
      </c>
      <c r="D70" s="3">
        <v>1923074707</v>
      </c>
      <c r="E70" s="4">
        <v>5298</v>
      </c>
      <c r="F70" s="5" t="s">
        <v>41</v>
      </c>
      <c r="G70" s="6" t="s">
        <v>107</v>
      </c>
      <c r="H70" s="3">
        <v>2023</v>
      </c>
      <c r="I70" s="3"/>
      <c r="J70" s="7"/>
      <c r="K70" s="7"/>
      <c r="L70" s="7"/>
      <c r="M70" s="7"/>
      <c r="N70" s="7"/>
      <c r="O70" s="7"/>
      <c r="P70" s="7"/>
      <c r="Q70" s="7"/>
      <c r="R70" s="7"/>
      <c r="S70" s="7"/>
      <c r="T70" s="7"/>
      <c r="U70" s="7"/>
      <c r="V70" s="7"/>
      <c r="W70" s="7"/>
      <c r="X70" s="7"/>
      <c r="Y70" s="7"/>
      <c r="Z70"/>
    </row>
    <row r="71" spans="1:26" s="8" customFormat="1" x14ac:dyDescent="0.2">
      <c r="A71" s="1"/>
      <c r="B71" s="2">
        <v>108589</v>
      </c>
      <c r="C71" s="3" t="s">
        <v>103</v>
      </c>
      <c r="D71" s="3">
        <v>1923074708</v>
      </c>
      <c r="E71" s="4">
        <v>5785</v>
      </c>
      <c r="F71" s="5" t="s">
        <v>41</v>
      </c>
      <c r="G71" s="6" t="s">
        <v>108</v>
      </c>
      <c r="H71" s="3">
        <v>2023</v>
      </c>
      <c r="I71" s="3"/>
      <c r="J71" s="7"/>
      <c r="K71" s="7"/>
      <c r="L71" s="7"/>
      <c r="M71" s="7"/>
      <c r="N71" s="7"/>
      <c r="O71" s="7"/>
      <c r="P71" s="7"/>
      <c r="Q71" s="7"/>
      <c r="R71" s="7"/>
      <c r="S71" s="7"/>
      <c r="T71" s="7"/>
      <c r="U71" s="7"/>
      <c r="V71" s="7"/>
      <c r="W71" s="7"/>
      <c r="X71" s="7"/>
      <c r="Y71" s="7"/>
      <c r="Z71"/>
    </row>
    <row r="72" spans="1:26" s="8" customFormat="1" x14ac:dyDescent="0.2">
      <c r="A72" s="1"/>
      <c r="B72" s="2">
        <v>108589</v>
      </c>
      <c r="C72" s="3" t="s">
        <v>103</v>
      </c>
      <c r="D72" s="3">
        <v>1923074709</v>
      </c>
      <c r="E72" s="4">
        <v>3558</v>
      </c>
      <c r="F72" s="5" t="s">
        <v>41</v>
      </c>
      <c r="G72" s="6" t="s">
        <v>109</v>
      </c>
      <c r="H72" s="3">
        <v>2023</v>
      </c>
      <c r="I72" s="3"/>
      <c r="J72" s="7"/>
      <c r="K72" s="7"/>
      <c r="L72" s="7"/>
      <c r="M72" s="7"/>
      <c r="N72" s="7"/>
      <c r="O72" s="7"/>
      <c r="P72" s="7"/>
      <c r="Q72" s="7"/>
      <c r="R72" s="7"/>
      <c r="S72" s="7"/>
      <c r="T72" s="7"/>
      <c r="U72" s="7"/>
      <c r="V72" s="7"/>
      <c r="W72" s="7"/>
      <c r="X72" s="7"/>
      <c r="Y72" s="7"/>
      <c r="Z72"/>
    </row>
    <row r="73" spans="1:26" s="8" customFormat="1" x14ac:dyDescent="0.2">
      <c r="A73" s="1"/>
      <c r="B73" s="2">
        <v>108589</v>
      </c>
      <c r="C73" s="3" t="s">
        <v>103</v>
      </c>
      <c r="D73" s="3">
        <v>1923074739</v>
      </c>
      <c r="E73" s="4">
        <v>3164</v>
      </c>
      <c r="F73" s="5" t="s">
        <v>41</v>
      </c>
      <c r="G73" s="6" t="s">
        <v>110</v>
      </c>
      <c r="H73" s="3">
        <v>2023</v>
      </c>
      <c r="I73" s="3"/>
      <c r="J73" s="7"/>
      <c r="K73" s="7"/>
      <c r="L73" s="7"/>
      <c r="M73" s="7"/>
      <c r="N73" s="7"/>
      <c r="O73" s="7"/>
      <c r="P73" s="7"/>
      <c r="Q73" s="7"/>
      <c r="R73" s="7"/>
      <c r="S73" s="7"/>
      <c r="T73" s="7"/>
      <c r="U73" s="7"/>
      <c r="V73" s="7"/>
      <c r="W73" s="7"/>
      <c r="X73" s="7"/>
      <c r="Y73" s="7"/>
      <c r="Z73"/>
    </row>
    <row r="74" spans="1:26" s="8" customFormat="1" x14ac:dyDescent="0.2">
      <c r="A74" s="1"/>
      <c r="B74" s="2" t="s">
        <v>111</v>
      </c>
      <c r="C74" s="3" t="s">
        <v>112</v>
      </c>
      <c r="D74" s="3">
        <v>1923068916</v>
      </c>
      <c r="E74" s="4">
        <v>3430</v>
      </c>
      <c r="F74" s="5" t="s">
        <v>41</v>
      </c>
      <c r="G74" s="6" t="s">
        <v>113</v>
      </c>
      <c r="H74" s="3">
        <v>2023</v>
      </c>
      <c r="I74" s="3"/>
      <c r="J74" s="7"/>
      <c r="K74" s="7"/>
      <c r="L74" s="7"/>
      <c r="M74" s="7"/>
      <c r="N74" s="7"/>
      <c r="O74" s="7"/>
      <c r="P74" s="7"/>
      <c r="Q74" s="7"/>
      <c r="R74" s="7"/>
      <c r="S74" s="7"/>
      <c r="T74" s="7"/>
      <c r="U74" s="7"/>
      <c r="V74" s="7"/>
      <c r="W74" s="7"/>
      <c r="X74" s="7"/>
      <c r="Y74" s="7"/>
      <c r="Z74"/>
    </row>
    <row r="75" spans="1:26" s="8" customFormat="1" x14ac:dyDescent="0.2">
      <c r="A75" s="1"/>
      <c r="B75" s="2" t="s">
        <v>111</v>
      </c>
      <c r="C75" s="3" t="s">
        <v>112</v>
      </c>
      <c r="D75" s="3">
        <v>1923073445</v>
      </c>
      <c r="E75" s="4">
        <v>110079</v>
      </c>
      <c r="F75" s="5" t="s">
        <v>41</v>
      </c>
      <c r="G75" s="6" t="s">
        <v>114</v>
      </c>
      <c r="H75" s="3">
        <v>2023</v>
      </c>
      <c r="I75" s="3"/>
      <c r="J75" s="7"/>
      <c r="K75" s="7"/>
      <c r="L75" s="7"/>
      <c r="M75" s="7"/>
      <c r="N75" s="7"/>
      <c r="O75" s="7"/>
      <c r="P75" s="7"/>
      <c r="Q75" s="7"/>
      <c r="R75" s="7"/>
      <c r="S75" s="7"/>
      <c r="T75" s="7"/>
      <c r="U75" s="7"/>
      <c r="V75" s="7"/>
      <c r="W75" s="7"/>
      <c r="X75" s="7"/>
      <c r="Y75" s="7"/>
      <c r="Z75"/>
    </row>
    <row r="76" spans="1:26" s="8" customFormat="1" x14ac:dyDescent="0.2">
      <c r="A76" s="1"/>
      <c r="B76" s="2" t="s">
        <v>111</v>
      </c>
      <c r="C76" s="3" t="s">
        <v>112</v>
      </c>
      <c r="D76" s="3">
        <v>1923073585</v>
      </c>
      <c r="E76" s="4">
        <v>110152</v>
      </c>
      <c r="F76" s="5" t="s">
        <v>41</v>
      </c>
      <c r="G76" s="6" t="s">
        <v>115</v>
      </c>
      <c r="H76" s="3">
        <v>2023</v>
      </c>
      <c r="I76" s="3"/>
      <c r="J76" s="7"/>
      <c r="K76" s="7"/>
      <c r="L76" s="7"/>
      <c r="M76" s="7"/>
      <c r="N76" s="7"/>
      <c r="O76" s="7"/>
      <c r="P76" s="7"/>
      <c r="Q76" s="7"/>
      <c r="R76" s="7"/>
      <c r="S76" s="7"/>
      <c r="T76" s="7"/>
      <c r="U76" s="7"/>
      <c r="V76" s="7"/>
      <c r="W76" s="7"/>
      <c r="X76" s="7"/>
      <c r="Y76" s="7"/>
      <c r="Z76"/>
    </row>
    <row r="77" spans="1:26" s="8" customFormat="1" x14ac:dyDescent="0.2">
      <c r="A77" s="1"/>
      <c r="B77" s="2">
        <v>110921</v>
      </c>
      <c r="C77" s="3" t="s">
        <v>116</v>
      </c>
      <c r="D77" s="3">
        <v>1923068901</v>
      </c>
      <c r="E77" s="4">
        <v>1180</v>
      </c>
      <c r="F77" s="5" t="s">
        <v>41</v>
      </c>
      <c r="G77" s="6" t="s">
        <v>117</v>
      </c>
      <c r="H77" s="3">
        <v>2023</v>
      </c>
      <c r="I77" s="3"/>
      <c r="J77" s="7"/>
      <c r="K77" s="7"/>
      <c r="L77" s="7"/>
      <c r="M77" s="7"/>
      <c r="N77" s="7"/>
      <c r="O77" s="7"/>
      <c r="P77" s="7"/>
      <c r="Q77" s="7"/>
      <c r="R77" s="7"/>
      <c r="S77" s="7"/>
      <c r="T77" s="7"/>
      <c r="U77" s="7"/>
      <c r="V77" s="7"/>
      <c r="W77" s="7"/>
      <c r="X77" s="7"/>
      <c r="Y77" s="7"/>
      <c r="Z77"/>
    </row>
    <row r="78" spans="1:26" s="8" customFormat="1" x14ac:dyDescent="0.2">
      <c r="A78" s="1"/>
      <c r="B78" s="2">
        <v>118836</v>
      </c>
      <c r="C78" s="3" t="s">
        <v>118</v>
      </c>
      <c r="D78" s="3">
        <v>1923074744</v>
      </c>
      <c r="E78" s="4">
        <v>1000</v>
      </c>
      <c r="F78" s="5" t="s">
        <v>41</v>
      </c>
      <c r="G78" s="6" t="s">
        <v>119</v>
      </c>
      <c r="H78" s="3">
        <v>2023</v>
      </c>
      <c r="I78" s="3"/>
      <c r="J78" s="7"/>
      <c r="K78" s="7"/>
      <c r="L78" s="7"/>
      <c r="M78" s="7"/>
      <c r="N78" s="7"/>
      <c r="O78" s="7"/>
      <c r="P78" s="7"/>
      <c r="Q78" s="7"/>
      <c r="R78" s="7"/>
      <c r="S78" s="7"/>
      <c r="T78" s="7"/>
      <c r="U78" s="7"/>
      <c r="V78" s="7"/>
      <c r="W78" s="7"/>
      <c r="X78" s="7"/>
      <c r="Y78" s="7"/>
      <c r="Z78"/>
    </row>
    <row r="79" spans="1:26" s="8" customFormat="1" x14ac:dyDescent="0.2">
      <c r="A79" s="1"/>
      <c r="B79" s="2">
        <v>119320</v>
      </c>
      <c r="C79" s="3" t="s">
        <v>120</v>
      </c>
      <c r="D79" s="3">
        <v>3023481910</v>
      </c>
      <c r="E79" s="4">
        <v>262331</v>
      </c>
      <c r="F79" s="5" t="s">
        <v>41</v>
      </c>
      <c r="G79" s="6" t="s">
        <v>121</v>
      </c>
      <c r="H79" s="3">
        <v>2023</v>
      </c>
      <c r="I79" s="3"/>
      <c r="J79" s="7"/>
      <c r="K79" s="7"/>
      <c r="L79" s="7"/>
      <c r="M79" s="7"/>
      <c r="N79" s="7"/>
      <c r="O79" s="7"/>
      <c r="P79" s="7"/>
      <c r="Q79" s="7"/>
      <c r="R79" s="7"/>
      <c r="S79" s="7"/>
      <c r="T79" s="7"/>
      <c r="U79" s="7"/>
      <c r="V79" s="7"/>
      <c r="W79" s="7"/>
      <c r="X79" s="7"/>
      <c r="Y79" s="7"/>
      <c r="Z79"/>
    </row>
    <row r="80" spans="1:26" s="8" customFormat="1" x14ac:dyDescent="0.2">
      <c r="A80" s="1"/>
      <c r="B80" s="2">
        <v>118472</v>
      </c>
      <c r="C80" s="3" t="s">
        <v>122</v>
      </c>
      <c r="D80" s="3">
        <v>1923073992</v>
      </c>
      <c r="E80" s="4">
        <v>11760</v>
      </c>
      <c r="F80" s="5" t="s">
        <v>41</v>
      </c>
      <c r="G80" s="6" t="s">
        <v>123</v>
      </c>
      <c r="H80" s="3">
        <v>2023</v>
      </c>
      <c r="I80" s="3"/>
      <c r="J80" s="7"/>
      <c r="K80" s="7"/>
      <c r="L80" s="7"/>
      <c r="M80" s="7"/>
      <c r="N80" s="7"/>
      <c r="O80" s="7"/>
      <c r="P80" s="7"/>
      <c r="Q80" s="7"/>
      <c r="R80" s="7"/>
      <c r="S80" s="7"/>
      <c r="T80" s="7"/>
      <c r="U80" s="7"/>
      <c r="V80" s="7"/>
      <c r="W80" s="7"/>
      <c r="X80" s="7"/>
      <c r="Y80" s="7"/>
      <c r="Z80"/>
    </row>
    <row r="81" spans="1:26" s="8" customFormat="1" x14ac:dyDescent="0.2">
      <c r="A81" s="1"/>
      <c r="B81" s="2">
        <v>118472</v>
      </c>
      <c r="C81" s="3" t="s">
        <v>122</v>
      </c>
      <c r="D81" s="3">
        <v>1923074236</v>
      </c>
      <c r="E81" s="4">
        <v>17640</v>
      </c>
      <c r="F81" s="5" t="s">
        <v>41</v>
      </c>
      <c r="G81" s="6" t="s">
        <v>124</v>
      </c>
      <c r="H81" s="3">
        <v>2023</v>
      </c>
      <c r="I81" s="3"/>
      <c r="J81" s="7"/>
      <c r="K81" s="7"/>
      <c r="L81" s="7"/>
      <c r="M81" s="7"/>
      <c r="N81" s="7"/>
      <c r="O81" s="7"/>
      <c r="P81" s="7"/>
      <c r="Q81" s="7"/>
      <c r="R81" s="7"/>
      <c r="S81" s="7"/>
      <c r="T81" s="7"/>
      <c r="U81" s="7"/>
      <c r="V81" s="7"/>
      <c r="W81" s="7"/>
      <c r="X81" s="7"/>
      <c r="Y81" s="7"/>
      <c r="Z81"/>
    </row>
    <row r="82" spans="1:26" s="8" customFormat="1" x14ac:dyDescent="0.2">
      <c r="A82" s="1"/>
      <c r="B82" s="2">
        <v>113566</v>
      </c>
      <c r="C82" s="3" t="s">
        <v>125</v>
      </c>
      <c r="D82" s="3">
        <v>1923074743</v>
      </c>
      <c r="E82" s="4">
        <v>600</v>
      </c>
      <c r="F82" s="5" t="s">
        <v>41</v>
      </c>
      <c r="G82" s="6" t="s">
        <v>126</v>
      </c>
      <c r="H82" s="3">
        <v>2023</v>
      </c>
      <c r="I82" s="3"/>
      <c r="J82" s="7"/>
      <c r="K82" s="7"/>
      <c r="L82" s="7"/>
      <c r="M82" s="7"/>
      <c r="N82" s="7"/>
      <c r="O82" s="7"/>
      <c r="P82" s="7"/>
      <c r="Q82" s="7"/>
      <c r="R82" s="7"/>
      <c r="S82" s="7"/>
      <c r="T82" s="7"/>
      <c r="U82" s="7"/>
      <c r="V82" s="7"/>
      <c r="W82" s="7"/>
      <c r="X82" s="7"/>
      <c r="Y82" s="7"/>
      <c r="Z82"/>
    </row>
    <row r="83" spans="1:26" s="8" customFormat="1" x14ac:dyDescent="0.2">
      <c r="A83" s="1"/>
      <c r="B83" s="2">
        <v>112584</v>
      </c>
      <c r="C83" s="3" t="s">
        <v>127</v>
      </c>
      <c r="D83" s="3">
        <v>1923073590</v>
      </c>
      <c r="E83" s="4">
        <v>188356.86</v>
      </c>
      <c r="F83" s="5" t="s">
        <v>41</v>
      </c>
      <c r="G83" s="6" t="s">
        <v>128</v>
      </c>
      <c r="H83" s="3">
        <v>2023</v>
      </c>
      <c r="I83" s="3"/>
      <c r="J83" s="7"/>
      <c r="K83" s="7"/>
      <c r="L83" s="7"/>
      <c r="M83" s="7"/>
      <c r="N83" s="7"/>
      <c r="O83" s="7"/>
      <c r="P83" s="7"/>
      <c r="Q83" s="7"/>
      <c r="R83" s="7"/>
      <c r="S83" s="7"/>
      <c r="T83" s="7"/>
      <c r="U83" s="7"/>
      <c r="V83" s="7"/>
      <c r="W83" s="7"/>
      <c r="X83" s="7"/>
      <c r="Y83" s="7"/>
      <c r="Z83"/>
    </row>
    <row r="84" spans="1:26" s="8" customFormat="1" x14ac:dyDescent="0.2">
      <c r="A84" s="1"/>
      <c r="B84" s="2">
        <v>112584</v>
      </c>
      <c r="C84" s="3" t="s">
        <v>127</v>
      </c>
      <c r="D84" s="3">
        <v>1923074179</v>
      </c>
      <c r="E84" s="4">
        <v>2116</v>
      </c>
      <c r="F84" s="5" t="s">
        <v>41</v>
      </c>
      <c r="G84" s="6" t="s">
        <v>129</v>
      </c>
      <c r="H84" s="3">
        <v>2023</v>
      </c>
      <c r="I84" s="3"/>
      <c r="J84" s="7"/>
      <c r="K84" s="7"/>
      <c r="L84" s="7"/>
      <c r="M84" s="7"/>
      <c r="N84" s="7"/>
      <c r="O84" s="7"/>
      <c r="P84" s="7"/>
      <c r="Q84" s="7"/>
      <c r="R84" s="7"/>
      <c r="S84" s="7"/>
      <c r="T84" s="7"/>
      <c r="U84" s="7"/>
      <c r="V84" s="7"/>
      <c r="W84" s="7"/>
      <c r="X84" s="7"/>
      <c r="Y84" s="7"/>
      <c r="Z84"/>
    </row>
    <row r="85" spans="1:26" s="8" customFormat="1" x14ac:dyDescent="0.2">
      <c r="A85" s="1"/>
      <c r="B85" s="2">
        <v>112584</v>
      </c>
      <c r="C85" s="3" t="s">
        <v>127</v>
      </c>
      <c r="D85" s="3">
        <v>1923074586</v>
      </c>
      <c r="E85" s="4">
        <v>172588.79999999999</v>
      </c>
      <c r="F85" s="5" t="s">
        <v>41</v>
      </c>
      <c r="G85" s="6" t="s">
        <v>130</v>
      </c>
      <c r="H85" s="3">
        <v>2023</v>
      </c>
      <c r="I85" s="3"/>
      <c r="J85" s="7"/>
      <c r="K85" s="7"/>
      <c r="L85" s="7"/>
      <c r="M85" s="7"/>
      <c r="N85" s="7"/>
      <c r="O85" s="7"/>
      <c r="P85" s="7"/>
      <c r="Q85" s="7"/>
      <c r="R85" s="7"/>
      <c r="S85" s="7"/>
      <c r="T85" s="7"/>
      <c r="U85" s="7"/>
      <c r="V85" s="7"/>
      <c r="W85" s="7"/>
      <c r="X85" s="7"/>
      <c r="Y85" s="7"/>
      <c r="Z85"/>
    </row>
    <row r="86" spans="1:26" s="8" customFormat="1" x14ac:dyDescent="0.2">
      <c r="A86" s="1"/>
      <c r="B86" s="2">
        <v>112390</v>
      </c>
      <c r="C86" s="3" t="s">
        <v>131</v>
      </c>
      <c r="D86" s="3">
        <v>1923042458</v>
      </c>
      <c r="E86" s="4">
        <v>30000</v>
      </c>
      <c r="F86" s="5" t="s">
        <v>41</v>
      </c>
      <c r="G86" s="6" t="s">
        <v>132</v>
      </c>
      <c r="H86" s="3">
        <v>2023</v>
      </c>
      <c r="I86" s="3"/>
      <c r="J86" s="7"/>
      <c r="K86" s="7"/>
      <c r="L86" s="7"/>
      <c r="M86" s="7"/>
      <c r="N86" s="7"/>
      <c r="O86" s="7"/>
      <c r="P86" s="7"/>
      <c r="Q86" s="7"/>
      <c r="R86" s="7"/>
      <c r="S86" s="7"/>
      <c r="T86" s="7"/>
      <c r="U86" s="7"/>
      <c r="V86" s="7"/>
      <c r="W86" s="7"/>
      <c r="X86" s="7"/>
      <c r="Y86" s="7"/>
      <c r="Z86"/>
    </row>
    <row r="87" spans="1:26" s="8" customFormat="1" x14ac:dyDescent="0.2">
      <c r="A87" s="1"/>
      <c r="B87" s="2">
        <v>301868</v>
      </c>
      <c r="C87" s="3" t="s">
        <v>133</v>
      </c>
      <c r="D87" s="3">
        <v>1923062275</v>
      </c>
      <c r="E87" s="4">
        <v>337250</v>
      </c>
      <c r="F87" s="9" t="s">
        <v>134</v>
      </c>
      <c r="G87" s="6" t="s">
        <v>135</v>
      </c>
      <c r="H87" s="3">
        <v>2023</v>
      </c>
      <c r="I87" s="3"/>
      <c r="J87" s="7"/>
      <c r="K87" s="7"/>
      <c r="L87" s="7"/>
      <c r="M87" s="7"/>
      <c r="N87" s="7"/>
      <c r="O87" s="7"/>
      <c r="P87" s="7"/>
      <c r="Q87" s="7"/>
      <c r="R87" s="7"/>
      <c r="S87" s="7"/>
      <c r="T87" s="7"/>
      <c r="U87" s="7"/>
      <c r="V87" s="7"/>
      <c r="W87" s="7"/>
      <c r="X87" s="7"/>
      <c r="Y87" s="7"/>
      <c r="Z87"/>
    </row>
    <row r="88" spans="1:26" s="8" customFormat="1" x14ac:dyDescent="0.2">
      <c r="A88" s="1"/>
      <c r="B88" s="2">
        <v>303171</v>
      </c>
      <c r="C88" s="3" t="s">
        <v>136</v>
      </c>
      <c r="D88" s="3">
        <v>3023486410</v>
      </c>
      <c r="E88" s="4">
        <v>130402</v>
      </c>
      <c r="F88" s="9" t="s">
        <v>134</v>
      </c>
      <c r="G88" s="6" t="s">
        <v>137</v>
      </c>
      <c r="H88" s="3">
        <v>2023</v>
      </c>
      <c r="I88" s="3"/>
      <c r="J88" s="7"/>
      <c r="K88" s="7"/>
      <c r="L88" s="7"/>
      <c r="M88" s="7"/>
      <c r="N88" s="7"/>
      <c r="O88" s="7"/>
      <c r="P88" s="7"/>
      <c r="Q88" s="7"/>
      <c r="R88" s="7"/>
      <c r="S88" s="7"/>
      <c r="T88" s="7"/>
      <c r="U88" s="7"/>
      <c r="V88" s="7"/>
      <c r="W88" s="7"/>
      <c r="X88" s="7"/>
      <c r="Y88" s="7"/>
      <c r="Z88"/>
    </row>
    <row r="89" spans="1:26" s="8" customFormat="1" x14ac:dyDescent="0.2">
      <c r="A89" s="1"/>
      <c r="B89" s="2">
        <v>301884</v>
      </c>
      <c r="C89" s="3" t="s">
        <v>138</v>
      </c>
      <c r="D89" s="3">
        <v>3023486362</v>
      </c>
      <c r="E89" s="4">
        <v>90614</v>
      </c>
      <c r="F89" s="9" t="s">
        <v>134</v>
      </c>
      <c r="G89" s="6" t="s">
        <v>139</v>
      </c>
      <c r="H89" s="3">
        <v>2023</v>
      </c>
      <c r="I89" s="3"/>
      <c r="J89" s="7"/>
      <c r="K89" s="7"/>
      <c r="L89" s="7"/>
      <c r="M89" s="7"/>
      <c r="N89" s="7"/>
      <c r="O89" s="7"/>
      <c r="P89" s="7"/>
      <c r="Q89" s="7"/>
      <c r="R89" s="7"/>
      <c r="S89" s="7"/>
      <c r="T89" s="7"/>
      <c r="U89" s="7"/>
      <c r="V89" s="7"/>
      <c r="W89" s="7"/>
      <c r="X89" s="7"/>
      <c r="Y89" s="7"/>
      <c r="Z89"/>
    </row>
    <row r="90" spans="1:26" s="8" customFormat="1" x14ac:dyDescent="0.2">
      <c r="A90" s="1"/>
      <c r="B90" s="2">
        <v>303013</v>
      </c>
      <c r="C90" s="3" t="s">
        <v>140</v>
      </c>
      <c r="D90" s="3">
        <v>1923071715</v>
      </c>
      <c r="E90" s="4">
        <v>43610</v>
      </c>
      <c r="F90" s="9" t="s">
        <v>134</v>
      </c>
      <c r="G90" s="6" t="s">
        <v>141</v>
      </c>
      <c r="H90" s="3">
        <v>2023</v>
      </c>
      <c r="I90" s="3"/>
      <c r="J90" s="7"/>
      <c r="K90" s="7"/>
      <c r="L90" s="7"/>
      <c r="M90" s="7"/>
      <c r="N90" s="7"/>
      <c r="O90" s="7"/>
      <c r="P90" s="7"/>
      <c r="Q90" s="7"/>
      <c r="R90" s="7"/>
      <c r="S90" s="7"/>
      <c r="T90" s="7"/>
      <c r="U90" s="7"/>
      <c r="V90" s="7"/>
      <c r="W90" s="7"/>
      <c r="X90" s="7"/>
      <c r="Y90" s="7"/>
      <c r="Z90"/>
    </row>
    <row r="91" spans="1:26" s="8" customFormat="1" x14ac:dyDescent="0.2">
      <c r="A91" s="1"/>
      <c r="B91" s="2">
        <v>302911</v>
      </c>
      <c r="C91" s="3" t="s">
        <v>142</v>
      </c>
      <c r="D91" s="3">
        <v>1923063171</v>
      </c>
      <c r="E91" s="4">
        <v>1232850</v>
      </c>
      <c r="F91" s="9" t="s">
        <v>134</v>
      </c>
      <c r="G91" s="6" t="s">
        <v>143</v>
      </c>
      <c r="H91" s="3">
        <v>2023</v>
      </c>
      <c r="I91" s="3"/>
      <c r="J91" s="7"/>
      <c r="K91" s="7"/>
      <c r="L91" s="7"/>
      <c r="M91" s="7"/>
      <c r="N91" s="7"/>
      <c r="O91" s="7"/>
      <c r="P91" s="7"/>
      <c r="Q91" s="7"/>
      <c r="R91" s="7"/>
      <c r="S91" s="7"/>
      <c r="T91" s="7"/>
      <c r="U91" s="7"/>
      <c r="V91" s="7"/>
      <c r="W91" s="7"/>
      <c r="X91" s="7"/>
      <c r="Y91" s="7"/>
      <c r="Z91"/>
    </row>
    <row r="92" spans="1:26" s="8" customFormat="1" x14ac:dyDescent="0.2">
      <c r="A92" s="1"/>
      <c r="B92" s="2">
        <v>303153</v>
      </c>
      <c r="C92" s="3" t="s">
        <v>144</v>
      </c>
      <c r="D92" s="3">
        <v>1923073591</v>
      </c>
      <c r="E92" s="4">
        <v>1178421.8799999999</v>
      </c>
      <c r="F92" s="9" t="s">
        <v>134</v>
      </c>
      <c r="G92" s="6" t="s">
        <v>145</v>
      </c>
      <c r="H92" s="3">
        <v>2023</v>
      </c>
      <c r="I92" s="3"/>
      <c r="J92" s="7"/>
      <c r="K92" s="7"/>
      <c r="L92" s="7"/>
      <c r="M92" s="7"/>
      <c r="N92" s="7"/>
      <c r="O92" s="7"/>
      <c r="P92" s="7"/>
      <c r="Q92" s="7"/>
      <c r="R92" s="7"/>
      <c r="S92" s="7"/>
      <c r="T92" s="7"/>
      <c r="U92" s="7"/>
      <c r="V92" s="7"/>
      <c r="W92" s="7"/>
      <c r="X92" s="7"/>
      <c r="Y92" s="7"/>
      <c r="Z92"/>
    </row>
    <row r="93" spans="1:26" s="8" customFormat="1" x14ac:dyDescent="0.2">
      <c r="A93" s="1"/>
      <c r="B93" s="2">
        <v>301254</v>
      </c>
      <c r="C93" s="3" t="s">
        <v>146</v>
      </c>
      <c r="D93" s="3">
        <v>1923073446</v>
      </c>
      <c r="E93" s="4">
        <v>173460</v>
      </c>
      <c r="F93" s="9" t="s">
        <v>134</v>
      </c>
      <c r="G93" s="6" t="s">
        <v>147</v>
      </c>
      <c r="H93" s="3">
        <v>2023</v>
      </c>
      <c r="I93" s="3"/>
      <c r="J93" s="7"/>
      <c r="K93" s="7"/>
      <c r="L93" s="7"/>
      <c r="M93" s="7"/>
      <c r="N93" s="7"/>
      <c r="O93" s="7"/>
      <c r="P93" s="7"/>
      <c r="Q93" s="7"/>
      <c r="R93" s="7"/>
      <c r="S93" s="7"/>
      <c r="T93" s="7"/>
      <c r="U93" s="7"/>
      <c r="V93" s="7"/>
      <c r="W93" s="7"/>
      <c r="X93" s="7"/>
      <c r="Y93" s="7"/>
      <c r="Z93"/>
    </row>
    <row r="94" spans="1:26" s="8" customFormat="1" x14ac:dyDescent="0.2">
      <c r="A94" s="1"/>
      <c r="B94" s="2">
        <v>301254</v>
      </c>
      <c r="C94" s="3" t="s">
        <v>146</v>
      </c>
      <c r="D94" s="3">
        <v>1923073587</v>
      </c>
      <c r="E94" s="4">
        <v>49000</v>
      </c>
      <c r="F94" s="9" t="s">
        <v>134</v>
      </c>
      <c r="G94" s="6" t="s">
        <v>148</v>
      </c>
      <c r="H94" s="3">
        <v>2023</v>
      </c>
      <c r="I94" s="3"/>
      <c r="J94" s="7"/>
      <c r="K94" s="7"/>
      <c r="L94" s="7"/>
      <c r="M94" s="7"/>
      <c r="N94" s="7"/>
      <c r="O94" s="7"/>
      <c r="P94" s="7"/>
      <c r="Q94" s="7"/>
      <c r="R94" s="7"/>
      <c r="S94" s="7"/>
      <c r="T94" s="7"/>
      <c r="U94" s="7"/>
      <c r="V94" s="7"/>
      <c r="W94" s="7"/>
      <c r="X94" s="7"/>
      <c r="Y94" s="7"/>
      <c r="Z94"/>
    </row>
    <row r="95" spans="1:26" s="8" customFormat="1" x14ac:dyDescent="0.2">
      <c r="A95" s="1"/>
      <c r="B95" s="2">
        <v>302991</v>
      </c>
      <c r="C95" s="3" t="s">
        <v>149</v>
      </c>
      <c r="D95" s="3">
        <v>3023486366</v>
      </c>
      <c r="E95" s="4">
        <v>313017</v>
      </c>
      <c r="F95" s="9" t="s">
        <v>134</v>
      </c>
      <c r="G95" s="6" t="s">
        <v>150</v>
      </c>
      <c r="H95" s="3">
        <v>2023</v>
      </c>
      <c r="I95" s="3"/>
      <c r="J95" s="7"/>
      <c r="K95" s="7"/>
      <c r="L95" s="7"/>
      <c r="M95" s="7"/>
      <c r="N95" s="7"/>
      <c r="O95" s="7"/>
      <c r="P95" s="7"/>
      <c r="Q95" s="7"/>
      <c r="R95" s="7"/>
      <c r="S95" s="7"/>
      <c r="T95" s="7"/>
      <c r="U95" s="7"/>
      <c r="V95" s="7"/>
      <c r="W95" s="7"/>
      <c r="X95" s="7"/>
      <c r="Y95" s="7"/>
      <c r="Z95"/>
    </row>
    <row r="96" spans="1:26" s="8" customFormat="1" x14ac:dyDescent="0.2">
      <c r="A96" s="1"/>
      <c r="B96" s="2">
        <v>301675</v>
      </c>
      <c r="C96" s="3" t="s">
        <v>151</v>
      </c>
      <c r="D96" s="3">
        <v>1923063942</v>
      </c>
      <c r="E96" s="4">
        <v>54405</v>
      </c>
      <c r="F96" s="9" t="s">
        <v>134</v>
      </c>
      <c r="G96" s="6" t="s">
        <v>152</v>
      </c>
      <c r="H96" s="3">
        <v>2023</v>
      </c>
      <c r="I96" s="3"/>
      <c r="J96" s="7"/>
      <c r="K96" s="7"/>
      <c r="L96" s="7"/>
      <c r="M96" s="7"/>
      <c r="N96" s="7"/>
      <c r="O96" s="7"/>
      <c r="P96" s="7"/>
      <c r="Q96" s="7"/>
      <c r="R96" s="7"/>
      <c r="S96" s="7"/>
      <c r="T96" s="7"/>
      <c r="U96" s="7"/>
      <c r="V96" s="7"/>
      <c r="W96" s="7"/>
      <c r="X96" s="7"/>
      <c r="Y96" s="7"/>
      <c r="Z96"/>
    </row>
    <row r="97" spans="1:26" s="8" customFormat="1" x14ac:dyDescent="0.2">
      <c r="A97" s="1"/>
      <c r="B97" s="2">
        <v>302120</v>
      </c>
      <c r="C97" s="3" t="s">
        <v>153</v>
      </c>
      <c r="D97" s="3">
        <v>3023486368</v>
      </c>
      <c r="E97" s="4">
        <v>154858</v>
      </c>
      <c r="F97" s="9" t="s">
        <v>134</v>
      </c>
      <c r="G97" s="6" t="s">
        <v>154</v>
      </c>
      <c r="H97" s="3">
        <v>2023</v>
      </c>
      <c r="I97" s="3"/>
      <c r="J97" s="7"/>
      <c r="K97" s="7"/>
      <c r="L97" s="7"/>
      <c r="M97" s="7"/>
      <c r="N97" s="7"/>
      <c r="O97" s="7"/>
      <c r="P97" s="7"/>
      <c r="Q97" s="7"/>
      <c r="R97" s="7"/>
      <c r="S97" s="7"/>
      <c r="T97" s="7"/>
      <c r="U97" s="7"/>
      <c r="V97" s="7"/>
      <c r="W97" s="7"/>
      <c r="X97" s="7"/>
      <c r="Y97" s="7"/>
      <c r="Z97"/>
    </row>
    <row r="98" spans="1:26" s="8" customFormat="1" x14ac:dyDescent="0.2">
      <c r="A98" s="1"/>
      <c r="B98" s="2">
        <v>302120</v>
      </c>
      <c r="C98" s="3" t="s">
        <v>153</v>
      </c>
      <c r="D98" s="3">
        <v>1923074587</v>
      </c>
      <c r="E98" s="4">
        <v>72412</v>
      </c>
      <c r="F98" s="9" t="s">
        <v>134</v>
      </c>
      <c r="G98" s="6" t="s">
        <v>155</v>
      </c>
      <c r="H98" s="3">
        <v>2023</v>
      </c>
      <c r="I98" s="3"/>
      <c r="J98" s="7"/>
      <c r="K98" s="7"/>
      <c r="L98" s="7"/>
      <c r="M98" s="7"/>
      <c r="N98" s="7"/>
      <c r="O98" s="7"/>
      <c r="P98" s="7"/>
      <c r="Q98" s="7"/>
      <c r="R98" s="7"/>
      <c r="S98" s="7"/>
      <c r="T98" s="7"/>
      <c r="U98" s="7"/>
      <c r="V98" s="7"/>
      <c r="W98" s="7"/>
      <c r="X98" s="7"/>
      <c r="Y98" s="7"/>
      <c r="Z98"/>
    </row>
    <row r="99" spans="1:26" s="8" customFormat="1" x14ac:dyDescent="0.2">
      <c r="A99" s="1"/>
      <c r="B99" s="2">
        <v>302520</v>
      </c>
      <c r="C99" s="3" t="s">
        <v>156</v>
      </c>
      <c r="D99" s="3">
        <v>3023475361</v>
      </c>
      <c r="E99" s="4">
        <v>9290251</v>
      </c>
      <c r="F99" s="9" t="s">
        <v>134</v>
      </c>
      <c r="G99" s="6" t="s">
        <v>157</v>
      </c>
      <c r="H99" s="3">
        <v>2023</v>
      </c>
      <c r="I99" s="3"/>
      <c r="J99" s="7"/>
      <c r="K99" s="7"/>
      <c r="L99" s="7"/>
      <c r="M99" s="7"/>
      <c r="N99" s="7"/>
      <c r="O99" s="7"/>
      <c r="P99" s="7"/>
      <c r="Q99" s="7"/>
      <c r="R99" s="7"/>
      <c r="S99" s="7"/>
      <c r="T99" s="7"/>
      <c r="U99" s="7"/>
      <c r="V99" s="7"/>
      <c r="W99" s="7"/>
      <c r="X99" s="7"/>
      <c r="Y99" s="7"/>
      <c r="Z99"/>
    </row>
    <row r="100" spans="1:26" s="8" customFormat="1" x14ac:dyDescent="0.2">
      <c r="A100" s="1"/>
      <c r="B100" s="2">
        <v>302770</v>
      </c>
      <c r="C100" s="3" t="s">
        <v>158</v>
      </c>
      <c r="D100" s="3">
        <v>3023486373</v>
      </c>
      <c r="E100" s="4">
        <v>1057189</v>
      </c>
      <c r="F100" s="9" t="s">
        <v>134</v>
      </c>
      <c r="G100" s="6" t="s">
        <v>159</v>
      </c>
      <c r="H100" s="3">
        <v>2023</v>
      </c>
      <c r="I100" s="3"/>
      <c r="J100" s="7"/>
      <c r="K100" s="7"/>
      <c r="L100" s="7"/>
      <c r="M100" s="7"/>
      <c r="N100" s="7"/>
      <c r="O100" s="7"/>
      <c r="P100" s="7"/>
      <c r="Q100" s="7"/>
      <c r="R100" s="7"/>
      <c r="S100" s="7"/>
      <c r="T100" s="7"/>
      <c r="U100" s="7"/>
      <c r="V100" s="7"/>
      <c r="W100" s="7"/>
      <c r="X100" s="7"/>
      <c r="Y100" s="7"/>
      <c r="Z100"/>
    </row>
    <row r="101" spans="1:26" s="8" customFormat="1" x14ac:dyDescent="0.2">
      <c r="A101" s="1"/>
      <c r="B101" s="2">
        <v>302937</v>
      </c>
      <c r="C101" s="3" t="s">
        <v>160</v>
      </c>
      <c r="D101" s="3">
        <v>3023486382</v>
      </c>
      <c r="E101" s="4">
        <v>394342</v>
      </c>
      <c r="F101" s="9" t="s">
        <v>134</v>
      </c>
      <c r="G101" s="6" t="s">
        <v>161</v>
      </c>
      <c r="H101" s="3">
        <v>2023</v>
      </c>
      <c r="I101" s="3"/>
      <c r="J101" s="7"/>
      <c r="K101" s="7"/>
      <c r="L101" s="7"/>
      <c r="M101" s="7"/>
      <c r="N101" s="7"/>
      <c r="O101" s="7"/>
      <c r="P101" s="7"/>
      <c r="Q101" s="7"/>
      <c r="R101" s="7"/>
      <c r="S101" s="7"/>
      <c r="T101" s="7"/>
      <c r="U101" s="7"/>
      <c r="V101" s="7"/>
      <c r="W101" s="7"/>
      <c r="X101" s="7"/>
      <c r="Y101" s="7"/>
      <c r="Z101"/>
    </row>
    <row r="102" spans="1:26" s="8" customFormat="1" x14ac:dyDescent="0.2">
      <c r="A102" s="1"/>
      <c r="B102" s="2">
        <v>500925</v>
      </c>
      <c r="C102" s="3" t="s">
        <v>162</v>
      </c>
      <c r="D102" s="3">
        <v>1023330718</v>
      </c>
      <c r="E102" s="4">
        <v>5000</v>
      </c>
      <c r="F102" s="5" t="s">
        <v>163</v>
      </c>
      <c r="G102" s="6" t="s">
        <v>164</v>
      </c>
      <c r="H102" s="3">
        <v>2023</v>
      </c>
      <c r="I102" s="3"/>
      <c r="J102" s="7"/>
      <c r="K102" s="7"/>
      <c r="L102" s="7"/>
      <c r="M102" s="7"/>
      <c r="N102" s="7"/>
      <c r="O102" s="7"/>
      <c r="P102" s="7"/>
      <c r="Q102" s="7"/>
      <c r="R102" s="7"/>
      <c r="S102" s="7"/>
      <c r="T102" s="7"/>
      <c r="U102" s="7"/>
      <c r="V102" s="7"/>
      <c r="W102" s="7"/>
      <c r="X102" s="7"/>
      <c r="Y102" s="7"/>
      <c r="Z102"/>
    </row>
    <row r="103" spans="1:26" s="8" customFormat="1" x14ac:dyDescent="0.2">
      <c r="A103" s="1"/>
      <c r="B103" s="2">
        <v>112390</v>
      </c>
      <c r="C103" s="3" t="s">
        <v>131</v>
      </c>
      <c r="D103" s="3">
        <v>1923062420</v>
      </c>
      <c r="E103" s="4">
        <v>14255</v>
      </c>
      <c r="F103" s="5" t="s">
        <v>163</v>
      </c>
      <c r="G103" s="6" t="s">
        <v>164</v>
      </c>
      <c r="H103" s="3">
        <v>2023</v>
      </c>
      <c r="I103" s="3"/>
      <c r="J103" s="7"/>
      <c r="K103" s="7"/>
      <c r="L103" s="7"/>
      <c r="M103" s="7"/>
      <c r="N103" s="7"/>
      <c r="O103" s="7"/>
      <c r="P103" s="7"/>
      <c r="Q103" s="7"/>
      <c r="R103" s="7"/>
      <c r="S103" s="7"/>
      <c r="T103" s="7"/>
      <c r="U103" s="7"/>
      <c r="V103" s="7"/>
      <c r="W103" s="7"/>
      <c r="X103" s="7"/>
      <c r="Y103" s="7"/>
      <c r="Z103"/>
    </row>
    <row r="104" spans="1:26" s="8" customFormat="1" x14ac:dyDescent="0.2">
      <c r="A104" s="1"/>
      <c r="B104" s="2">
        <v>119011</v>
      </c>
      <c r="C104" s="3" t="s">
        <v>165</v>
      </c>
      <c r="D104" s="3">
        <v>1923067745</v>
      </c>
      <c r="E104" s="4">
        <v>38940</v>
      </c>
      <c r="F104" s="5" t="s">
        <v>163</v>
      </c>
      <c r="G104" s="6" t="s">
        <v>164</v>
      </c>
      <c r="H104" s="3">
        <v>2023</v>
      </c>
      <c r="I104" s="3"/>
      <c r="J104" s="7"/>
      <c r="K104" s="7"/>
      <c r="L104" s="7"/>
      <c r="M104" s="7"/>
      <c r="N104" s="7"/>
      <c r="O104" s="7"/>
      <c r="P104" s="7"/>
      <c r="Q104" s="7"/>
      <c r="R104" s="7"/>
      <c r="S104" s="7"/>
      <c r="T104" s="7"/>
      <c r="U104" s="7"/>
      <c r="V104" s="7"/>
      <c r="W104" s="7"/>
      <c r="X104" s="7"/>
      <c r="Y104" s="7"/>
      <c r="Z104"/>
    </row>
    <row r="105" spans="1:26" s="8" customFormat="1" x14ac:dyDescent="0.2">
      <c r="A105" s="1"/>
      <c r="B105" s="2">
        <v>119109</v>
      </c>
      <c r="C105" s="3" t="s">
        <v>166</v>
      </c>
      <c r="D105" s="3">
        <v>1923068543</v>
      </c>
      <c r="E105" s="4">
        <v>7816</v>
      </c>
      <c r="F105" s="5" t="s">
        <v>163</v>
      </c>
      <c r="G105" s="6" t="s">
        <v>164</v>
      </c>
      <c r="H105" s="3">
        <v>2023</v>
      </c>
      <c r="I105" s="3"/>
      <c r="J105" s="7"/>
      <c r="K105" s="7"/>
      <c r="L105" s="7"/>
      <c r="M105" s="7"/>
      <c r="N105" s="7"/>
      <c r="O105" s="7"/>
      <c r="P105" s="7"/>
      <c r="Q105" s="7"/>
      <c r="R105" s="7"/>
      <c r="S105" s="7"/>
      <c r="T105" s="7"/>
      <c r="U105" s="7"/>
      <c r="V105" s="7"/>
      <c r="W105" s="7"/>
      <c r="X105" s="7"/>
      <c r="Y105" s="7"/>
      <c r="Z105"/>
    </row>
    <row r="106" spans="1:26" s="8" customFormat="1" x14ac:dyDescent="0.2">
      <c r="A106" s="1"/>
      <c r="B106" s="2" t="s">
        <v>167</v>
      </c>
      <c r="C106" s="3" t="s">
        <v>168</v>
      </c>
      <c r="D106" s="3">
        <v>1923069825</v>
      </c>
      <c r="E106" s="4">
        <v>7910</v>
      </c>
      <c r="F106" s="5" t="s">
        <v>163</v>
      </c>
      <c r="G106" s="6" t="s">
        <v>164</v>
      </c>
      <c r="H106" s="3">
        <v>2023</v>
      </c>
      <c r="I106" s="3"/>
      <c r="J106" s="7"/>
      <c r="K106" s="7"/>
      <c r="L106" s="7"/>
      <c r="M106" s="7"/>
      <c r="N106" s="7"/>
      <c r="O106" s="7"/>
      <c r="P106" s="7"/>
      <c r="Q106" s="7"/>
      <c r="R106" s="7"/>
      <c r="S106" s="7"/>
      <c r="T106" s="7"/>
      <c r="U106" s="7"/>
      <c r="V106" s="7"/>
      <c r="W106" s="7"/>
      <c r="X106" s="7"/>
      <c r="Y106" s="7"/>
      <c r="Z106"/>
    </row>
    <row r="107" spans="1:26" s="8" customFormat="1" x14ac:dyDescent="0.2">
      <c r="A107" s="1"/>
      <c r="B107" s="2" t="s">
        <v>167</v>
      </c>
      <c r="C107" s="3" t="s">
        <v>168</v>
      </c>
      <c r="D107" s="3">
        <v>1923069826</v>
      </c>
      <c r="E107" s="4">
        <v>4578</v>
      </c>
      <c r="F107" s="5" t="s">
        <v>163</v>
      </c>
      <c r="G107" s="6" t="s">
        <v>164</v>
      </c>
      <c r="H107" s="3">
        <v>2023</v>
      </c>
      <c r="I107" s="3"/>
      <c r="J107" s="7"/>
      <c r="K107" s="7"/>
      <c r="L107" s="7"/>
      <c r="M107" s="7"/>
      <c r="N107" s="7"/>
      <c r="O107" s="7"/>
      <c r="P107" s="7"/>
      <c r="Q107" s="7"/>
      <c r="R107" s="7"/>
      <c r="S107" s="7"/>
      <c r="T107" s="7"/>
      <c r="U107" s="7"/>
      <c r="V107" s="7"/>
      <c r="W107" s="7"/>
      <c r="X107" s="7"/>
      <c r="Y107" s="7"/>
      <c r="Z107"/>
    </row>
    <row r="108" spans="1:26" s="8" customFormat="1" x14ac:dyDescent="0.2">
      <c r="A108" s="1"/>
      <c r="B108" s="2">
        <v>115764</v>
      </c>
      <c r="C108" s="3" t="s">
        <v>169</v>
      </c>
      <c r="D108" s="3">
        <v>1923070048</v>
      </c>
      <c r="E108" s="4">
        <v>15590</v>
      </c>
      <c r="F108" s="5" t="s">
        <v>163</v>
      </c>
      <c r="G108" s="6" t="s">
        <v>164</v>
      </c>
      <c r="H108" s="3">
        <v>2023</v>
      </c>
      <c r="I108" s="3"/>
      <c r="J108" s="7"/>
      <c r="K108" s="7"/>
      <c r="L108" s="7"/>
      <c r="M108" s="7"/>
      <c r="N108" s="7"/>
      <c r="O108" s="7"/>
      <c r="P108" s="7"/>
      <c r="Q108" s="7"/>
      <c r="R108" s="7"/>
      <c r="S108" s="7"/>
      <c r="T108" s="7"/>
      <c r="U108" s="7"/>
      <c r="V108" s="7"/>
      <c r="W108" s="7"/>
      <c r="X108" s="7"/>
      <c r="Y108" s="7"/>
      <c r="Z108"/>
    </row>
    <row r="109" spans="1:26" s="8" customFormat="1" x14ac:dyDescent="0.2">
      <c r="A109" s="1"/>
      <c r="B109" s="2">
        <v>114818</v>
      </c>
      <c r="C109" s="3" t="s">
        <v>84</v>
      </c>
      <c r="D109" s="3">
        <v>1923073438</v>
      </c>
      <c r="E109" s="4">
        <v>9476</v>
      </c>
      <c r="F109" s="5" t="s">
        <v>163</v>
      </c>
      <c r="G109" s="6" t="s">
        <v>164</v>
      </c>
      <c r="H109" s="3">
        <v>2023</v>
      </c>
      <c r="I109" s="3"/>
      <c r="J109" s="7"/>
      <c r="K109" s="7"/>
      <c r="L109" s="7"/>
      <c r="M109" s="7"/>
      <c r="N109" s="7"/>
      <c r="O109" s="7"/>
      <c r="P109" s="7"/>
      <c r="Q109" s="7"/>
      <c r="R109" s="7"/>
      <c r="S109" s="7"/>
      <c r="T109" s="7"/>
      <c r="U109" s="7"/>
      <c r="V109" s="7"/>
      <c r="W109" s="7"/>
      <c r="X109" s="7"/>
      <c r="Y109" s="7"/>
      <c r="Z109"/>
    </row>
    <row r="110" spans="1:26" s="8" customFormat="1" x14ac:dyDescent="0.2">
      <c r="A110" s="1"/>
      <c r="B110" s="2">
        <v>112691</v>
      </c>
      <c r="C110" s="3" t="s">
        <v>170</v>
      </c>
      <c r="D110" s="3">
        <v>1923073439</v>
      </c>
      <c r="E110" s="4">
        <v>257989.09</v>
      </c>
      <c r="F110" s="5" t="s">
        <v>163</v>
      </c>
      <c r="G110" s="6" t="s">
        <v>164</v>
      </c>
      <c r="H110" s="3">
        <v>2023</v>
      </c>
      <c r="I110" s="3"/>
      <c r="J110" s="7"/>
      <c r="K110" s="7"/>
      <c r="L110" s="7"/>
      <c r="M110" s="7"/>
      <c r="N110" s="7"/>
      <c r="O110" s="7"/>
      <c r="P110" s="7"/>
      <c r="Q110" s="7"/>
      <c r="R110" s="7"/>
      <c r="S110" s="7"/>
      <c r="T110" s="7"/>
      <c r="U110" s="7"/>
      <c r="V110" s="7"/>
      <c r="W110" s="7"/>
      <c r="X110" s="7"/>
      <c r="Y110" s="7"/>
      <c r="Z110"/>
    </row>
    <row r="111" spans="1:26" s="8" customFormat="1" x14ac:dyDescent="0.2">
      <c r="A111" s="1"/>
      <c r="B111" s="2">
        <v>112691</v>
      </c>
      <c r="C111" s="3" t="s">
        <v>170</v>
      </c>
      <c r="D111" s="3">
        <v>1923073440</v>
      </c>
      <c r="E111" s="4">
        <v>20827.310000000001</v>
      </c>
      <c r="F111" s="5" t="s">
        <v>163</v>
      </c>
      <c r="G111" s="6" t="s">
        <v>164</v>
      </c>
      <c r="H111" s="3">
        <v>2023</v>
      </c>
      <c r="I111" s="3"/>
      <c r="J111" s="7"/>
      <c r="K111" s="7"/>
      <c r="L111" s="7"/>
      <c r="M111" s="7"/>
      <c r="N111" s="7"/>
      <c r="O111" s="7"/>
      <c r="P111" s="7"/>
      <c r="Q111" s="7"/>
      <c r="R111" s="7"/>
      <c r="S111" s="7"/>
      <c r="T111" s="7"/>
      <c r="U111" s="7"/>
      <c r="V111" s="7"/>
      <c r="W111" s="7"/>
      <c r="X111" s="7"/>
      <c r="Y111" s="7"/>
      <c r="Z111"/>
    </row>
    <row r="112" spans="1:26" s="8" customFormat="1" x14ac:dyDescent="0.2">
      <c r="A112" s="1"/>
      <c r="B112" s="2">
        <v>120224</v>
      </c>
      <c r="C112" s="3" t="s">
        <v>171</v>
      </c>
      <c r="D112" s="3">
        <v>1923074015</v>
      </c>
      <c r="E112" s="4">
        <v>11484</v>
      </c>
      <c r="F112" s="5" t="s">
        <v>163</v>
      </c>
      <c r="G112" s="6" t="s">
        <v>164</v>
      </c>
      <c r="H112" s="3">
        <v>2023</v>
      </c>
      <c r="I112" s="3"/>
      <c r="J112" s="7"/>
      <c r="K112" s="7"/>
      <c r="L112" s="7"/>
      <c r="M112" s="7"/>
      <c r="N112" s="7"/>
      <c r="O112" s="7"/>
      <c r="P112" s="7"/>
      <c r="Q112" s="7"/>
      <c r="R112" s="7"/>
      <c r="S112" s="7"/>
      <c r="T112" s="7"/>
      <c r="U112" s="7"/>
      <c r="V112" s="7"/>
      <c r="W112" s="7"/>
      <c r="X112" s="7"/>
      <c r="Y112" s="7"/>
      <c r="Z112"/>
    </row>
    <row r="113" spans="1:26" s="8" customFormat="1" x14ac:dyDescent="0.2">
      <c r="A113" s="1"/>
      <c r="B113" s="2">
        <v>112411</v>
      </c>
      <c r="C113" s="3" t="s">
        <v>172</v>
      </c>
      <c r="D113" s="3">
        <v>1923074235</v>
      </c>
      <c r="E113" s="4">
        <v>1436723.8</v>
      </c>
      <c r="F113" s="5" t="s">
        <v>163</v>
      </c>
      <c r="G113" s="6" t="s">
        <v>164</v>
      </c>
      <c r="H113" s="3">
        <v>2023</v>
      </c>
      <c r="I113" s="3"/>
      <c r="J113" s="7"/>
      <c r="K113" s="7"/>
      <c r="L113" s="7"/>
      <c r="M113" s="7"/>
      <c r="N113" s="7"/>
      <c r="O113" s="7"/>
      <c r="P113" s="7"/>
      <c r="Q113" s="7"/>
      <c r="R113" s="7"/>
      <c r="S113" s="7"/>
      <c r="T113" s="7"/>
      <c r="U113" s="7"/>
      <c r="V113" s="7"/>
      <c r="W113" s="7"/>
      <c r="X113" s="7"/>
      <c r="Y113" s="7"/>
      <c r="Z113"/>
    </row>
    <row r="114" spans="1:26" s="8" customFormat="1" x14ac:dyDescent="0.2">
      <c r="A114" s="1"/>
      <c r="B114" s="2" t="s">
        <v>173</v>
      </c>
      <c r="C114" s="3" t="s">
        <v>174</v>
      </c>
      <c r="D114" s="3">
        <v>1923074466</v>
      </c>
      <c r="E114" s="4">
        <v>12642</v>
      </c>
      <c r="F114" s="5" t="s">
        <v>163</v>
      </c>
      <c r="G114" s="6" t="s">
        <v>164</v>
      </c>
      <c r="H114" s="3">
        <v>2023</v>
      </c>
      <c r="I114" s="3"/>
      <c r="J114" s="7"/>
      <c r="K114" s="7"/>
      <c r="L114" s="7"/>
      <c r="M114" s="7"/>
      <c r="N114" s="7"/>
      <c r="O114" s="7"/>
      <c r="P114" s="7"/>
      <c r="Q114" s="7"/>
      <c r="R114" s="7"/>
      <c r="S114" s="7"/>
      <c r="T114" s="7"/>
      <c r="U114" s="7"/>
      <c r="V114" s="7"/>
      <c r="W114" s="7"/>
      <c r="X114" s="7"/>
      <c r="Y114" s="7"/>
      <c r="Z114"/>
    </row>
    <row r="115" spans="1:26" s="8" customFormat="1" x14ac:dyDescent="0.2">
      <c r="A115" s="1"/>
      <c r="B115" s="2">
        <v>115764</v>
      </c>
      <c r="C115" s="3" t="s">
        <v>169</v>
      </c>
      <c r="D115" s="3">
        <v>1923074521</v>
      </c>
      <c r="E115" s="4">
        <v>898</v>
      </c>
      <c r="F115" s="5" t="s">
        <v>163</v>
      </c>
      <c r="G115" s="6" t="s">
        <v>164</v>
      </c>
      <c r="H115" s="3">
        <v>2023</v>
      </c>
      <c r="I115" s="3"/>
      <c r="J115" s="7"/>
      <c r="K115" s="7"/>
      <c r="L115" s="7"/>
      <c r="M115" s="7"/>
      <c r="N115" s="7"/>
      <c r="O115" s="7"/>
      <c r="P115" s="7"/>
      <c r="Q115" s="7"/>
      <c r="R115" s="7"/>
      <c r="S115" s="7"/>
      <c r="T115" s="7"/>
      <c r="U115" s="7"/>
      <c r="V115" s="7"/>
      <c r="W115" s="7"/>
      <c r="X115" s="7"/>
      <c r="Y115" s="7"/>
      <c r="Z115"/>
    </row>
    <row r="116" spans="1:26" s="8" customFormat="1" x14ac:dyDescent="0.2">
      <c r="A116" s="1"/>
      <c r="B116" s="2">
        <v>116071</v>
      </c>
      <c r="C116" s="3" t="s">
        <v>175</v>
      </c>
      <c r="D116" s="3">
        <v>1923074572</v>
      </c>
      <c r="E116" s="4">
        <v>55900</v>
      </c>
      <c r="F116" s="5" t="s">
        <v>163</v>
      </c>
      <c r="G116" s="6" t="s">
        <v>164</v>
      </c>
      <c r="H116" s="3">
        <v>2023</v>
      </c>
      <c r="I116" s="3"/>
      <c r="J116" s="7"/>
      <c r="K116" s="7"/>
      <c r="L116" s="7"/>
      <c r="M116" s="7"/>
      <c r="N116" s="7"/>
      <c r="O116" s="7"/>
      <c r="P116" s="7"/>
      <c r="Q116" s="7"/>
      <c r="R116" s="7"/>
      <c r="S116" s="7"/>
      <c r="T116" s="7"/>
      <c r="U116" s="7"/>
      <c r="V116" s="7"/>
      <c r="W116" s="7"/>
      <c r="X116" s="7"/>
      <c r="Y116" s="7"/>
      <c r="Z116"/>
    </row>
    <row r="117" spans="1:26" s="8" customFormat="1" x14ac:dyDescent="0.2">
      <c r="A117" s="1"/>
      <c r="B117" s="2">
        <v>119026</v>
      </c>
      <c r="C117" s="3" t="s">
        <v>176</v>
      </c>
      <c r="D117" s="3">
        <v>1923074702</v>
      </c>
      <c r="E117" s="4">
        <v>245681</v>
      </c>
      <c r="F117" s="5" t="s">
        <v>163</v>
      </c>
      <c r="G117" s="6" t="s">
        <v>164</v>
      </c>
      <c r="H117" s="3">
        <v>2023</v>
      </c>
      <c r="I117" s="3"/>
      <c r="J117" s="7"/>
      <c r="K117" s="7"/>
      <c r="L117" s="7"/>
      <c r="M117" s="7"/>
      <c r="N117" s="7"/>
      <c r="O117" s="7"/>
      <c r="P117" s="7"/>
      <c r="Q117" s="7"/>
      <c r="R117" s="7"/>
      <c r="S117" s="7"/>
      <c r="T117" s="7"/>
      <c r="U117" s="7"/>
      <c r="V117" s="7"/>
      <c r="W117" s="7"/>
      <c r="X117" s="7"/>
      <c r="Y117" s="7"/>
      <c r="Z117"/>
    </row>
    <row r="118" spans="1:26" s="8" customFormat="1" x14ac:dyDescent="0.2">
      <c r="A118" s="1"/>
      <c r="B118" s="2">
        <v>503946</v>
      </c>
      <c r="C118" s="3" t="s">
        <v>177</v>
      </c>
      <c r="D118" s="3">
        <v>1923074705</v>
      </c>
      <c r="E118" s="4">
        <v>325</v>
      </c>
      <c r="F118" s="5" t="s">
        <v>163</v>
      </c>
      <c r="G118" s="6" t="s">
        <v>164</v>
      </c>
      <c r="H118" s="3">
        <v>2023</v>
      </c>
      <c r="I118" s="3"/>
      <c r="J118" s="7"/>
      <c r="K118" s="7"/>
      <c r="L118" s="7"/>
      <c r="M118" s="7"/>
      <c r="N118" s="7"/>
      <c r="O118" s="7"/>
      <c r="P118" s="7"/>
      <c r="Q118" s="7"/>
      <c r="R118" s="7"/>
      <c r="S118" s="7"/>
      <c r="T118" s="7"/>
      <c r="U118" s="7"/>
      <c r="V118" s="7"/>
      <c r="W118" s="7"/>
      <c r="X118" s="7"/>
      <c r="Y118" s="7"/>
      <c r="Z118"/>
    </row>
    <row r="119" spans="1:26" s="8" customFormat="1" x14ac:dyDescent="0.2">
      <c r="A119" s="1"/>
      <c r="B119" s="2">
        <v>118376</v>
      </c>
      <c r="C119" s="3" t="s">
        <v>178</v>
      </c>
      <c r="D119" s="3">
        <v>1923074706</v>
      </c>
      <c r="E119" s="4">
        <v>4425</v>
      </c>
      <c r="F119" s="5" t="s">
        <v>163</v>
      </c>
      <c r="G119" s="6" t="s">
        <v>164</v>
      </c>
      <c r="H119" s="3">
        <v>2023</v>
      </c>
      <c r="I119" s="3"/>
      <c r="J119" s="7"/>
      <c r="K119" s="7"/>
      <c r="L119" s="7"/>
      <c r="M119" s="7"/>
      <c r="N119" s="7"/>
      <c r="O119" s="7"/>
      <c r="P119" s="7"/>
      <c r="Q119" s="7"/>
      <c r="R119" s="7"/>
      <c r="S119" s="7"/>
      <c r="T119" s="7"/>
      <c r="U119" s="7"/>
      <c r="V119" s="7"/>
      <c r="W119" s="7"/>
      <c r="X119" s="7"/>
      <c r="Y119" s="7"/>
      <c r="Z119"/>
    </row>
    <row r="120" spans="1:26" s="8" customFormat="1" x14ac:dyDescent="0.2">
      <c r="A120" s="1"/>
      <c r="B120" s="2">
        <v>500077</v>
      </c>
      <c r="C120" s="3" t="s">
        <v>179</v>
      </c>
      <c r="D120" s="3">
        <v>1923074919</v>
      </c>
      <c r="E120" s="4">
        <v>16312</v>
      </c>
      <c r="F120" s="5" t="s">
        <v>163</v>
      </c>
      <c r="G120" s="6" t="s">
        <v>164</v>
      </c>
      <c r="H120" s="3">
        <v>2023</v>
      </c>
      <c r="I120" s="3"/>
      <c r="J120" s="7"/>
      <c r="K120" s="7"/>
      <c r="L120" s="7"/>
      <c r="M120" s="7"/>
      <c r="N120" s="7"/>
      <c r="O120" s="7"/>
      <c r="P120" s="7"/>
      <c r="Q120" s="7"/>
      <c r="R120" s="7"/>
      <c r="S120" s="7"/>
      <c r="T120" s="7"/>
      <c r="U120" s="7"/>
      <c r="V120" s="7"/>
      <c r="W120" s="7"/>
      <c r="X120" s="7"/>
      <c r="Y120" s="7"/>
      <c r="Z120"/>
    </row>
    <row r="121" spans="1:26" s="8" customFormat="1" x14ac:dyDescent="0.2">
      <c r="A121" s="1"/>
      <c r="B121" s="2">
        <v>119322</v>
      </c>
      <c r="C121" s="3" t="s">
        <v>180</v>
      </c>
      <c r="D121" s="3">
        <v>1923074958</v>
      </c>
      <c r="E121" s="4">
        <v>103826</v>
      </c>
      <c r="F121" s="5" t="s">
        <v>163</v>
      </c>
      <c r="G121" s="6" t="s">
        <v>164</v>
      </c>
      <c r="H121" s="3">
        <v>2023</v>
      </c>
      <c r="I121" s="3"/>
      <c r="J121" s="7"/>
      <c r="K121" s="7"/>
      <c r="L121" s="7"/>
      <c r="M121" s="7"/>
      <c r="N121" s="7"/>
      <c r="O121" s="7"/>
      <c r="P121" s="7"/>
      <c r="Q121" s="7"/>
      <c r="R121" s="7"/>
      <c r="S121" s="7"/>
      <c r="T121" s="7"/>
      <c r="U121" s="7"/>
      <c r="V121" s="7"/>
      <c r="W121" s="7"/>
      <c r="X121" s="7"/>
      <c r="Y121" s="7"/>
      <c r="Z121"/>
    </row>
    <row r="122" spans="1:26" s="8" customFormat="1" x14ac:dyDescent="0.2">
      <c r="A122" s="1"/>
      <c r="B122" s="2">
        <v>112118</v>
      </c>
      <c r="C122" s="3" t="s">
        <v>181</v>
      </c>
      <c r="D122" s="3">
        <v>1923074960</v>
      </c>
      <c r="E122" s="4">
        <v>56253</v>
      </c>
      <c r="F122" s="5" t="s">
        <v>163</v>
      </c>
      <c r="G122" s="6" t="s">
        <v>164</v>
      </c>
      <c r="H122" s="3">
        <v>2023</v>
      </c>
      <c r="I122" s="3"/>
      <c r="J122" s="7"/>
      <c r="K122" s="7"/>
      <c r="L122" s="7"/>
      <c r="M122" s="7"/>
      <c r="N122" s="7"/>
      <c r="O122" s="7"/>
      <c r="P122" s="7"/>
      <c r="Q122" s="7"/>
      <c r="R122" s="7"/>
      <c r="S122" s="7"/>
      <c r="T122" s="7"/>
      <c r="U122" s="7"/>
      <c r="V122" s="7"/>
      <c r="W122" s="7"/>
      <c r="X122" s="7"/>
      <c r="Y122" s="7"/>
      <c r="Z122"/>
    </row>
    <row r="123" spans="1:26" s="8" customFormat="1" x14ac:dyDescent="0.2">
      <c r="A123" s="1"/>
      <c r="B123" s="2">
        <v>101391</v>
      </c>
      <c r="C123" s="3" t="s">
        <v>182</v>
      </c>
      <c r="D123" s="3">
        <v>1923069253</v>
      </c>
      <c r="E123" s="4">
        <v>1380</v>
      </c>
      <c r="F123" s="5" t="s">
        <v>183</v>
      </c>
      <c r="G123" s="6" t="s">
        <v>184</v>
      </c>
      <c r="H123" s="3"/>
      <c r="I123" s="3"/>
      <c r="J123" s="7"/>
      <c r="K123" s="7"/>
      <c r="L123" s="7"/>
      <c r="M123" s="7"/>
      <c r="N123" s="7"/>
      <c r="O123" s="7"/>
      <c r="P123" s="7"/>
      <c r="Q123" s="7"/>
      <c r="R123" s="7"/>
      <c r="S123" s="7"/>
      <c r="T123" s="7"/>
      <c r="U123" s="7"/>
      <c r="V123" s="7"/>
      <c r="W123" s="7"/>
      <c r="X123" s="7"/>
      <c r="Y123" s="7"/>
      <c r="Z123"/>
    </row>
    <row r="124" spans="1:26" s="8" customFormat="1" x14ac:dyDescent="0.2">
      <c r="A124" s="1"/>
      <c r="B124" s="2">
        <v>101391</v>
      </c>
      <c r="C124" s="3" t="s">
        <v>182</v>
      </c>
      <c r="D124" s="3">
        <v>1923060431</v>
      </c>
      <c r="E124" s="4">
        <v>1794</v>
      </c>
      <c r="F124" s="5" t="s">
        <v>183</v>
      </c>
      <c r="G124" s="6" t="s">
        <v>184</v>
      </c>
      <c r="H124" s="3"/>
      <c r="I124" s="3"/>
      <c r="J124" s="7"/>
      <c r="K124" s="7"/>
      <c r="L124" s="7"/>
      <c r="M124" s="7"/>
      <c r="N124" s="7"/>
      <c r="O124" s="7"/>
      <c r="P124" s="7"/>
      <c r="Q124" s="7"/>
      <c r="R124" s="7"/>
      <c r="S124" s="7"/>
      <c r="T124" s="7"/>
      <c r="U124" s="7"/>
      <c r="V124" s="7"/>
      <c r="W124" s="7"/>
      <c r="X124" s="7"/>
      <c r="Y124" s="7"/>
      <c r="Z124"/>
    </row>
    <row r="125" spans="1:26" s="8" customFormat="1" x14ac:dyDescent="0.2">
      <c r="A125" s="1"/>
      <c r="B125" s="2">
        <v>101391</v>
      </c>
      <c r="C125" s="3" t="s">
        <v>182</v>
      </c>
      <c r="D125" s="3">
        <v>1923066745</v>
      </c>
      <c r="E125" s="4">
        <v>3811</v>
      </c>
      <c r="F125" s="5" t="s">
        <v>183</v>
      </c>
      <c r="G125" s="6" t="s">
        <v>184</v>
      </c>
      <c r="H125" s="3"/>
      <c r="I125" s="3"/>
      <c r="J125" s="7"/>
      <c r="K125" s="7"/>
      <c r="L125" s="7"/>
      <c r="M125" s="7"/>
      <c r="N125" s="7"/>
      <c r="O125" s="7"/>
      <c r="P125" s="7"/>
      <c r="Q125" s="7"/>
      <c r="R125" s="7"/>
      <c r="S125" s="7"/>
      <c r="T125" s="7"/>
      <c r="U125" s="7"/>
      <c r="V125" s="7"/>
      <c r="W125" s="7"/>
      <c r="X125" s="7"/>
      <c r="Y125" s="7"/>
      <c r="Z125"/>
    </row>
    <row r="126" spans="1:26" s="8" customFormat="1" x14ac:dyDescent="0.2">
      <c r="A126" s="1"/>
      <c r="B126" s="2">
        <v>101391</v>
      </c>
      <c r="C126" s="3" t="s">
        <v>182</v>
      </c>
      <c r="D126" s="3">
        <v>1923061378</v>
      </c>
      <c r="E126" s="4">
        <v>1099</v>
      </c>
      <c r="F126" s="5" t="s">
        <v>183</v>
      </c>
      <c r="G126" s="6" t="s">
        <v>184</v>
      </c>
      <c r="H126" s="3"/>
      <c r="I126" s="3"/>
      <c r="J126" s="7"/>
      <c r="K126" s="7"/>
      <c r="L126" s="7"/>
      <c r="M126" s="7"/>
      <c r="N126" s="7"/>
      <c r="O126" s="7"/>
      <c r="P126" s="7"/>
      <c r="Q126" s="7"/>
      <c r="R126" s="7"/>
      <c r="S126" s="7"/>
      <c r="T126" s="7"/>
      <c r="U126" s="7"/>
      <c r="V126" s="7"/>
      <c r="W126" s="7"/>
      <c r="X126" s="7"/>
      <c r="Y126" s="7"/>
      <c r="Z126"/>
    </row>
    <row r="127" spans="1:26" s="8" customFormat="1" x14ac:dyDescent="0.2">
      <c r="A127" s="1"/>
      <c r="B127" s="2">
        <v>105532</v>
      </c>
      <c r="C127" s="3" t="s">
        <v>185</v>
      </c>
      <c r="D127" s="3">
        <v>1923068589</v>
      </c>
      <c r="E127" s="4">
        <v>266202.53999999998</v>
      </c>
      <c r="F127" s="5" t="s">
        <v>183</v>
      </c>
      <c r="G127" s="6" t="s">
        <v>184</v>
      </c>
      <c r="H127" s="3"/>
      <c r="I127" s="3"/>
      <c r="J127" s="7"/>
      <c r="K127" s="7"/>
      <c r="L127" s="7"/>
      <c r="M127" s="7"/>
      <c r="N127" s="7"/>
      <c r="O127" s="7"/>
      <c r="P127" s="7"/>
      <c r="Q127" s="7"/>
      <c r="R127" s="7"/>
      <c r="S127" s="7"/>
      <c r="T127" s="7"/>
      <c r="U127" s="7"/>
      <c r="V127" s="7"/>
      <c r="W127" s="7"/>
      <c r="X127" s="7"/>
      <c r="Y127" s="7"/>
      <c r="Z127"/>
    </row>
    <row r="128" spans="1:26" s="8" customFormat="1" x14ac:dyDescent="0.2">
      <c r="A128" s="1"/>
      <c r="B128" s="2">
        <v>106154</v>
      </c>
      <c r="C128" s="3" t="s">
        <v>186</v>
      </c>
      <c r="D128" s="3">
        <v>1923061907</v>
      </c>
      <c r="E128" s="4">
        <v>1915</v>
      </c>
      <c r="F128" s="5" t="s">
        <v>183</v>
      </c>
      <c r="G128" s="6" t="s">
        <v>184</v>
      </c>
      <c r="H128" s="3"/>
      <c r="I128" s="3"/>
      <c r="J128" s="7"/>
      <c r="K128" s="7"/>
      <c r="L128" s="7"/>
      <c r="M128" s="7"/>
      <c r="N128" s="7"/>
      <c r="O128" s="7"/>
      <c r="P128" s="7"/>
      <c r="Q128" s="7"/>
      <c r="R128" s="7"/>
      <c r="S128" s="7"/>
      <c r="T128" s="7"/>
      <c r="U128" s="7"/>
      <c r="V128" s="7"/>
      <c r="W128" s="7"/>
      <c r="X128" s="7"/>
      <c r="Y128" s="7"/>
      <c r="Z128"/>
    </row>
    <row r="129" spans="1:26" s="8" customFormat="1" x14ac:dyDescent="0.2">
      <c r="A129" s="1"/>
      <c r="B129" s="2">
        <v>107368</v>
      </c>
      <c r="C129" s="3" t="s">
        <v>187</v>
      </c>
      <c r="D129" s="3">
        <v>1923065133</v>
      </c>
      <c r="E129" s="4">
        <v>35742.199999999997</v>
      </c>
      <c r="F129" s="5" t="s">
        <v>183</v>
      </c>
      <c r="G129" s="6" t="s">
        <v>184</v>
      </c>
      <c r="H129" s="3"/>
      <c r="I129" s="3"/>
      <c r="J129" s="7"/>
      <c r="K129" s="7"/>
      <c r="L129" s="7"/>
      <c r="M129" s="7"/>
      <c r="N129" s="7"/>
      <c r="O129" s="7"/>
      <c r="P129" s="7"/>
      <c r="Q129" s="7"/>
      <c r="R129" s="7"/>
      <c r="S129" s="7"/>
      <c r="T129" s="7"/>
      <c r="U129" s="7"/>
      <c r="V129" s="7"/>
      <c r="W129" s="7"/>
      <c r="X129" s="7"/>
      <c r="Y129" s="7"/>
      <c r="Z129"/>
    </row>
    <row r="130" spans="1:26" s="8" customFormat="1" x14ac:dyDescent="0.2">
      <c r="A130" s="1"/>
      <c r="B130" s="2">
        <v>107423</v>
      </c>
      <c r="C130" s="3" t="s">
        <v>188</v>
      </c>
      <c r="D130" s="3">
        <v>1923073997</v>
      </c>
      <c r="E130" s="4">
        <v>11276</v>
      </c>
      <c r="F130" s="5" t="s">
        <v>183</v>
      </c>
      <c r="G130" s="6" t="s">
        <v>184</v>
      </c>
      <c r="H130" s="3"/>
      <c r="I130" s="3"/>
      <c r="J130" s="7"/>
      <c r="K130" s="7"/>
      <c r="L130" s="7"/>
      <c r="M130" s="7"/>
      <c r="N130" s="7"/>
      <c r="O130" s="7"/>
      <c r="P130" s="7"/>
      <c r="Q130" s="7"/>
      <c r="R130" s="7"/>
      <c r="S130" s="7"/>
      <c r="T130" s="7"/>
      <c r="U130" s="7"/>
      <c r="V130" s="7"/>
      <c r="W130" s="7"/>
      <c r="X130" s="7"/>
      <c r="Y130" s="7"/>
      <c r="Z130"/>
    </row>
    <row r="131" spans="1:26" s="8" customFormat="1" x14ac:dyDescent="0.2">
      <c r="A131" s="1"/>
      <c r="B131" s="2">
        <v>107709</v>
      </c>
      <c r="C131" s="3" t="s">
        <v>189</v>
      </c>
      <c r="D131" s="3">
        <v>1923073645</v>
      </c>
      <c r="E131" s="4">
        <v>33697</v>
      </c>
      <c r="F131" s="5" t="s">
        <v>183</v>
      </c>
      <c r="G131" s="6" t="s">
        <v>184</v>
      </c>
      <c r="H131" s="3"/>
      <c r="I131" s="3"/>
      <c r="J131" s="7"/>
      <c r="K131" s="7"/>
      <c r="L131" s="7"/>
      <c r="M131" s="7"/>
      <c r="N131" s="7"/>
      <c r="O131" s="7"/>
      <c r="P131" s="7"/>
      <c r="Q131" s="7"/>
      <c r="R131" s="7"/>
      <c r="S131" s="7"/>
      <c r="T131" s="7"/>
      <c r="U131" s="7"/>
      <c r="V131" s="7"/>
      <c r="W131" s="7"/>
      <c r="X131" s="7"/>
      <c r="Y131" s="7"/>
      <c r="Z131"/>
    </row>
    <row r="132" spans="1:26" s="8" customFormat="1" x14ac:dyDescent="0.2">
      <c r="A132" s="1"/>
      <c r="B132" s="2">
        <v>107942</v>
      </c>
      <c r="C132" s="3" t="s">
        <v>190</v>
      </c>
      <c r="D132" s="3">
        <v>1923064656</v>
      </c>
      <c r="E132" s="4">
        <v>35280</v>
      </c>
      <c r="F132" s="5" t="s">
        <v>183</v>
      </c>
      <c r="G132" s="6" t="s">
        <v>184</v>
      </c>
      <c r="H132" s="3"/>
      <c r="I132" s="3"/>
      <c r="J132" s="7"/>
      <c r="K132" s="7"/>
      <c r="L132" s="7"/>
      <c r="M132" s="7"/>
      <c r="N132" s="7"/>
      <c r="O132" s="7"/>
      <c r="P132" s="7"/>
      <c r="Q132" s="7"/>
      <c r="R132" s="7"/>
      <c r="S132" s="7"/>
      <c r="T132" s="7"/>
      <c r="U132" s="7"/>
      <c r="V132" s="7"/>
      <c r="W132" s="7"/>
      <c r="X132" s="7"/>
      <c r="Y132" s="7"/>
      <c r="Z132"/>
    </row>
    <row r="133" spans="1:26" s="8" customFormat="1" x14ac:dyDescent="0.2">
      <c r="A133" s="1"/>
      <c r="B133" s="2">
        <v>111133</v>
      </c>
      <c r="C133" s="3" t="s">
        <v>191</v>
      </c>
      <c r="D133" s="3">
        <v>1923073651</v>
      </c>
      <c r="E133" s="4">
        <v>1860</v>
      </c>
      <c r="F133" s="5" t="s">
        <v>183</v>
      </c>
      <c r="G133" s="6" t="s">
        <v>184</v>
      </c>
      <c r="H133" s="3"/>
      <c r="I133" s="3"/>
      <c r="J133" s="7"/>
      <c r="K133" s="7"/>
      <c r="L133" s="7"/>
      <c r="M133" s="7"/>
      <c r="N133" s="7"/>
      <c r="O133" s="7"/>
      <c r="P133" s="7"/>
      <c r="Q133" s="7"/>
      <c r="R133" s="7"/>
      <c r="S133" s="7"/>
      <c r="T133" s="7"/>
      <c r="U133" s="7"/>
      <c r="V133" s="7"/>
      <c r="W133" s="7"/>
      <c r="X133" s="7"/>
      <c r="Y133" s="7"/>
      <c r="Z133"/>
    </row>
    <row r="134" spans="1:26" s="8" customFormat="1" x14ac:dyDescent="0.2">
      <c r="A134" s="1"/>
      <c r="B134" s="2">
        <v>112192</v>
      </c>
      <c r="C134" s="3" t="s">
        <v>192</v>
      </c>
      <c r="D134" s="3">
        <v>1923073825</v>
      </c>
      <c r="E134" s="4">
        <v>27031</v>
      </c>
      <c r="F134" s="5" t="s">
        <v>183</v>
      </c>
      <c r="G134" s="6" t="s">
        <v>184</v>
      </c>
      <c r="H134" s="3"/>
      <c r="I134" s="3"/>
      <c r="J134" s="7"/>
      <c r="K134" s="7"/>
      <c r="L134" s="7"/>
      <c r="M134" s="7"/>
      <c r="N134" s="7"/>
      <c r="O134" s="7"/>
      <c r="P134" s="7"/>
      <c r="Q134" s="7"/>
      <c r="R134" s="7"/>
      <c r="S134" s="7"/>
      <c r="T134" s="7"/>
      <c r="U134" s="7"/>
      <c r="V134" s="7"/>
      <c r="W134" s="7"/>
      <c r="X134" s="7"/>
      <c r="Y134" s="7"/>
      <c r="Z134"/>
    </row>
    <row r="135" spans="1:26" s="8" customFormat="1" x14ac:dyDescent="0.2">
      <c r="A135" s="1"/>
      <c r="B135" s="2">
        <v>112644</v>
      </c>
      <c r="C135" s="3" t="s">
        <v>193</v>
      </c>
      <c r="D135" s="3">
        <v>1923062825</v>
      </c>
      <c r="E135" s="4">
        <v>14160</v>
      </c>
      <c r="F135" s="5" t="s">
        <v>183</v>
      </c>
      <c r="G135" s="6" t="s">
        <v>184</v>
      </c>
      <c r="H135" s="3"/>
      <c r="I135" s="3"/>
      <c r="J135" s="7"/>
      <c r="K135" s="7"/>
      <c r="L135" s="7"/>
      <c r="M135" s="7"/>
      <c r="N135" s="7"/>
      <c r="O135" s="7"/>
      <c r="P135" s="7"/>
      <c r="Q135" s="7"/>
      <c r="R135" s="7"/>
      <c r="S135" s="7"/>
      <c r="T135" s="7"/>
      <c r="U135" s="7"/>
      <c r="V135" s="7"/>
      <c r="W135" s="7"/>
      <c r="X135" s="7"/>
      <c r="Y135" s="7"/>
      <c r="Z135"/>
    </row>
    <row r="136" spans="1:26" s="8" customFormat="1" x14ac:dyDescent="0.2">
      <c r="A136" s="1"/>
      <c r="B136" s="2">
        <v>114353</v>
      </c>
      <c r="C136" s="3" t="s">
        <v>194</v>
      </c>
      <c r="D136" s="3">
        <v>3023484608</v>
      </c>
      <c r="E136" s="4">
        <v>18681.84</v>
      </c>
      <c r="F136" s="5" t="s">
        <v>183</v>
      </c>
      <c r="G136" s="6" t="s">
        <v>184</v>
      </c>
      <c r="H136" s="3"/>
      <c r="I136" s="3"/>
      <c r="J136" s="7"/>
      <c r="K136" s="7"/>
      <c r="L136" s="7"/>
      <c r="M136" s="7"/>
      <c r="N136" s="7"/>
      <c r="O136" s="7"/>
      <c r="P136" s="7"/>
      <c r="Q136" s="7"/>
      <c r="R136" s="7"/>
      <c r="S136" s="7"/>
      <c r="T136" s="7"/>
      <c r="U136" s="7"/>
      <c r="V136" s="7"/>
      <c r="W136" s="7"/>
      <c r="X136" s="7"/>
      <c r="Y136" s="7"/>
      <c r="Z136"/>
    </row>
    <row r="137" spans="1:26" s="8" customFormat="1" x14ac:dyDescent="0.2">
      <c r="A137" s="1"/>
      <c r="B137" s="2">
        <v>114574</v>
      </c>
      <c r="C137" s="3" t="s">
        <v>195</v>
      </c>
      <c r="D137" s="3">
        <v>1923066238</v>
      </c>
      <c r="E137" s="4">
        <v>68250</v>
      </c>
      <c r="F137" s="5" t="s">
        <v>183</v>
      </c>
      <c r="G137" s="6" t="s">
        <v>184</v>
      </c>
      <c r="H137" s="3"/>
      <c r="I137" s="3"/>
      <c r="J137" s="7"/>
      <c r="K137" s="7"/>
      <c r="L137" s="7"/>
      <c r="M137" s="7"/>
      <c r="N137" s="7"/>
      <c r="O137" s="7"/>
      <c r="P137" s="7"/>
      <c r="Q137" s="7"/>
      <c r="R137" s="7"/>
      <c r="S137" s="7"/>
      <c r="T137" s="7"/>
      <c r="U137" s="7"/>
      <c r="V137" s="7"/>
      <c r="W137" s="7"/>
      <c r="X137" s="7"/>
      <c r="Y137" s="7"/>
      <c r="Z137"/>
    </row>
    <row r="138" spans="1:26" s="8" customFormat="1" x14ac:dyDescent="0.2">
      <c r="A138" s="1"/>
      <c r="B138" s="2">
        <v>115415</v>
      </c>
      <c r="C138" s="3" t="s">
        <v>196</v>
      </c>
      <c r="D138" s="3">
        <v>1922112210</v>
      </c>
      <c r="E138" s="4">
        <v>2760</v>
      </c>
      <c r="F138" s="5" t="s">
        <v>183</v>
      </c>
      <c r="G138" s="6" t="s">
        <v>184</v>
      </c>
      <c r="H138" s="3"/>
      <c r="I138" s="3"/>
      <c r="J138" s="7"/>
      <c r="K138" s="7"/>
      <c r="L138" s="7"/>
      <c r="M138" s="7"/>
      <c r="N138" s="7"/>
      <c r="O138" s="7"/>
      <c r="P138" s="7"/>
      <c r="Q138" s="7"/>
      <c r="R138" s="7"/>
      <c r="S138" s="7"/>
      <c r="T138" s="7"/>
      <c r="U138" s="7"/>
      <c r="V138" s="7"/>
      <c r="W138" s="7"/>
      <c r="X138" s="7"/>
      <c r="Y138" s="7"/>
      <c r="Z138"/>
    </row>
    <row r="139" spans="1:26" s="8" customFormat="1" x14ac:dyDescent="0.2">
      <c r="A139" s="1"/>
      <c r="B139" s="2">
        <v>115415</v>
      </c>
      <c r="C139" s="3" t="s">
        <v>196</v>
      </c>
      <c r="D139" s="3">
        <v>1922116344</v>
      </c>
      <c r="E139" s="4">
        <v>5520</v>
      </c>
      <c r="F139" s="5" t="s">
        <v>183</v>
      </c>
      <c r="G139" s="6" t="s">
        <v>184</v>
      </c>
      <c r="H139" s="3"/>
      <c r="I139" s="3"/>
      <c r="J139" s="7"/>
      <c r="K139" s="7"/>
      <c r="L139" s="7"/>
      <c r="M139" s="7"/>
      <c r="N139" s="7"/>
      <c r="O139" s="7"/>
      <c r="P139" s="7"/>
      <c r="Q139" s="7"/>
      <c r="R139" s="7"/>
      <c r="S139" s="7"/>
      <c r="T139" s="7"/>
      <c r="U139" s="7"/>
      <c r="V139" s="7"/>
      <c r="W139" s="7"/>
      <c r="X139" s="7"/>
      <c r="Y139" s="7"/>
      <c r="Z139"/>
    </row>
    <row r="140" spans="1:26" s="8" customFormat="1" x14ac:dyDescent="0.2">
      <c r="A140" s="1"/>
      <c r="B140" s="2">
        <v>115415</v>
      </c>
      <c r="C140" s="3" t="s">
        <v>196</v>
      </c>
      <c r="D140" s="3">
        <v>1923023102</v>
      </c>
      <c r="E140" s="4">
        <v>2760</v>
      </c>
      <c r="F140" s="5" t="s">
        <v>183</v>
      </c>
      <c r="G140" s="6" t="s">
        <v>184</v>
      </c>
      <c r="H140" s="3"/>
      <c r="I140" s="3"/>
      <c r="J140" s="7"/>
      <c r="K140" s="7"/>
      <c r="L140" s="7"/>
      <c r="M140" s="7"/>
      <c r="N140" s="7"/>
      <c r="O140" s="7"/>
      <c r="P140" s="7"/>
      <c r="Q140" s="7"/>
      <c r="R140" s="7"/>
      <c r="S140" s="7"/>
      <c r="T140" s="7"/>
      <c r="U140" s="7"/>
      <c r="V140" s="7"/>
      <c r="W140" s="7"/>
      <c r="X140" s="7"/>
      <c r="Y140" s="7"/>
      <c r="Z140"/>
    </row>
    <row r="141" spans="1:26" s="8" customFormat="1" x14ac:dyDescent="0.2">
      <c r="A141" s="1"/>
      <c r="B141" s="2">
        <v>115415</v>
      </c>
      <c r="C141" s="3" t="s">
        <v>196</v>
      </c>
      <c r="D141" s="3">
        <v>1923013662</v>
      </c>
      <c r="E141" s="4">
        <v>11070</v>
      </c>
      <c r="F141" s="5" t="s">
        <v>183</v>
      </c>
      <c r="G141" s="6" t="s">
        <v>184</v>
      </c>
      <c r="H141" s="3"/>
      <c r="I141" s="3"/>
      <c r="J141" s="7"/>
      <c r="K141" s="7"/>
      <c r="L141" s="7"/>
      <c r="M141" s="7"/>
      <c r="N141" s="7"/>
      <c r="O141" s="7"/>
      <c r="P141" s="7"/>
      <c r="Q141" s="7"/>
      <c r="R141" s="7"/>
      <c r="S141" s="7"/>
      <c r="T141" s="7"/>
      <c r="U141" s="7"/>
      <c r="V141" s="7"/>
      <c r="W141" s="7"/>
      <c r="X141" s="7"/>
      <c r="Y141" s="7"/>
      <c r="Z141"/>
    </row>
    <row r="142" spans="1:26" s="8" customFormat="1" x14ac:dyDescent="0.2">
      <c r="A142" s="1"/>
      <c r="B142" s="2">
        <v>115415</v>
      </c>
      <c r="C142" s="3" t="s">
        <v>196</v>
      </c>
      <c r="D142" s="3">
        <v>1922110822</v>
      </c>
      <c r="E142" s="4">
        <v>2280</v>
      </c>
      <c r="F142" s="5" t="s">
        <v>183</v>
      </c>
      <c r="G142" s="6" t="s">
        <v>184</v>
      </c>
      <c r="H142" s="3"/>
      <c r="I142" s="3"/>
      <c r="J142" s="7"/>
      <c r="K142" s="7"/>
      <c r="L142" s="7"/>
      <c r="M142" s="7"/>
      <c r="N142" s="7"/>
      <c r="O142" s="7"/>
      <c r="P142" s="7"/>
      <c r="Q142" s="7"/>
      <c r="R142" s="7"/>
      <c r="S142" s="7"/>
      <c r="T142" s="7"/>
      <c r="U142" s="7"/>
      <c r="V142" s="7"/>
      <c r="W142" s="7"/>
      <c r="X142" s="7"/>
      <c r="Y142" s="7"/>
      <c r="Z142"/>
    </row>
    <row r="143" spans="1:26" s="8" customFormat="1" x14ac:dyDescent="0.2">
      <c r="A143" s="1"/>
      <c r="B143" s="2">
        <v>115415</v>
      </c>
      <c r="C143" s="3" t="s">
        <v>196</v>
      </c>
      <c r="D143" s="3">
        <v>1923005714</v>
      </c>
      <c r="E143" s="4">
        <v>27980</v>
      </c>
      <c r="F143" s="5" t="s">
        <v>183</v>
      </c>
      <c r="G143" s="6" t="s">
        <v>184</v>
      </c>
      <c r="H143" s="3"/>
      <c r="I143" s="3"/>
      <c r="J143" s="7"/>
      <c r="K143" s="7"/>
      <c r="L143" s="7"/>
      <c r="M143" s="7"/>
      <c r="N143" s="7"/>
      <c r="O143" s="7"/>
      <c r="P143" s="7"/>
      <c r="Q143" s="7"/>
      <c r="R143" s="7"/>
      <c r="S143" s="7"/>
      <c r="T143" s="7"/>
      <c r="U143" s="7"/>
      <c r="V143" s="7"/>
      <c r="W143" s="7"/>
      <c r="X143" s="7"/>
      <c r="Y143" s="7"/>
      <c r="Z143"/>
    </row>
    <row r="144" spans="1:26" s="8" customFormat="1" x14ac:dyDescent="0.2">
      <c r="A144" s="1"/>
      <c r="B144" s="2">
        <v>115415</v>
      </c>
      <c r="C144" s="3" t="s">
        <v>196</v>
      </c>
      <c r="D144" s="3">
        <v>1923032486</v>
      </c>
      <c r="E144" s="4">
        <v>18900</v>
      </c>
      <c r="F144" s="5" t="s">
        <v>183</v>
      </c>
      <c r="G144" s="6" t="s">
        <v>184</v>
      </c>
      <c r="H144" s="3"/>
      <c r="I144" s="3"/>
      <c r="J144" s="7"/>
      <c r="K144" s="7"/>
      <c r="L144" s="7"/>
      <c r="M144" s="7"/>
      <c r="N144" s="7"/>
      <c r="O144" s="7"/>
      <c r="P144" s="7"/>
      <c r="Q144" s="7"/>
      <c r="R144" s="7"/>
      <c r="S144" s="7"/>
      <c r="T144" s="7"/>
      <c r="U144" s="7"/>
      <c r="V144" s="7"/>
      <c r="W144" s="7"/>
      <c r="X144" s="7"/>
      <c r="Y144" s="7"/>
      <c r="Z144"/>
    </row>
    <row r="145" spans="1:26" s="8" customFormat="1" x14ac:dyDescent="0.2">
      <c r="A145" s="1"/>
      <c r="B145" s="2">
        <v>115415</v>
      </c>
      <c r="C145" s="3" t="s">
        <v>196</v>
      </c>
      <c r="D145" s="3">
        <v>1923016924</v>
      </c>
      <c r="E145" s="4">
        <v>18400</v>
      </c>
      <c r="F145" s="5" t="s">
        <v>183</v>
      </c>
      <c r="G145" s="6" t="s">
        <v>184</v>
      </c>
      <c r="H145" s="3"/>
      <c r="I145" s="3"/>
      <c r="J145" s="7"/>
      <c r="K145" s="7"/>
      <c r="L145" s="7"/>
      <c r="M145" s="7"/>
      <c r="N145" s="7"/>
      <c r="O145" s="7"/>
      <c r="P145" s="7"/>
      <c r="Q145" s="7"/>
      <c r="R145" s="7"/>
      <c r="S145" s="7"/>
      <c r="T145" s="7"/>
      <c r="U145" s="7"/>
      <c r="V145" s="7"/>
      <c r="W145" s="7"/>
      <c r="X145" s="7"/>
      <c r="Y145" s="7"/>
      <c r="Z145"/>
    </row>
    <row r="146" spans="1:26" s="8" customFormat="1" x14ac:dyDescent="0.2">
      <c r="A146" s="1"/>
      <c r="B146" s="2">
        <v>115415</v>
      </c>
      <c r="C146" s="3" t="s">
        <v>196</v>
      </c>
      <c r="D146" s="3">
        <v>1923017526</v>
      </c>
      <c r="E146" s="4">
        <v>2570</v>
      </c>
      <c r="F146" s="5" t="s">
        <v>183</v>
      </c>
      <c r="G146" s="6" t="s">
        <v>184</v>
      </c>
      <c r="H146" s="3"/>
      <c r="I146" s="3"/>
      <c r="J146" s="7"/>
      <c r="K146" s="7"/>
      <c r="L146" s="7"/>
      <c r="M146" s="7"/>
      <c r="N146" s="7"/>
      <c r="O146" s="7"/>
      <c r="P146" s="7"/>
      <c r="Q146" s="7"/>
      <c r="R146" s="7"/>
      <c r="S146" s="7"/>
      <c r="T146" s="7"/>
      <c r="U146" s="7"/>
      <c r="V146" s="7"/>
      <c r="W146" s="7"/>
      <c r="X146" s="7"/>
      <c r="Y146" s="7"/>
      <c r="Z146"/>
    </row>
    <row r="147" spans="1:26" s="8" customFormat="1" x14ac:dyDescent="0.2">
      <c r="A147" s="1"/>
      <c r="B147" s="2">
        <v>115415</v>
      </c>
      <c r="C147" s="3" t="s">
        <v>196</v>
      </c>
      <c r="D147" s="3">
        <v>1923031267</v>
      </c>
      <c r="E147" s="4">
        <v>10330</v>
      </c>
      <c r="F147" s="5" t="s">
        <v>183</v>
      </c>
      <c r="G147" s="6" t="s">
        <v>184</v>
      </c>
      <c r="H147" s="3"/>
      <c r="I147" s="3"/>
      <c r="J147" s="7"/>
      <c r="K147" s="7"/>
      <c r="L147" s="7"/>
      <c r="M147" s="7"/>
      <c r="N147" s="7"/>
      <c r="O147" s="7"/>
      <c r="P147" s="7"/>
      <c r="Q147" s="7"/>
      <c r="R147" s="7"/>
      <c r="S147" s="7"/>
      <c r="T147" s="7"/>
      <c r="U147" s="7"/>
      <c r="V147" s="7"/>
      <c r="W147" s="7"/>
      <c r="X147" s="7"/>
      <c r="Y147" s="7"/>
      <c r="Z147"/>
    </row>
    <row r="148" spans="1:26" s="8" customFormat="1" x14ac:dyDescent="0.2">
      <c r="A148" s="1"/>
      <c r="B148" s="2">
        <v>115680</v>
      </c>
      <c r="C148" s="3" t="s">
        <v>197</v>
      </c>
      <c r="D148" s="3">
        <v>1923066311</v>
      </c>
      <c r="E148" s="4">
        <v>168940.6</v>
      </c>
      <c r="F148" s="5" t="s">
        <v>183</v>
      </c>
      <c r="G148" s="6" t="s">
        <v>184</v>
      </c>
      <c r="H148" s="3"/>
      <c r="I148" s="3"/>
      <c r="J148" s="7"/>
      <c r="K148" s="7"/>
      <c r="L148" s="7"/>
      <c r="M148" s="7"/>
      <c r="N148" s="7"/>
      <c r="O148" s="7"/>
      <c r="P148" s="7"/>
      <c r="Q148" s="7"/>
      <c r="R148" s="7"/>
      <c r="S148" s="7"/>
      <c r="T148" s="7"/>
      <c r="U148" s="7"/>
      <c r="V148" s="7"/>
      <c r="W148" s="7"/>
      <c r="X148" s="7"/>
      <c r="Y148" s="7"/>
      <c r="Z148"/>
    </row>
    <row r="149" spans="1:26" s="8" customFormat="1" x14ac:dyDescent="0.2">
      <c r="A149" s="1"/>
      <c r="B149" s="2">
        <v>115790</v>
      </c>
      <c r="C149" s="3" t="s">
        <v>198</v>
      </c>
      <c r="D149" s="3">
        <v>1923062821</v>
      </c>
      <c r="E149" s="4">
        <v>13031.63</v>
      </c>
      <c r="F149" s="5" t="s">
        <v>183</v>
      </c>
      <c r="G149" s="6" t="s">
        <v>184</v>
      </c>
      <c r="H149" s="3"/>
      <c r="I149" s="3"/>
      <c r="J149" s="7"/>
      <c r="K149" s="7"/>
      <c r="L149" s="7"/>
      <c r="M149" s="7"/>
      <c r="N149" s="7"/>
      <c r="O149" s="7"/>
      <c r="P149" s="7"/>
      <c r="Q149" s="7"/>
      <c r="R149" s="7"/>
      <c r="S149" s="7"/>
      <c r="T149" s="7"/>
      <c r="U149" s="7"/>
      <c r="V149" s="7"/>
      <c r="W149" s="7"/>
      <c r="X149" s="7"/>
      <c r="Y149" s="7"/>
      <c r="Z149"/>
    </row>
    <row r="150" spans="1:26" s="8" customFormat="1" x14ac:dyDescent="0.2">
      <c r="A150" s="1"/>
      <c r="B150" s="2">
        <v>115815</v>
      </c>
      <c r="C150" s="3" t="s">
        <v>199</v>
      </c>
      <c r="D150" s="3">
        <v>1923074566</v>
      </c>
      <c r="E150" s="4">
        <v>37076</v>
      </c>
      <c r="F150" s="5" t="s">
        <v>183</v>
      </c>
      <c r="G150" s="6" t="s">
        <v>184</v>
      </c>
      <c r="H150" s="3"/>
      <c r="I150" s="3"/>
      <c r="J150" s="7"/>
      <c r="K150" s="7"/>
      <c r="L150" s="7"/>
      <c r="M150" s="7"/>
      <c r="N150" s="7"/>
      <c r="O150" s="7"/>
      <c r="P150" s="7"/>
      <c r="Q150" s="7"/>
      <c r="R150" s="7"/>
      <c r="S150" s="7"/>
      <c r="T150" s="7"/>
      <c r="U150" s="7"/>
      <c r="V150" s="7"/>
      <c r="W150" s="7"/>
      <c r="X150" s="7"/>
      <c r="Y150" s="7"/>
      <c r="Z150"/>
    </row>
    <row r="151" spans="1:26" s="8" customFormat="1" x14ac:dyDescent="0.2">
      <c r="A151" s="1"/>
      <c r="B151" s="2">
        <v>115908</v>
      </c>
      <c r="C151" s="3" t="s">
        <v>200</v>
      </c>
      <c r="D151" s="3">
        <v>1923068725</v>
      </c>
      <c r="E151" s="4">
        <v>5380.8</v>
      </c>
      <c r="F151" s="5" t="s">
        <v>183</v>
      </c>
      <c r="G151" s="6" t="s">
        <v>184</v>
      </c>
      <c r="H151" s="3"/>
      <c r="I151" s="3"/>
      <c r="J151" s="7"/>
      <c r="K151" s="7"/>
      <c r="L151" s="7"/>
      <c r="M151" s="7"/>
      <c r="N151" s="7"/>
      <c r="O151" s="7"/>
      <c r="P151" s="7"/>
      <c r="Q151" s="7"/>
      <c r="R151" s="7"/>
      <c r="S151" s="7"/>
      <c r="T151" s="7"/>
      <c r="U151" s="7"/>
      <c r="V151" s="7"/>
      <c r="W151" s="7"/>
      <c r="X151" s="7"/>
      <c r="Y151" s="7"/>
      <c r="Z151"/>
    </row>
    <row r="152" spans="1:26" s="8" customFormat="1" x14ac:dyDescent="0.2">
      <c r="A152" s="1"/>
      <c r="B152" s="2">
        <v>117173</v>
      </c>
      <c r="C152" s="3" t="s">
        <v>201</v>
      </c>
      <c r="D152" s="3">
        <v>1923066045</v>
      </c>
      <c r="E152" s="4">
        <v>286702</v>
      </c>
      <c r="F152" s="5" t="s">
        <v>183</v>
      </c>
      <c r="G152" s="6" t="s">
        <v>184</v>
      </c>
      <c r="H152" s="3"/>
      <c r="I152" s="3"/>
      <c r="J152" s="7"/>
      <c r="K152" s="7"/>
      <c r="L152" s="7"/>
      <c r="M152" s="7"/>
      <c r="N152" s="7"/>
      <c r="O152" s="7"/>
      <c r="P152" s="7"/>
      <c r="Q152" s="7"/>
      <c r="R152" s="7"/>
      <c r="S152" s="7"/>
      <c r="T152" s="7"/>
      <c r="U152" s="7"/>
      <c r="V152" s="7"/>
      <c r="W152" s="7"/>
      <c r="X152" s="7"/>
      <c r="Y152" s="7"/>
      <c r="Z152"/>
    </row>
    <row r="153" spans="1:26" s="8" customFormat="1" x14ac:dyDescent="0.2">
      <c r="A153" s="1"/>
      <c r="B153" s="2">
        <v>117533</v>
      </c>
      <c r="C153" s="3" t="s">
        <v>202</v>
      </c>
      <c r="D153" s="3">
        <v>2323007106</v>
      </c>
      <c r="E153" s="4">
        <v>238777</v>
      </c>
      <c r="F153" s="5" t="s">
        <v>183</v>
      </c>
      <c r="G153" s="6" t="s">
        <v>184</v>
      </c>
      <c r="H153" s="3"/>
      <c r="I153" s="3"/>
      <c r="J153" s="7"/>
      <c r="K153" s="7"/>
      <c r="L153" s="7"/>
      <c r="M153" s="7"/>
      <c r="N153" s="7"/>
      <c r="O153" s="7"/>
      <c r="P153" s="7"/>
      <c r="Q153" s="7"/>
      <c r="R153" s="7"/>
      <c r="S153" s="7"/>
      <c r="T153" s="7"/>
      <c r="U153" s="7"/>
      <c r="V153" s="7"/>
      <c r="W153" s="7"/>
      <c r="X153" s="7"/>
      <c r="Y153" s="7"/>
      <c r="Z153"/>
    </row>
    <row r="154" spans="1:26" s="8" customFormat="1" x14ac:dyDescent="0.2">
      <c r="A154" s="1"/>
      <c r="B154" s="2">
        <v>119450</v>
      </c>
      <c r="C154" s="3" t="s">
        <v>203</v>
      </c>
      <c r="D154" s="3">
        <v>1923059072</v>
      </c>
      <c r="E154" s="4">
        <v>4256</v>
      </c>
      <c r="F154" s="5" t="s">
        <v>183</v>
      </c>
      <c r="G154" s="6" t="s">
        <v>184</v>
      </c>
      <c r="H154" s="3"/>
      <c r="I154" s="3"/>
      <c r="J154" s="7"/>
      <c r="K154" s="7"/>
      <c r="L154" s="7"/>
      <c r="M154" s="7"/>
      <c r="N154" s="7"/>
      <c r="O154" s="7"/>
      <c r="P154" s="7"/>
      <c r="Q154" s="7"/>
      <c r="R154" s="7"/>
      <c r="S154" s="7"/>
      <c r="T154" s="7"/>
      <c r="U154" s="7"/>
      <c r="V154" s="7"/>
      <c r="W154" s="7"/>
      <c r="X154" s="7"/>
      <c r="Y154" s="7"/>
      <c r="Z154"/>
    </row>
    <row r="155" spans="1:26" s="8" customFormat="1" x14ac:dyDescent="0.2">
      <c r="A155" s="1"/>
      <c r="B155" s="2">
        <v>119672</v>
      </c>
      <c r="C155" s="3" t="s">
        <v>204</v>
      </c>
      <c r="D155" s="3">
        <v>1923062820</v>
      </c>
      <c r="E155" s="4">
        <v>28910</v>
      </c>
      <c r="F155" s="5" t="s">
        <v>183</v>
      </c>
      <c r="G155" s="6" t="s">
        <v>184</v>
      </c>
      <c r="H155" s="3"/>
      <c r="I155" s="3"/>
      <c r="J155" s="7"/>
      <c r="K155" s="7"/>
      <c r="L155" s="7"/>
      <c r="M155" s="7"/>
      <c r="N155" s="7"/>
      <c r="O155" s="7"/>
      <c r="P155" s="7"/>
      <c r="Q155" s="7"/>
      <c r="R155" s="7"/>
      <c r="S155" s="7"/>
      <c r="T155" s="7"/>
      <c r="U155" s="7"/>
      <c r="V155" s="7"/>
      <c r="W155" s="7"/>
      <c r="X155" s="7"/>
      <c r="Y155" s="7"/>
      <c r="Z155"/>
    </row>
    <row r="156" spans="1:26" s="8" customFormat="1" x14ac:dyDescent="0.2">
      <c r="A156" s="1"/>
      <c r="B156" s="2">
        <v>119796</v>
      </c>
      <c r="C156" s="3" t="s">
        <v>205</v>
      </c>
      <c r="D156" s="3">
        <v>1923074027</v>
      </c>
      <c r="E156" s="4">
        <v>5500</v>
      </c>
      <c r="F156" s="5" t="s">
        <v>183</v>
      </c>
      <c r="G156" s="6" t="s">
        <v>184</v>
      </c>
      <c r="H156" s="3"/>
      <c r="I156" s="3"/>
      <c r="J156" s="7"/>
      <c r="K156" s="7"/>
      <c r="L156" s="7"/>
      <c r="M156" s="7"/>
      <c r="N156" s="7"/>
      <c r="O156" s="7"/>
      <c r="P156" s="7"/>
      <c r="Q156" s="7"/>
      <c r="R156" s="7"/>
      <c r="S156" s="7"/>
      <c r="T156" s="7"/>
      <c r="U156" s="7"/>
      <c r="V156" s="7"/>
      <c r="W156" s="7"/>
      <c r="X156" s="7"/>
      <c r="Y156" s="7"/>
      <c r="Z156"/>
    </row>
    <row r="157" spans="1:26" s="8" customFormat="1" x14ac:dyDescent="0.2">
      <c r="A157" s="1"/>
      <c r="B157" s="2" t="s">
        <v>206</v>
      </c>
      <c r="C157" s="3" t="s">
        <v>207</v>
      </c>
      <c r="D157" s="3">
        <v>1923071547</v>
      </c>
      <c r="E157" s="4">
        <v>98505</v>
      </c>
      <c r="F157" s="5" t="s">
        <v>183</v>
      </c>
      <c r="G157" s="6" t="s">
        <v>184</v>
      </c>
      <c r="H157" s="3"/>
      <c r="I157" s="3"/>
      <c r="J157" s="7"/>
      <c r="K157" s="7"/>
      <c r="L157" s="7"/>
      <c r="M157" s="7"/>
      <c r="N157" s="7"/>
      <c r="O157" s="7"/>
      <c r="P157" s="7"/>
      <c r="Q157" s="7"/>
      <c r="R157" s="7"/>
      <c r="S157" s="7"/>
      <c r="T157" s="7"/>
      <c r="U157" s="7"/>
      <c r="V157" s="7"/>
      <c r="W157" s="7"/>
      <c r="X157" s="7"/>
      <c r="Y157" s="7"/>
      <c r="Z157"/>
    </row>
    <row r="158" spans="1:26" s="8" customFormat="1" x14ac:dyDescent="0.2">
      <c r="A158" s="1"/>
      <c r="B158" s="2" t="s">
        <v>206</v>
      </c>
      <c r="C158" s="3" t="s">
        <v>207</v>
      </c>
      <c r="D158" s="3">
        <v>1923071550</v>
      </c>
      <c r="E158" s="4">
        <v>98604</v>
      </c>
      <c r="F158" s="5" t="s">
        <v>183</v>
      </c>
      <c r="G158" s="6" t="s">
        <v>184</v>
      </c>
      <c r="H158" s="3"/>
      <c r="I158" s="3"/>
      <c r="J158" s="7"/>
      <c r="K158" s="7"/>
      <c r="L158" s="7"/>
      <c r="M158" s="7"/>
      <c r="N158" s="7"/>
      <c r="O158" s="7"/>
      <c r="P158" s="7"/>
      <c r="Q158" s="7"/>
      <c r="R158" s="7"/>
      <c r="S158" s="7"/>
      <c r="T158" s="7"/>
      <c r="U158" s="7"/>
      <c r="V158" s="7"/>
      <c r="W158" s="7"/>
      <c r="X158" s="7"/>
      <c r="Y158" s="7"/>
      <c r="Z158"/>
    </row>
    <row r="159" spans="1:26" s="8" customFormat="1" x14ac:dyDescent="0.2">
      <c r="A159" s="1"/>
      <c r="B159" s="2" t="s">
        <v>206</v>
      </c>
      <c r="C159" s="3" t="s">
        <v>207</v>
      </c>
      <c r="D159" s="3">
        <v>1923071551</v>
      </c>
      <c r="E159" s="4">
        <v>100221</v>
      </c>
      <c r="F159" s="5" t="s">
        <v>183</v>
      </c>
      <c r="G159" s="6" t="s">
        <v>184</v>
      </c>
      <c r="H159" s="3"/>
      <c r="I159" s="3"/>
      <c r="J159" s="7"/>
      <c r="K159" s="7"/>
      <c r="L159" s="7"/>
      <c r="M159" s="7"/>
      <c r="N159" s="7"/>
      <c r="O159" s="7"/>
      <c r="P159" s="7"/>
      <c r="Q159" s="7"/>
      <c r="R159" s="7"/>
      <c r="S159" s="7"/>
      <c r="T159" s="7"/>
      <c r="U159" s="7"/>
      <c r="V159" s="7"/>
      <c r="W159" s="7"/>
      <c r="X159" s="7"/>
      <c r="Y159" s="7"/>
      <c r="Z159"/>
    </row>
    <row r="160" spans="1:26" s="8" customFormat="1" x14ac:dyDescent="0.2">
      <c r="A160" s="1"/>
      <c r="B160" s="2" t="s">
        <v>53</v>
      </c>
      <c r="C160" s="3" t="s">
        <v>208</v>
      </c>
      <c r="D160" s="3">
        <v>1923050429</v>
      </c>
      <c r="E160" s="4">
        <v>93390</v>
      </c>
      <c r="F160" s="5" t="s">
        <v>183</v>
      </c>
      <c r="G160" s="6" t="s">
        <v>209</v>
      </c>
      <c r="H160" s="3"/>
      <c r="I160" s="3"/>
      <c r="J160" s="7"/>
      <c r="K160" s="7"/>
      <c r="L160" s="7"/>
      <c r="M160" s="7"/>
      <c r="N160" s="7"/>
      <c r="O160" s="7"/>
      <c r="P160" s="7"/>
      <c r="Q160" s="7"/>
      <c r="R160" s="7"/>
      <c r="S160" s="7"/>
      <c r="T160" s="7"/>
      <c r="U160" s="7"/>
      <c r="V160" s="7"/>
      <c r="W160" s="7"/>
      <c r="X160" s="7"/>
      <c r="Y160" s="7"/>
      <c r="Z160"/>
    </row>
    <row r="161" spans="1:26" s="8" customFormat="1" x14ac:dyDescent="0.2">
      <c r="A161" s="1"/>
      <c r="B161" s="2" t="s">
        <v>53</v>
      </c>
      <c r="C161" s="3" t="s">
        <v>208</v>
      </c>
      <c r="D161" s="3">
        <v>1923062232</v>
      </c>
      <c r="E161" s="4">
        <v>93390</v>
      </c>
      <c r="F161" s="5" t="s">
        <v>183</v>
      </c>
      <c r="G161" s="6" t="s">
        <v>209</v>
      </c>
      <c r="H161" s="3"/>
      <c r="I161" s="3"/>
      <c r="J161" s="7"/>
      <c r="K161" s="7"/>
      <c r="L161" s="7"/>
      <c r="M161" s="7"/>
      <c r="N161" s="7"/>
      <c r="O161" s="7"/>
      <c r="P161" s="7"/>
      <c r="Q161" s="7"/>
      <c r="R161" s="7"/>
      <c r="S161" s="7"/>
      <c r="T161" s="7"/>
      <c r="U161" s="7"/>
      <c r="V161" s="7"/>
      <c r="W161" s="7"/>
      <c r="X161" s="7"/>
      <c r="Y161" s="7"/>
      <c r="Z161"/>
    </row>
    <row r="162" spans="1:26" s="8" customFormat="1" x14ac:dyDescent="0.2">
      <c r="A162" s="1"/>
      <c r="B162" s="2" t="s">
        <v>53</v>
      </c>
      <c r="C162" s="3" t="s">
        <v>208</v>
      </c>
      <c r="D162" s="3">
        <v>1923063977</v>
      </c>
      <c r="E162" s="4">
        <v>96140</v>
      </c>
      <c r="F162" s="5" t="s">
        <v>183</v>
      </c>
      <c r="G162" s="6" t="s">
        <v>209</v>
      </c>
      <c r="H162" s="3"/>
      <c r="I162" s="3"/>
      <c r="J162" s="7"/>
      <c r="K162" s="7"/>
      <c r="L162" s="7"/>
      <c r="M162" s="7"/>
      <c r="N162" s="7"/>
      <c r="O162" s="7"/>
      <c r="P162" s="7"/>
      <c r="Q162" s="7"/>
      <c r="R162" s="7"/>
      <c r="S162" s="7"/>
      <c r="T162" s="7"/>
      <c r="U162" s="7"/>
      <c r="V162" s="7"/>
      <c r="W162" s="7"/>
      <c r="X162" s="7"/>
      <c r="Y162" s="7"/>
      <c r="Z162"/>
    </row>
    <row r="163" spans="1:26" s="8" customFormat="1" x14ac:dyDescent="0.2">
      <c r="A163" s="1"/>
      <c r="B163" s="2" t="s">
        <v>53</v>
      </c>
      <c r="C163" s="3" t="s">
        <v>208</v>
      </c>
      <c r="D163" s="3">
        <v>2323007131</v>
      </c>
      <c r="E163" s="4">
        <v>-3965</v>
      </c>
      <c r="F163" s="5" t="s">
        <v>183</v>
      </c>
      <c r="G163" s="6" t="s">
        <v>209</v>
      </c>
      <c r="H163" s="3"/>
      <c r="I163" s="3"/>
      <c r="J163" s="7"/>
      <c r="K163" s="7"/>
      <c r="L163" s="7"/>
      <c r="M163" s="7"/>
      <c r="N163" s="7"/>
      <c r="O163" s="7"/>
      <c r="P163" s="7"/>
      <c r="Q163" s="7"/>
      <c r="R163" s="7"/>
      <c r="S163" s="7"/>
      <c r="T163" s="7"/>
      <c r="U163" s="7"/>
      <c r="V163" s="7"/>
      <c r="W163" s="7"/>
      <c r="X163" s="7"/>
      <c r="Y163" s="7"/>
      <c r="Z163"/>
    </row>
    <row r="164" spans="1:26" s="8" customFormat="1" x14ac:dyDescent="0.2">
      <c r="A164" s="1"/>
      <c r="B164" s="2">
        <v>101615</v>
      </c>
      <c r="C164" s="3" t="s">
        <v>210</v>
      </c>
      <c r="D164" s="3">
        <v>2323007159</v>
      </c>
      <c r="E164" s="4">
        <f>42000-840</f>
        <v>41160</v>
      </c>
      <c r="F164" s="5" t="s">
        <v>183</v>
      </c>
      <c r="G164" s="6" t="s">
        <v>184</v>
      </c>
      <c r="H164" s="3"/>
      <c r="I164" s="3"/>
      <c r="J164" s="7"/>
      <c r="K164" s="7"/>
      <c r="L164" s="7"/>
      <c r="M164" s="7"/>
      <c r="N164" s="7"/>
      <c r="O164" s="7"/>
      <c r="P164" s="7"/>
      <c r="Q164" s="7"/>
      <c r="R164" s="7"/>
      <c r="S164" s="7"/>
      <c r="T164" s="7"/>
      <c r="U164" s="7"/>
      <c r="V164" s="7"/>
      <c r="W164" s="7"/>
      <c r="X164" s="7"/>
      <c r="Y164" s="7"/>
      <c r="Z164"/>
    </row>
    <row r="165" spans="1:26" s="8" customFormat="1" x14ac:dyDescent="0.2">
      <c r="A165" s="1"/>
      <c r="B165" s="2">
        <v>100733</v>
      </c>
      <c r="C165" s="3" t="s">
        <v>211</v>
      </c>
      <c r="D165" s="3">
        <v>1923045066</v>
      </c>
      <c r="E165" s="4">
        <v>708</v>
      </c>
      <c r="F165" s="5" t="s">
        <v>212</v>
      </c>
      <c r="G165" s="6"/>
      <c r="H165" s="3">
        <v>2023</v>
      </c>
      <c r="I165" s="3"/>
      <c r="J165" s="7"/>
      <c r="K165" s="7"/>
      <c r="L165" s="7"/>
      <c r="M165" s="7"/>
      <c r="N165" s="7"/>
      <c r="O165" s="7"/>
      <c r="P165" s="7"/>
      <c r="Q165" s="7"/>
      <c r="R165" s="7"/>
      <c r="S165" s="7"/>
      <c r="T165" s="7"/>
      <c r="U165" s="7"/>
      <c r="V165" s="7"/>
      <c r="W165" s="7"/>
      <c r="X165" s="7"/>
      <c r="Y165" s="7"/>
      <c r="Z165"/>
    </row>
    <row r="166" spans="1:26" s="8" customFormat="1" x14ac:dyDescent="0.2">
      <c r="A166" s="1"/>
      <c r="B166" s="2">
        <v>100733</v>
      </c>
      <c r="C166" s="3" t="s">
        <v>211</v>
      </c>
      <c r="D166" s="3">
        <v>1923045121</v>
      </c>
      <c r="E166" s="4">
        <v>425</v>
      </c>
      <c r="F166" s="5" t="s">
        <v>212</v>
      </c>
      <c r="G166" s="6"/>
      <c r="H166" s="3">
        <v>2023</v>
      </c>
      <c r="I166" s="3"/>
      <c r="J166" s="7"/>
      <c r="K166" s="7"/>
      <c r="L166" s="7"/>
      <c r="M166" s="7"/>
      <c r="N166" s="7"/>
      <c r="O166" s="7"/>
      <c r="P166" s="7"/>
      <c r="Q166" s="7"/>
      <c r="R166" s="7"/>
      <c r="S166" s="7"/>
      <c r="T166" s="7"/>
      <c r="U166" s="7"/>
      <c r="V166" s="7"/>
      <c r="W166" s="7"/>
      <c r="X166" s="7"/>
      <c r="Y166" s="7"/>
      <c r="Z166"/>
    </row>
    <row r="167" spans="1:26" s="8" customFormat="1" x14ac:dyDescent="0.2">
      <c r="A167" s="1"/>
      <c r="B167" s="2">
        <v>100733</v>
      </c>
      <c r="C167" s="3" t="s">
        <v>211</v>
      </c>
      <c r="D167" s="3">
        <v>1923045069</v>
      </c>
      <c r="E167" s="4">
        <v>850</v>
      </c>
      <c r="F167" s="5" t="s">
        <v>212</v>
      </c>
      <c r="G167" s="6"/>
      <c r="H167" s="3">
        <v>2023</v>
      </c>
      <c r="I167" s="3"/>
      <c r="J167" s="7"/>
      <c r="K167" s="7"/>
      <c r="L167" s="7"/>
      <c r="M167" s="7"/>
      <c r="N167" s="7"/>
      <c r="O167" s="7"/>
      <c r="P167" s="7"/>
      <c r="Q167" s="7"/>
      <c r="R167" s="7"/>
      <c r="S167" s="7"/>
      <c r="T167" s="7"/>
      <c r="U167" s="7"/>
      <c r="V167" s="7"/>
      <c r="W167" s="7"/>
      <c r="X167" s="7"/>
      <c r="Y167" s="7"/>
      <c r="Z167"/>
    </row>
    <row r="168" spans="1:26" s="8" customFormat="1" x14ac:dyDescent="0.2">
      <c r="A168" s="1"/>
      <c r="B168" s="2">
        <v>100887</v>
      </c>
      <c r="C168" s="3" t="s">
        <v>213</v>
      </c>
      <c r="D168" s="3">
        <v>1923023408</v>
      </c>
      <c r="E168" s="4">
        <v>477</v>
      </c>
      <c r="F168" s="5" t="s">
        <v>212</v>
      </c>
      <c r="G168" s="6"/>
      <c r="H168" s="3">
        <v>2023</v>
      </c>
      <c r="I168" s="3"/>
      <c r="J168" s="7"/>
      <c r="K168" s="7"/>
      <c r="L168" s="7"/>
      <c r="M168" s="7"/>
      <c r="N168" s="7"/>
      <c r="O168" s="7"/>
      <c r="P168" s="7"/>
      <c r="Q168" s="7"/>
      <c r="R168" s="7"/>
      <c r="S168" s="7"/>
      <c r="T168" s="7"/>
      <c r="U168" s="7"/>
      <c r="V168" s="7"/>
      <c r="W168" s="7"/>
      <c r="X168" s="7"/>
      <c r="Y168" s="7"/>
      <c r="Z168"/>
    </row>
    <row r="169" spans="1:26" s="8" customFormat="1" x14ac:dyDescent="0.2">
      <c r="A169" s="1"/>
      <c r="B169" s="2">
        <v>100887</v>
      </c>
      <c r="C169" s="3" t="s">
        <v>213</v>
      </c>
      <c r="D169" s="3">
        <v>1923044909</v>
      </c>
      <c r="E169" s="4">
        <v>448</v>
      </c>
      <c r="F169" s="5" t="s">
        <v>212</v>
      </c>
      <c r="G169" s="6"/>
      <c r="H169" s="3">
        <v>2023</v>
      </c>
      <c r="I169" s="3"/>
      <c r="J169" s="7"/>
      <c r="K169" s="7"/>
      <c r="L169" s="7"/>
      <c r="M169" s="7"/>
      <c r="N169" s="7"/>
      <c r="O169" s="7"/>
      <c r="P169" s="7"/>
      <c r="Q169" s="7"/>
      <c r="R169" s="7"/>
      <c r="S169" s="7"/>
      <c r="T169" s="7"/>
      <c r="U169" s="7"/>
      <c r="V169" s="7"/>
      <c r="W169" s="7"/>
      <c r="X169" s="7"/>
      <c r="Y169" s="7"/>
      <c r="Z169"/>
    </row>
    <row r="170" spans="1:26" s="8" customFormat="1" x14ac:dyDescent="0.2">
      <c r="A170" s="1"/>
      <c r="B170" s="2">
        <v>104000</v>
      </c>
      <c r="C170" s="3" t="s">
        <v>214</v>
      </c>
      <c r="D170" s="3">
        <v>1923062957</v>
      </c>
      <c r="E170" s="4">
        <v>21683</v>
      </c>
      <c r="F170" s="5" t="s">
        <v>212</v>
      </c>
      <c r="G170" s="6"/>
      <c r="H170" s="3">
        <v>2023</v>
      </c>
      <c r="I170" s="3"/>
      <c r="J170" s="7"/>
      <c r="K170" s="7"/>
      <c r="L170" s="7"/>
      <c r="M170" s="7"/>
      <c r="N170" s="7"/>
      <c r="O170" s="7"/>
      <c r="P170" s="7"/>
      <c r="Q170" s="7"/>
      <c r="R170" s="7"/>
      <c r="S170" s="7"/>
      <c r="T170" s="7"/>
      <c r="U170" s="7"/>
      <c r="V170" s="7"/>
      <c r="W170" s="7"/>
      <c r="X170" s="7"/>
      <c r="Y170" s="7"/>
      <c r="Z170"/>
    </row>
    <row r="171" spans="1:26" s="8" customFormat="1" x14ac:dyDescent="0.2">
      <c r="A171" s="1"/>
      <c r="B171" s="2">
        <v>104000</v>
      </c>
      <c r="C171" s="3" t="s">
        <v>214</v>
      </c>
      <c r="D171" s="3">
        <v>1923063002</v>
      </c>
      <c r="E171" s="4">
        <v>157601</v>
      </c>
      <c r="F171" s="5" t="s">
        <v>212</v>
      </c>
      <c r="G171" s="6"/>
      <c r="H171" s="3">
        <v>2023</v>
      </c>
      <c r="I171" s="3"/>
      <c r="J171" s="7"/>
      <c r="K171" s="7"/>
      <c r="L171" s="7"/>
      <c r="M171" s="7"/>
      <c r="N171" s="7"/>
      <c r="O171" s="7"/>
      <c r="P171" s="7"/>
      <c r="Q171" s="7"/>
      <c r="R171" s="7"/>
      <c r="S171" s="7"/>
      <c r="T171" s="7"/>
      <c r="U171" s="7"/>
      <c r="V171" s="7"/>
      <c r="W171" s="7"/>
      <c r="X171" s="7"/>
      <c r="Y171" s="7"/>
      <c r="Z171"/>
    </row>
    <row r="172" spans="1:26" s="8" customFormat="1" x14ac:dyDescent="0.2">
      <c r="A172" s="1"/>
      <c r="B172" s="2">
        <v>104000</v>
      </c>
      <c r="C172" s="3" t="s">
        <v>214</v>
      </c>
      <c r="D172" s="3">
        <v>1923062915</v>
      </c>
      <c r="E172" s="4">
        <v>10266</v>
      </c>
      <c r="F172" s="5" t="s">
        <v>212</v>
      </c>
      <c r="G172" s="6"/>
      <c r="H172" s="3">
        <v>2023</v>
      </c>
      <c r="I172" s="3"/>
      <c r="J172" s="7"/>
      <c r="K172" s="7"/>
      <c r="L172" s="7"/>
      <c r="M172" s="7"/>
      <c r="N172" s="7"/>
      <c r="O172" s="7"/>
      <c r="P172" s="7"/>
      <c r="Q172" s="7"/>
      <c r="R172" s="7"/>
      <c r="S172" s="7"/>
      <c r="T172" s="7"/>
      <c r="U172" s="7"/>
      <c r="V172" s="7"/>
      <c r="W172" s="7"/>
      <c r="X172" s="7"/>
      <c r="Y172" s="7"/>
      <c r="Z172"/>
    </row>
    <row r="173" spans="1:26" s="8" customFormat="1" x14ac:dyDescent="0.2">
      <c r="A173" s="1"/>
      <c r="B173" s="2">
        <v>104000</v>
      </c>
      <c r="C173" s="3" t="s">
        <v>214</v>
      </c>
      <c r="D173" s="3">
        <v>1923062961</v>
      </c>
      <c r="E173" s="4">
        <v>19852</v>
      </c>
      <c r="F173" s="5" t="s">
        <v>212</v>
      </c>
      <c r="G173" s="6"/>
      <c r="H173" s="3">
        <v>2023</v>
      </c>
      <c r="I173" s="3"/>
      <c r="J173" s="7"/>
      <c r="K173" s="7"/>
      <c r="L173" s="7"/>
      <c r="M173" s="7"/>
      <c r="N173" s="7"/>
      <c r="O173" s="7"/>
      <c r="P173" s="7"/>
      <c r="Q173" s="7"/>
      <c r="R173" s="7"/>
      <c r="S173" s="7"/>
      <c r="T173" s="7"/>
      <c r="U173" s="7"/>
      <c r="V173" s="7"/>
      <c r="W173" s="7"/>
      <c r="X173" s="7"/>
      <c r="Y173" s="7"/>
      <c r="Z173"/>
    </row>
    <row r="174" spans="1:26" s="8" customFormat="1" x14ac:dyDescent="0.2">
      <c r="A174" s="1"/>
      <c r="B174" s="2">
        <v>106525</v>
      </c>
      <c r="C174" s="3" t="s">
        <v>215</v>
      </c>
      <c r="D174" s="3">
        <v>1923062990</v>
      </c>
      <c r="E174" s="4">
        <v>1540</v>
      </c>
      <c r="F174" s="5" t="s">
        <v>212</v>
      </c>
      <c r="G174" s="6"/>
      <c r="H174" s="3">
        <v>2023</v>
      </c>
      <c r="I174" s="3"/>
      <c r="J174" s="7"/>
      <c r="K174" s="7"/>
      <c r="L174" s="7"/>
      <c r="M174" s="7"/>
      <c r="N174" s="7"/>
      <c r="O174" s="7"/>
      <c r="P174" s="7"/>
      <c r="Q174" s="7"/>
      <c r="R174" s="7"/>
      <c r="S174" s="7"/>
      <c r="T174" s="7"/>
      <c r="U174" s="7"/>
      <c r="V174" s="7"/>
      <c r="W174" s="7"/>
      <c r="X174" s="7"/>
      <c r="Y174" s="7"/>
      <c r="Z174"/>
    </row>
    <row r="175" spans="1:26" s="8" customFormat="1" x14ac:dyDescent="0.2">
      <c r="A175" s="1"/>
      <c r="B175" s="2">
        <v>106525</v>
      </c>
      <c r="C175" s="3" t="s">
        <v>215</v>
      </c>
      <c r="D175" s="3">
        <v>1923063893</v>
      </c>
      <c r="E175" s="4">
        <v>472</v>
      </c>
      <c r="F175" s="5" t="s">
        <v>212</v>
      </c>
      <c r="G175" s="6"/>
      <c r="H175" s="3">
        <v>2023</v>
      </c>
      <c r="I175" s="3"/>
      <c r="J175" s="7"/>
      <c r="K175" s="7"/>
      <c r="L175" s="7"/>
      <c r="M175" s="7"/>
      <c r="N175" s="7"/>
      <c r="O175" s="7"/>
      <c r="P175" s="7"/>
      <c r="Q175" s="7"/>
      <c r="R175" s="7"/>
      <c r="S175" s="7"/>
      <c r="T175" s="7"/>
      <c r="U175" s="7"/>
      <c r="V175" s="7"/>
      <c r="W175" s="7"/>
      <c r="X175" s="7"/>
      <c r="Y175" s="7"/>
      <c r="Z175"/>
    </row>
    <row r="176" spans="1:26" s="8" customFormat="1" x14ac:dyDescent="0.2">
      <c r="A176" s="1"/>
      <c r="B176" s="2">
        <v>107368</v>
      </c>
      <c r="C176" s="3" t="s">
        <v>187</v>
      </c>
      <c r="D176" s="3">
        <v>1923062995</v>
      </c>
      <c r="E176" s="4">
        <v>33040</v>
      </c>
      <c r="F176" s="5" t="s">
        <v>212</v>
      </c>
      <c r="G176" s="6"/>
      <c r="H176" s="3">
        <v>2023</v>
      </c>
      <c r="I176" s="3"/>
      <c r="J176" s="7"/>
      <c r="K176" s="7"/>
      <c r="L176" s="7"/>
      <c r="M176" s="7"/>
      <c r="N176" s="7"/>
      <c r="O176" s="7"/>
      <c r="P176" s="7"/>
      <c r="Q176" s="7"/>
      <c r="R176" s="7"/>
      <c r="S176" s="7"/>
      <c r="T176" s="7"/>
      <c r="U176" s="7"/>
      <c r="V176" s="7"/>
      <c r="W176" s="7"/>
      <c r="X176" s="7"/>
      <c r="Y176" s="7"/>
      <c r="Z176"/>
    </row>
    <row r="177" spans="1:26" s="8" customFormat="1" x14ac:dyDescent="0.2">
      <c r="A177" s="1"/>
      <c r="B177" s="2">
        <v>107368</v>
      </c>
      <c r="C177" s="3" t="s">
        <v>187</v>
      </c>
      <c r="D177" s="3">
        <v>1923062964</v>
      </c>
      <c r="E177" s="4">
        <v>1628.4</v>
      </c>
      <c r="F177" s="5" t="s">
        <v>212</v>
      </c>
      <c r="G177" s="6"/>
      <c r="H177" s="3">
        <v>2023</v>
      </c>
      <c r="I177" s="3"/>
      <c r="J177" s="7"/>
      <c r="K177" s="7"/>
      <c r="L177" s="7"/>
      <c r="M177" s="7"/>
      <c r="N177" s="7"/>
      <c r="O177" s="7"/>
      <c r="P177" s="7"/>
      <c r="Q177" s="7"/>
      <c r="R177" s="7"/>
      <c r="S177" s="7"/>
      <c r="T177" s="7"/>
      <c r="U177" s="7"/>
      <c r="V177" s="7"/>
      <c r="W177" s="7"/>
      <c r="X177" s="7"/>
      <c r="Y177" s="7"/>
      <c r="Z177"/>
    </row>
    <row r="178" spans="1:26" s="8" customFormat="1" x14ac:dyDescent="0.2">
      <c r="A178" s="1"/>
      <c r="B178" s="2">
        <v>107368</v>
      </c>
      <c r="C178" s="3" t="s">
        <v>187</v>
      </c>
      <c r="D178" s="3">
        <v>1923062987</v>
      </c>
      <c r="E178" s="4">
        <v>6348.4</v>
      </c>
      <c r="F178" s="5" t="s">
        <v>212</v>
      </c>
      <c r="G178" s="6"/>
      <c r="H178" s="3">
        <v>2023</v>
      </c>
      <c r="I178" s="3"/>
      <c r="J178" s="7"/>
      <c r="K178" s="7"/>
      <c r="L178" s="7"/>
      <c r="M178" s="7"/>
      <c r="N178" s="7"/>
      <c r="O178" s="7"/>
      <c r="P178" s="7"/>
      <c r="Q178" s="7"/>
      <c r="R178" s="7"/>
      <c r="S178" s="7"/>
      <c r="T178" s="7"/>
      <c r="U178" s="7"/>
      <c r="V178" s="7"/>
      <c r="W178" s="7"/>
      <c r="X178" s="7"/>
      <c r="Y178" s="7"/>
      <c r="Z178"/>
    </row>
    <row r="179" spans="1:26" s="8" customFormat="1" x14ac:dyDescent="0.2">
      <c r="A179" s="1"/>
      <c r="B179" s="2">
        <v>107415</v>
      </c>
      <c r="C179" s="3" t="s">
        <v>216</v>
      </c>
      <c r="D179" s="3">
        <v>1923074612</v>
      </c>
      <c r="E179" s="4">
        <v>13050</v>
      </c>
      <c r="F179" s="5" t="s">
        <v>212</v>
      </c>
      <c r="G179" s="6"/>
      <c r="H179" s="3">
        <v>2023</v>
      </c>
      <c r="I179" s="3"/>
      <c r="J179" s="7"/>
      <c r="K179" s="7"/>
      <c r="L179" s="7"/>
      <c r="M179" s="7"/>
      <c r="N179" s="7"/>
      <c r="O179" s="7"/>
      <c r="P179" s="7"/>
      <c r="Q179" s="7"/>
      <c r="R179" s="7"/>
      <c r="S179" s="7"/>
      <c r="T179" s="7"/>
      <c r="U179" s="7"/>
      <c r="V179" s="7"/>
      <c r="W179" s="7"/>
      <c r="X179" s="7"/>
      <c r="Y179" s="7"/>
      <c r="Z179"/>
    </row>
    <row r="180" spans="1:26" s="8" customFormat="1" x14ac:dyDescent="0.2">
      <c r="A180" s="1"/>
      <c r="B180" s="2">
        <v>108227</v>
      </c>
      <c r="C180" s="3" t="s">
        <v>217</v>
      </c>
      <c r="D180" s="3">
        <v>1923062012</v>
      </c>
      <c r="E180" s="4">
        <v>4720</v>
      </c>
      <c r="F180" s="5" t="s">
        <v>212</v>
      </c>
      <c r="G180" s="6"/>
      <c r="H180" s="3">
        <v>2023</v>
      </c>
      <c r="I180" s="3"/>
      <c r="J180" s="7"/>
      <c r="K180" s="7"/>
      <c r="L180" s="7"/>
      <c r="M180" s="7"/>
      <c r="N180" s="7"/>
      <c r="O180" s="7"/>
      <c r="P180" s="7"/>
      <c r="Q180" s="7"/>
      <c r="R180" s="7"/>
      <c r="S180" s="7"/>
      <c r="T180" s="7"/>
      <c r="U180" s="7"/>
      <c r="V180" s="7"/>
      <c r="W180" s="7"/>
      <c r="X180" s="7"/>
      <c r="Y180" s="7"/>
      <c r="Z180"/>
    </row>
    <row r="181" spans="1:26" s="8" customFormat="1" x14ac:dyDescent="0.2">
      <c r="A181" s="1"/>
      <c r="B181" s="2">
        <v>108919</v>
      </c>
      <c r="C181" s="3" t="s">
        <v>218</v>
      </c>
      <c r="D181" s="3">
        <v>1923074831</v>
      </c>
      <c r="E181" s="4">
        <v>1080</v>
      </c>
      <c r="F181" s="5" t="s">
        <v>212</v>
      </c>
      <c r="G181" s="6"/>
      <c r="H181" s="3">
        <v>2023</v>
      </c>
      <c r="I181" s="3"/>
      <c r="J181" s="7"/>
      <c r="K181" s="7"/>
      <c r="L181" s="7"/>
      <c r="M181" s="7"/>
      <c r="N181" s="7"/>
      <c r="O181" s="7"/>
      <c r="P181" s="7"/>
      <c r="Q181" s="7"/>
      <c r="R181" s="7"/>
      <c r="S181" s="7"/>
      <c r="T181" s="7"/>
      <c r="U181" s="7"/>
      <c r="V181" s="7"/>
      <c r="W181" s="7"/>
      <c r="X181" s="7"/>
      <c r="Y181" s="7"/>
      <c r="Z181"/>
    </row>
    <row r="182" spans="1:26" s="8" customFormat="1" x14ac:dyDescent="0.2">
      <c r="A182" s="1"/>
      <c r="B182" s="2">
        <v>109962</v>
      </c>
      <c r="C182" s="3" t="s">
        <v>219</v>
      </c>
      <c r="D182" s="3">
        <v>1923074893</v>
      </c>
      <c r="E182" s="4">
        <v>66007.72</v>
      </c>
      <c r="F182" s="5" t="s">
        <v>212</v>
      </c>
      <c r="G182" s="6"/>
      <c r="H182" s="3">
        <v>2023</v>
      </c>
      <c r="I182" s="3"/>
      <c r="J182" s="7"/>
      <c r="K182" s="7"/>
      <c r="L182" s="7"/>
      <c r="M182" s="7"/>
      <c r="N182" s="7"/>
      <c r="O182" s="7"/>
      <c r="P182" s="7"/>
      <c r="Q182" s="7"/>
      <c r="R182" s="7"/>
      <c r="S182" s="7"/>
      <c r="T182" s="7"/>
      <c r="U182" s="7"/>
      <c r="V182" s="7"/>
      <c r="W182" s="7"/>
      <c r="X182" s="7"/>
      <c r="Y182" s="7"/>
      <c r="Z182"/>
    </row>
    <row r="183" spans="1:26" s="8" customFormat="1" x14ac:dyDescent="0.2">
      <c r="A183" s="1"/>
      <c r="B183" s="2">
        <v>110870</v>
      </c>
      <c r="C183" s="3" t="s">
        <v>220</v>
      </c>
      <c r="D183" s="3">
        <v>1923074619</v>
      </c>
      <c r="E183" s="4">
        <v>2240</v>
      </c>
      <c r="F183" s="5" t="s">
        <v>212</v>
      </c>
      <c r="G183" s="6"/>
      <c r="H183" s="3">
        <v>2023</v>
      </c>
      <c r="I183" s="3"/>
      <c r="J183" s="7"/>
      <c r="K183" s="7"/>
      <c r="L183" s="7"/>
      <c r="M183" s="7"/>
      <c r="N183" s="7"/>
      <c r="O183" s="7"/>
      <c r="P183" s="7"/>
      <c r="Q183" s="7"/>
      <c r="R183" s="7"/>
      <c r="S183" s="7"/>
      <c r="T183" s="7"/>
      <c r="U183" s="7"/>
      <c r="V183" s="7"/>
      <c r="W183" s="7"/>
      <c r="X183" s="7"/>
      <c r="Y183" s="7"/>
      <c r="Z183"/>
    </row>
    <row r="184" spans="1:26" s="8" customFormat="1" x14ac:dyDescent="0.2">
      <c r="A184" s="1"/>
      <c r="B184" s="2">
        <v>113899</v>
      </c>
      <c r="C184" s="3" t="s">
        <v>221</v>
      </c>
      <c r="D184" s="3">
        <v>1923074884</v>
      </c>
      <c r="E184" s="4">
        <v>11020</v>
      </c>
      <c r="F184" s="5" t="s">
        <v>212</v>
      </c>
      <c r="G184" s="6"/>
      <c r="H184" s="3">
        <v>2023</v>
      </c>
      <c r="I184" s="3"/>
      <c r="J184" s="7"/>
      <c r="K184" s="7"/>
      <c r="L184" s="7"/>
      <c r="M184" s="7"/>
      <c r="N184" s="7"/>
      <c r="O184" s="7"/>
      <c r="P184" s="7"/>
      <c r="Q184" s="7"/>
      <c r="R184" s="7"/>
      <c r="S184" s="7"/>
      <c r="T184" s="7"/>
      <c r="U184" s="7"/>
      <c r="V184" s="7"/>
      <c r="W184" s="7"/>
      <c r="X184" s="7"/>
      <c r="Y184" s="7"/>
      <c r="Z184"/>
    </row>
    <row r="185" spans="1:26" s="8" customFormat="1" x14ac:dyDescent="0.2">
      <c r="A185" s="1"/>
      <c r="B185" s="2">
        <v>114106</v>
      </c>
      <c r="C185" s="3" t="s">
        <v>222</v>
      </c>
      <c r="D185" s="3">
        <v>1923062150</v>
      </c>
      <c r="E185" s="4">
        <v>4532</v>
      </c>
      <c r="F185" s="5" t="s">
        <v>212</v>
      </c>
      <c r="G185" s="6"/>
      <c r="H185" s="3">
        <v>2023</v>
      </c>
      <c r="I185" s="3"/>
      <c r="J185" s="7"/>
      <c r="K185" s="7"/>
      <c r="L185" s="7"/>
      <c r="M185" s="7"/>
      <c r="N185" s="7"/>
      <c r="O185" s="7"/>
      <c r="P185" s="7"/>
      <c r="Q185" s="7"/>
      <c r="R185" s="7"/>
      <c r="S185" s="7"/>
      <c r="T185" s="7"/>
      <c r="U185" s="7"/>
      <c r="V185" s="7"/>
      <c r="W185" s="7"/>
      <c r="X185" s="7"/>
      <c r="Y185" s="7"/>
      <c r="Z185"/>
    </row>
    <row r="186" spans="1:26" s="8" customFormat="1" x14ac:dyDescent="0.2">
      <c r="A186" s="1"/>
      <c r="B186" s="2">
        <v>115411</v>
      </c>
      <c r="C186" s="3" t="s">
        <v>223</v>
      </c>
      <c r="D186" s="3">
        <v>1923061135</v>
      </c>
      <c r="E186" s="4">
        <v>2832</v>
      </c>
      <c r="F186" s="5" t="s">
        <v>212</v>
      </c>
      <c r="G186" s="6"/>
      <c r="H186" s="3">
        <v>2023</v>
      </c>
      <c r="I186" s="3"/>
      <c r="J186" s="7"/>
      <c r="K186" s="7"/>
      <c r="L186" s="7"/>
      <c r="M186" s="7"/>
      <c r="N186" s="7"/>
      <c r="O186" s="7"/>
      <c r="P186" s="7"/>
      <c r="Q186" s="7"/>
      <c r="R186" s="7"/>
      <c r="S186" s="7"/>
      <c r="T186" s="7"/>
      <c r="U186" s="7"/>
      <c r="V186" s="7"/>
      <c r="W186" s="7"/>
      <c r="X186" s="7"/>
      <c r="Y186" s="7"/>
      <c r="Z186"/>
    </row>
    <row r="187" spans="1:26" s="8" customFormat="1" x14ac:dyDescent="0.2">
      <c r="A187" s="1"/>
      <c r="B187" s="2">
        <v>115751</v>
      </c>
      <c r="C187" s="3" t="s">
        <v>224</v>
      </c>
      <c r="D187" s="3">
        <v>1923061327</v>
      </c>
      <c r="E187" s="4">
        <v>270176</v>
      </c>
      <c r="F187" s="5" t="s">
        <v>212</v>
      </c>
      <c r="G187" s="6"/>
      <c r="H187" s="3">
        <v>2023</v>
      </c>
      <c r="I187" s="3"/>
      <c r="J187" s="7"/>
      <c r="K187" s="7"/>
      <c r="L187" s="7"/>
      <c r="M187" s="7"/>
      <c r="N187" s="7"/>
      <c r="O187" s="7"/>
      <c r="P187" s="7"/>
      <c r="Q187" s="7"/>
      <c r="R187" s="7"/>
      <c r="S187" s="7"/>
      <c r="T187" s="7"/>
      <c r="U187" s="7"/>
      <c r="V187" s="7"/>
      <c r="W187" s="7"/>
      <c r="X187" s="7"/>
      <c r="Y187" s="7"/>
      <c r="Z187"/>
    </row>
    <row r="188" spans="1:26" s="8" customFormat="1" x14ac:dyDescent="0.2">
      <c r="A188" s="1"/>
      <c r="B188" s="2">
        <v>117188</v>
      </c>
      <c r="C188" s="3" t="s">
        <v>225</v>
      </c>
      <c r="D188" s="3">
        <v>1923064090</v>
      </c>
      <c r="E188" s="4">
        <v>105803</v>
      </c>
      <c r="F188" s="5" t="s">
        <v>212</v>
      </c>
      <c r="G188" s="6"/>
      <c r="H188" s="3">
        <v>2023</v>
      </c>
      <c r="I188" s="3"/>
      <c r="J188" s="7"/>
      <c r="K188" s="7"/>
      <c r="L188" s="7"/>
      <c r="M188" s="7"/>
      <c r="N188" s="7"/>
      <c r="O188" s="7"/>
      <c r="P188" s="7"/>
      <c r="Q188" s="7"/>
      <c r="R188" s="7"/>
      <c r="S188" s="7"/>
      <c r="T188" s="7"/>
      <c r="U188" s="7"/>
      <c r="V188" s="7"/>
      <c r="W188" s="7"/>
      <c r="X188" s="7"/>
      <c r="Y188" s="7"/>
      <c r="Z188"/>
    </row>
    <row r="189" spans="1:26" s="8" customFormat="1" x14ac:dyDescent="0.2">
      <c r="A189" s="1"/>
      <c r="B189" s="2">
        <v>118787</v>
      </c>
      <c r="C189" s="3" t="s">
        <v>226</v>
      </c>
      <c r="D189" s="3">
        <v>1923074833</v>
      </c>
      <c r="E189" s="4">
        <v>38495</v>
      </c>
      <c r="F189" s="5" t="s">
        <v>212</v>
      </c>
      <c r="G189" s="6"/>
      <c r="H189" s="3">
        <v>2023</v>
      </c>
      <c r="I189" s="3"/>
      <c r="J189" s="7"/>
      <c r="K189" s="7"/>
      <c r="L189" s="7"/>
      <c r="M189" s="7"/>
      <c r="N189" s="7"/>
      <c r="O189" s="7"/>
      <c r="P189" s="7"/>
      <c r="Q189" s="7"/>
      <c r="R189" s="7"/>
      <c r="S189" s="7"/>
      <c r="T189" s="7"/>
      <c r="U189" s="7"/>
      <c r="V189" s="7"/>
      <c r="W189" s="7"/>
      <c r="X189" s="7"/>
      <c r="Y189" s="7"/>
      <c r="Z189"/>
    </row>
    <row r="190" spans="1:26" s="8" customFormat="1" x14ac:dyDescent="0.2">
      <c r="A190" s="1"/>
      <c r="B190" s="2">
        <v>120273</v>
      </c>
      <c r="C190" s="3" t="s">
        <v>227</v>
      </c>
      <c r="D190" s="3">
        <v>1923072220</v>
      </c>
      <c r="E190" s="4">
        <v>49880</v>
      </c>
      <c r="F190" s="5" t="s">
        <v>212</v>
      </c>
      <c r="G190" s="6"/>
      <c r="H190" s="3">
        <v>2023</v>
      </c>
      <c r="I190" s="3"/>
      <c r="J190" s="7"/>
      <c r="K190" s="7"/>
      <c r="L190" s="7"/>
      <c r="M190" s="7"/>
      <c r="N190" s="7"/>
      <c r="O190" s="7"/>
      <c r="P190" s="7"/>
      <c r="Q190" s="7"/>
      <c r="R190" s="7"/>
      <c r="S190" s="7"/>
      <c r="T190" s="7"/>
      <c r="U190" s="7"/>
      <c r="V190" s="7"/>
      <c r="W190" s="7"/>
      <c r="X190" s="7"/>
      <c r="Y190" s="7"/>
      <c r="Z190"/>
    </row>
    <row r="191" spans="1:26" s="8" customFormat="1" x14ac:dyDescent="0.2">
      <c r="A191" s="1"/>
      <c r="B191" s="2">
        <v>120497</v>
      </c>
      <c r="C191" s="3" t="s">
        <v>228</v>
      </c>
      <c r="D191" s="3">
        <v>1923070950</v>
      </c>
      <c r="E191" s="4">
        <v>16520</v>
      </c>
      <c r="F191" s="5" t="s">
        <v>212</v>
      </c>
      <c r="G191" s="6"/>
      <c r="H191" s="3">
        <v>2023</v>
      </c>
      <c r="I191" s="3"/>
      <c r="J191" s="7"/>
      <c r="K191" s="7"/>
      <c r="L191" s="7"/>
      <c r="M191" s="7"/>
      <c r="N191" s="7"/>
      <c r="O191" s="7"/>
      <c r="P191" s="7"/>
      <c r="Q191" s="7"/>
      <c r="R191" s="7"/>
      <c r="S191" s="7"/>
      <c r="T191" s="7"/>
      <c r="U191" s="7"/>
      <c r="V191" s="7"/>
      <c r="W191" s="7"/>
      <c r="X191" s="7"/>
      <c r="Y191" s="7"/>
      <c r="Z191"/>
    </row>
    <row r="192" spans="1:26" s="8" customFormat="1" x14ac:dyDescent="0.2">
      <c r="A192" s="1"/>
      <c r="B192" s="2" t="s">
        <v>229</v>
      </c>
      <c r="C192" s="3" t="s">
        <v>230</v>
      </c>
      <c r="D192" s="3">
        <v>1923071650</v>
      </c>
      <c r="E192" s="4">
        <v>30210</v>
      </c>
      <c r="F192" s="5" t="s">
        <v>212</v>
      </c>
      <c r="G192" s="6"/>
      <c r="H192" s="3">
        <v>2023</v>
      </c>
      <c r="I192" s="3"/>
      <c r="J192" s="7"/>
      <c r="K192" s="7"/>
      <c r="L192" s="7"/>
      <c r="M192" s="7"/>
      <c r="N192" s="7"/>
      <c r="O192" s="7"/>
      <c r="P192" s="7"/>
      <c r="Q192" s="7"/>
      <c r="R192" s="7"/>
      <c r="S192" s="7"/>
      <c r="T192" s="7"/>
      <c r="U192" s="7"/>
      <c r="V192" s="7"/>
      <c r="W192" s="7"/>
      <c r="X192" s="7"/>
      <c r="Y192" s="7"/>
      <c r="Z192"/>
    </row>
    <row r="193" spans="1:26" s="8" customFormat="1" x14ac:dyDescent="0.2">
      <c r="A193" s="1"/>
      <c r="B193" s="2" t="s">
        <v>229</v>
      </c>
      <c r="C193" s="3" t="s">
        <v>230</v>
      </c>
      <c r="D193" s="3">
        <v>1923071656</v>
      </c>
      <c r="E193" s="4">
        <v>30798</v>
      </c>
      <c r="F193" s="5" t="s">
        <v>212</v>
      </c>
      <c r="G193" s="6"/>
      <c r="H193" s="3">
        <v>2023</v>
      </c>
      <c r="I193" s="3"/>
      <c r="J193" s="7"/>
      <c r="K193" s="7"/>
      <c r="L193" s="7"/>
      <c r="M193" s="7"/>
      <c r="N193" s="7"/>
      <c r="O193" s="7"/>
      <c r="P193" s="7"/>
      <c r="Q193" s="7"/>
      <c r="R193" s="7"/>
      <c r="S193" s="7"/>
      <c r="T193" s="7"/>
      <c r="U193" s="7"/>
      <c r="V193" s="7"/>
      <c r="W193" s="7"/>
      <c r="X193" s="7"/>
      <c r="Y193" s="7"/>
      <c r="Z193"/>
    </row>
    <row r="194" spans="1:26" s="8" customFormat="1" x14ac:dyDescent="0.2">
      <c r="A194" s="1"/>
      <c r="B194" s="2" t="s">
        <v>229</v>
      </c>
      <c r="C194" s="3" t="s">
        <v>230</v>
      </c>
      <c r="D194" s="3">
        <v>1923071662</v>
      </c>
      <c r="E194" s="4">
        <v>30798</v>
      </c>
      <c r="F194" s="5" t="s">
        <v>212</v>
      </c>
      <c r="G194" s="6"/>
      <c r="H194" s="3">
        <v>2023</v>
      </c>
      <c r="I194" s="3"/>
      <c r="J194" s="7"/>
      <c r="K194" s="7"/>
      <c r="L194" s="7"/>
      <c r="M194" s="7"/>
      <c r="N194" s="7"/>
      <c r="O194" s="7"/>
      <c r="P194" s="7"/>
      <c r="Q194" s="7"/>
      <c r="R194" s="7"/>
      <c r="S194" s="7"/>
      <c r="T194" s="7"/>
      <c r="U194" s="7"/>
      <c r="V194" s="7"/>
      <c r="W194" s="7"/>
      <c r="X194" s="7"/>
      <c r="Y194" s="7"/>
      <c r="Z194"/>
    </row>
    <row r="195" spans="1:26" s="8" customFormat="1" x14ac:dyDescent="0.2">
      <c r="A195" s="1"/>
      <c r="B195" s="2" t="s">
        <v>229</v>
      </c>
      <c r="C195" s="3" t="s">
        <v>230</v>
      </c>
      <c r="D195" s="3">
        <v>1923071667</v>
      </c>
      <c r="E195" s="4">
        <v>30210</v>
      </c>
      <c r="F195" s="5" t="s">
        <v>212</v>
      </c>
      <c r="G195" s="6"/>
      <c r="H195" s="3">
        <v>2023</v>
      </c>
      <c r="I195" s="3"/>
      <c r="J195" s="7"/>
      <c r="K195" s="7"/>
      <c r="L195" s="7"/>
      <c r="M195" s="7"/>
      <c r="N195" s="7"/>
      <c r="O195" s="7"/>
      <c r="P195" s="7"/>
      <c r="Q195" s="7"/>
      <c r="R195" s="7"/>
      <c r="S195" s="7"/>
      <c r="T195" s="7"/>
      <c r="U195" s="7"/>
      <c r="V195" s="7"/>
      <c r="W195" s="7"/>
      <c r="X195" s="7"/>
      <c r="Y195" s="7"/>
      <c r="Z195"/>
    </row>
    <row r="196" spans="1:26" s="8" customFormat="1" x14ac:dyDescent="0.2">
      <c r="A196" s="1"/>
      <c r="B196" s="2" t="s">
        <v>229</v>
      </c>
      <c r="C196" s="3" t="s">
        <v>230</v>
      </c>
      <c r="D196" s="3">
        <v>1923071670</v>
      </c>
      <c r="E196" s="4">
        <v>30210</v>
      </c>
      <c r="F196" s="5" t="s">
        <v>212</v>
      </c>
      <c r="G196" s="6"/>
      <c r="H196" s="3">
        <v>2023</v>
      </c>
      <c r="I196" s="3"/>
      <c r="J196" s="7"/>
      <c r="K196" s="7"/>
      <c r="L196" s="7"/>
      <c r="M196" s="7"/>
      <c r="N196" s="7"/>
      <c r="O196" s="7"/>
      <c r="P196" s="7"/>
      <c r="Q196" s="7"/>
      <c r="R196" s="7"/>
      <c r="S196" s="7"/>
      <c r="T196" s="7"/>
      <c r="U196" s="7"/>
      <c r="V196" s="7"/>
      <c r="W196" s="7"/>
      <c r="X196" s="7"/>
      <c r="Y196" s="7"/>
      <c r="Z196"/>
    </row>
    <row r="197" spans="1:26" s="8" customFormat="1" x14ac:dyDescent="0.2">
      <c r="A197" s="1"/>
      <c r="B197" s="2" t="s">
        <v>229</v>
      </c>
      <c r="C197" s="3" t="s">
        <v>230</v>
      </c>
      <c r="D197" s="3">
        <v>1923071672</v>
      </c>
      <c r="E197" s="4">
        <v>30798</v>
      </c>
      <c r="F197" s="5" t="s">
        <v>212</v>
      </c>
      <c r="G197" s="6"/>
      <c r="H197" s="3">
        <v>2023</v>
      </c>
      <c r="I197" s="3"/>
      <c r="J197" s="7"/>
      <c r="K197" s="7"/>
      <c r="L197" s="7"/>
      <c r="M197" s="7"/>
      <c r="N197" s="7"/>
      <c r="O197" s="7"/>
      <c r="P197" s="7"/>
      <c r="Q197" s="7"/>
      <c r="R197" s="7"/>
      <c r="S197" s="7"/>
      <c r="T197" s="7"/>
      <c r="U197" s="7"/>
      <c r="V197" s="7"/>
      <c r="W197" s="7"/>
      <c r="X197" s="7"/>
      <c r="Y197" s="7"/>
      <c r="Z197"/>
    </row>
    <row r="198" spans="1:26" s="8" customFormat="1" x14ac:dyDescent="0.2">
      <c r="A198" s="1"/>
      <c r="B198" s="2" t="s">
        <v>229</v>
      </c>
      <c r="C198" s="3" t="s">
        <v>230</v>
      </c>
      <c r="D198" s="3">
        <v>1923071675</v>
      </c>
      <c r="E198" s="4">
        <v>32562</v>
      </c>
      <c r="F198" s="5" t="s">
        <v>212</v>
      </c>
      <c r="G198" s="6"/>
      <c r="H198" s="3">
        <v>2023</v>
      </c>
      <c r="I198" s="3"/>
      <c r="J198" s="7"/>
      <c r="K198" s="7"/>
      <c r="L198" s="7"/>
      <c r="M198" s="7"/>
      <c r="N198" s="7"/>
      <c r="O198" s="7"/>
      <c r="P198" s="7"/>
      <c r="Q198" s="7"/>
      <c r="R198" s="7"/>
      <c r="S198" s="7"/>
      <c r="T198" s="7"/>
      <c r="U198" s="7"/>
      <c r="V198" s="7"/>
      <c r="W198" s="7"/>
      <c r="X198" s="7"/>
      <c r="Y198" s="7"/>
      <c r="Z198"/>
    </row>
    <row r="199" spans="1:26" s="8" customFormat="1" x14ac:dyDescent="0.2">
      <c r="A199" s="1"/>
      <c r="B199" s="2" t="s">
        <v>229</v>
      </c>
      <c r="C199" s="3" t="s">
        <v>230</v>
      </c>
      <c r="D199" s="3">
        <v>1923071676</v>
      </c>
      <c r="E199" s="4">
        <v>31974</v>
      </c>
      <c r="F199" s="5" t="s">
        <v>212</v>
      </c>
      <c r="G199" s="6"/>
      <c r="H199" s="3">
        <v>2023</v>
      </c>
      <c r="I199" s="3"/>
      <c r="J199" s="7"/>
      <c r="K199" s="7"/>
      <c r="L199" s="7"/>
      <c r="M199" s="7"/>
      <c r="N199" s="7"/>
      <c r="O199" s="7"/>
      <c r="P199" s="7"/>
      <c r="Q199" s="7"/>
      <c r="R199" s="7"/>
      <c r="S199" s="7"/>
      <c r="T199" s="7"/>
      <c r="U199" s="7"/>
      <c r="V199" s="7"/>
      <c r="W199" s="7"/>
      <c r="X199" s="7"/>
      <c r="Y199" s="7"/>
      <c r="Z199"/>
    </row>
    <row r="200" spans="1:26" s="8" customFormat="1" x14ac:dyDescent="0.2">
      <c r="A200" s="1"/>
      <c r="B200" s="2" t="s">
        <v>229</v>
      </c>
      <c r="C200" s="3" t="s">
        <v>230</v>
      </c>
      <c r="D200" s="3">
        <v>1923071679</v>
      </c>
      <c r="E200" s="4">
        <v>32562</v>
      </c>
      <c r="F200" s="5" t="s">
        <v>212</v>
      </c>
      <c r="G200" s="6"/>
      <c r="H200" s="3">
        <v>2023</v>
      </c>
      <c r="I200" s="3"/>
      <c r="J200" s="7"/>
      <c r="K200" s="7"/>
      <c r="L200" s="7"/>
      <c r="M200" s="7"/>
      <c r="N200" s="7"/>
      <c r="O200" s="7"/>
      <c r="P200" s="7"/>
      <c r="Q200" s="7"/>
      <c r="R200" s="7"/>
      <c r="S200" s="7"/>
      <c r="T200" s="7"/>
      <c r="U200" s="7"/>
      <c r="V200" s="7"/>
      <c r="W200" s="7"/>
      <c r="X200" s="7"/>
      <c r="Y200" s="7"/>
      <c r="Z200"/>
    </row>
    <row r="201" spans="1:26" s="8" customFormat="1" x14ac:dyDescent="0.2">
      <c r="A201" s="1"/>
      <c r="B201" s="2" t="s">
        <v>229</v>
      </c>
      <c r="C201" s="3" t="s">
        <v>230</v>
      </c>
      <c r="D201" s="3">
        <v>1923071654</v>
      </c>
      <c r="E201" s="4">
        <v>30798</v>
      </c>
      <c r="F201" s="5" t="s">
        <v>212</v>
      </c>
      <c r="G201" s="6"/>
      <c r="H201" s="3">
        <v>2023</v>
      </c>
      <c r="I201" s="3"/>
      <c r="J201" s="7"/>
      <c r="K201" s="7"/>
      <c r="L201" s="7"/>
      <c r="M201" s="7"/>
      <c r="N201" s="7"/>
      <c r="O201" s="7"/>
      <c r="P201" s="7"/>
      <c r="Q201" s="7"/>
      <c r="R201" s="7"/>
      <c r="S201" s="7"/>
      <c r="T201" s="7"/>
      <c r="U201" s="7"/>
      <c r="V201" s="7"/>
      <c r="W201" s="7"/>
      <c r="X201" s="7"/>
      <c r="Y201" s="7"/>
      <c r="Z201"/>
    </row>
    <row r="202" spans="1:26" s="8" customFormat="1" x14ac:dyDescent="0.2">
      <c r="A202" s="1"/>
      <c r="B202" s="2" t="s">
        <v>229</v>
      </c>
      <c r="C202" s="3" t="s">
        <v>230</v>
      </c>
      <c r="D202" s="3">
        <v>1923073460</v>
      </c>
      <c r="E202" s="4">
        <v>31948</v>
      </c>
      <c r="F202" s="5" t="s">
        <v>212</v>
      </c>
      <c r="G202" s="6"/>
      <c r="H202" s="3">
        <v>2023</v>
      </c>
      <c r="I202" s="3"/>
      <c r="J202" s="7"/>
      <c r="K202" s="7"/>
      <c r="L202" s="7"/>
      <c r="M202" s="7"/>
      <c r="N202" s="7"/>
      <c r="O202" s="7"/>
      <c r="P202" s="7"/>
      <c r="Q202" s="7"/>
      <c r="R202" s="7"/>
      <c r="S202" s="7"/>
      <c r="T202" s="7"/>
      <c r="U202" s="7"/>
      <c r="V202" s="7"/>
      <c r="W202" s="7"/>
      <c r="X202" s="7"/>
      <c r="Y202" s="7"/>
      <c r="Z202"/>
    </row>
    <row r="203" spans="1:26" s="8" customFormat="1" x14ac:dyDescent="0.2">
      <c r="A203" s="1"/>
      <c r="B203" s="2">
        <v>301372</v>
      </c>
      <c r="C203" s="3" t="s">
        <v>231</v>
      </c>
      <c r="D203" s="3">
        <v>1923061158</v>
      </c>
      <c r="E203" s="4">
        <v>8083</v>
      </c>
      <c r="F203" s="9" t="s">
        <v>232</v>
      </c>
      <c r="G203" s="6"/>
      <c r="H203" s="3">
        <v>2023</v>
      </c>
      <c r="I203" s="3"/>
      <c r="J203" s="7"/>
      <c r="K203" s="7"/>
      <c r="L203" s="7"/>
      <c r="M203" s="7"/>
      <c r="N203" s="7"/>
      <c r="O203" s="7"/>
      <c r="P203" s="7"/>
      <c r="Q203" s="7"/>
      <c r="R203" s="7"/>
      <c r="S203" s="7"/>
      <c r="T203" s="7"/>
      <c r="U203" s="7"/>
      <c r="V203" s="7"/>
      <c r="W203" s="7"/>
      <c r="X203" s="7"/>
      <c r="Y203" s="7"/>
      <c r="Z203"/>
    </row>
    <row r="204" spans="1:26" s="8" customFormat="1" x14ac:dyDescent="0.2">
      <c r="A204" s="1"/>
      <c r="B204" s="2">
        <v>301428</v>
      </c>
      <c r="C204" s="3" t="s">
        <v>214</v>
      </c>
      <c r="D204" s="3">
        <v>1923062943</v>
      </c>
      <c r="E204" s="4">
        <v>3363</v>
      </c>
      <c r="F204" s="9" t="s">
        <v>232</v>
      </c>
      <c r="G204" s="6"/>
      <c r="H204" s="3">
        <v>2023</v>
      </c>
      <c r="I204" s="3"/>
      <c r="J204" s="7"/>
      <c r="K204" s="7"/>
      <c r="L204" s="7"/>
      <c r="M204" s="7"/>
      <c r="N204" s="7"/>
      <c r="O204" s="7"/>
      <c r="P204" s="7"/>
      <c r="Q204" s="7"/>
      <c r="R204" s="7"/>
      <c r="S204" s="7"/>
      <c r="T204" s="7"/>
      <c r="U204" s="7"/>
      <c r="V204" s="7"/>
      <c r="W204" s="7"/>
      <c r="X204" s="7"/>
      <c r="Y204" s="7"/>
      <c r="Z204"/>
    </row>
    <row r="205" spans="1:26" s="8" customFormat="1" x14ac:dyDescent="0.2">
      <c r="A205" s="1"/>
      <c r="B205" s="2">
        <v>301428</v>
      </c>
      <c r="C205" s="3" t="s">
        <v>214</v>
      </c>
      <c r="D205" s="3">
        <v>1923062991</v>
      </c>
      <c r="E205" s="4">
        <v>33453</v>
      </c>
      <c r="F205" s="9" t="s">
        <v>232</v>
      </c>
      <c r="G205" s="6"/>
      <c r="H205" s="3">
        <v>2023</v>
      </c>
      <c r="I205" s="3"/>
      <c r="J205" s="7"/>
      <c r="K205" s="7"/>
      <c r="L205" s="7"/>
      <c r="M205" s="7"/>
      <c r="N205" s="7"/>
      <c r="O205" s="7"/>
      <c r="P205" s="7"/>
      <c r="Q205" s="7"/>
      <c r="R205" s="7"/>
      <c r="S205" s="7"/>
      <c r="T205" s="7"/>
      <c r="U205" s="7"/>
      <c r="V205" s="7"/>
      <c r="W205" s="7"/>
      <c r="X205" s="7"/>
      <c r="Y205" s="7"/>
      <c r="Z205"/>
    </row>
    <row r="206" spans="1:26" s="8" customFormat="1" x14ac:dyDescent="0.2">
      <c r="A206" s="1"/>
      <c r="B206" s="2">
        <v>301540</v>
      </c>
      <c r="C206" s="3" t="s">
        <v>233</v>
      </c>
      <c r="D206" s="3">
        <v>1923067291</v>
      </c>
      <c r="E206" s="4">
        <v>136054</v>
      </c>
      <c r="F206" s="9" t="s">
        <v>232</v>
      </c>
      <c r="G206" s="6"/>
      <c r="H206" s="3">
        <v>2023</v>
      </c>
      <c r="I206" s="3"/>
      <c r="J206" s="7"/>
      <c r="K206" s="7"/>
      <c r="L206" s="7"/>
      <c r="M206" s="7"/>
      <c r="N206" s="7"/>
      <c r="O206" s="7"/>
      <c r="P206" s="7"/>
      <c r="Q206" s="7"/>
      <c r="R206" s="7"/>
      <c r="S206" s="7"/>
      <c r="T206" s="7"/>
      <c r="U206" s="7"/>
      <c r="V206" s="7"/>
      <c r="W206" s="7"/>
      <c r="X206" s="7"/>
      <c r="Y206" s="7"/>
      <c r="Z206"/>
    </row>
    <row r="207" spans="1:26" s="8" customFormat="1" x14ac:dyDescent="0.2">
      <c r="A207" s="1"/>
      <c r="B207" s="2"/>
      <c r="C207" s="3"/>
      <c r="D207" s="3"/>
      <c r="E207" s="4"/>
      <c r="F207" s="5"/>
      <c r="G207" s="6"/>
      <c r="H207" s="3"/>
      <c r="I207" s="3"/>
      <c r="J207" s="7"/>
      <c r="K207" s="7"/>
      <c r="L207" s="7"/>
      <c r="M207" s="7"/>
      <c r="N207" s="7"/>
      <c r="O207" s="7"/>
      <c r="P207" s="7"/>
      <c r="Q207" s="7"/>
      <c r="R207" s="7"/>
      <c r="S207" s="7"/>
      <c r="T207" s="7"/>
      <c r="U207" s="7"/>
      <c r="V207" s="7"/>
      <c r="W207" s="7"/>
      <c r="X207" s="7"/>
      <c r="Y207" s="7"/>
      <c r="Z207"/>
    </row>
    <row r="208" spans="1:26" s="8" customFormat="1" x14ac:dyDescent="0.2">
      <c r="A208" s="1"/>
      <c r="B208" s="2"/>
      <c r="C208" s="3"/>
      <c r="D208" s="3"/>
      <c r="E208" s="4"/>
      <c r="F208" s="5"/>
      <c r="G208" s="6"/>
      <c r="H208" s="3"/>
      <c r="I208" s="3"/>
      <c r="J208" s="7"/>
      <c r="K208" s="7"/>
      <c r="L208" s="7"/>
      <c r="M208" s="7"/>
      <c r="N208" s="7"/>
      <c r="O208" s="7"/>
      <c r="P208" s="7"/>
      <c r="Q208" s="7"/>
      <c r="R208" s="7"/>
      <c r="S208" s="7"/>
      <c r="T208" s="7"/>
      <c r="U208" s="7"/>
      <c r="V208" s="7"/>
      <c r="W208" s="7"/>
      <c r="X208" s="7"/>
      <c r="Y208" s="7"/>
      <c r="Z208"/>
    </row>
    <row r="209" spans="1:26" s="8" customFormat="1" x14ac:dyDescent="0.2">
      <c r="A209" s="1"/>
      <c r="B209" s="2"/>
      <c r="C209" s="3"/>
      <c r="D209" s="3"/>
      <c r="E209" s="4"/>
      <c r="F209" s="5"/>
      <c r="G209" s="6"/>
      <c r="H209" s="3"/>
      <c r="I209" s="3"/>
      <c r="J209" s="7"/>
      <c r="K209" s="7"/>
      <c r="L209" s="7"/>
      <c r="M209" s="7"/>
      <c r="N209" s="7"/>
      <c r="O209" s="7"/>
      <c r="P209" s="7"/>
      <c r="Q209" s="7"/>
      <c r="R209" s="7"/>
      <c r="S209" s="7"/>
      <c r="T209" s="7"/>
      <c r="U209" s="7"/>
      <c r="V209" s="7"/>
      <c r="W209" s="7"/>
      <c r="X209" s="7"/>
      <c r="Y209" s="7"/>
      <c r="Z209"/>
    </row>
    <row r="210" spans="1:26" x14ac:dyDescent="0.2">
      <c r="A210" s="18"/>
      <c r="B210" s="19"/>
      <c r="C210" s="20" t="s">
        <v>234</v>
      </c>
      <c r="D210" s="21"/>
      <c r="E210" s="22">
        <f>SUM(E2:E206)</f>
        <v>26871782.529999994</v>
      </c>
      <c r="F210" s="23"/>
      <c r="G210" s="24"/>
      <c r="H210" s="20"/>
      <c r="I210" s="20"/>
    </row>
    <row r="211" spans="1:26" x14ac:dyDescent="0.2">
      <c r="C211" s="18" t="s">
        <v>235</v>
      </c>
      <c r="D211" s="26"/>
      <c r="E211" s="22">
        <f>SUM(E2:E24,E31:E86,E102:E202)</f>
        <v>11537684.65</v>
      </c>
    </row>
    <row r="212" spans="1:26" x14ac:dyDescent="0.2">
      <c r="C212" s="28" t="s">
        <v>236</v>
      </c>
      <c r="D212" s="29"/>
      <c r="E212" s="30">
        <f>SUM(E25:E30,E87:E101,E203:E206)</f>
        <v>15334097.879999999</v>
      </c>
      <c r="H212" s="29"/>
      <c r="I212" s="29"/>
    </row>
    <row r="213" spans="1:26" x14ac:dyDescent="0.2">
      <c r="E213"/>
    </row>
    <row r="214" spans="1:26" x14ac:dyDescent="0.2">
      <c r="E214" s="32">
        <f>SUM(E211:E212)</f>
        <v>26871782.530000001</v>
      </c>
    </row>
  </sheetData>
  <conditionalFormatting sqref="C211:D212 H212:I212 E212 B1:E209 H165:I206 B210">
    <cfRule type="cellIs" dxfId="39" priority="39" stopIfTrue="1" operator="notEqual">
      <formula>""</formula>
    </cfRule>
  </conditionalFormatting>
  <conditionalFormatting sqref="D1:D1048576">
    <cfRule type="duplicateValues" dxfId="38" priority="19"/>
  </conditionalFormatting>
  <conditionalFormatting sqref="D165:D206">
    <cfRule type="duplicateValues" dxfId="37" priority="1" stopIfTrue="1"/>
    <cfRule type="duplicateValues" dxfId="36" priority="2"/>
    <cfRule type="duplicateValues" dxfId="35" priority="3"/>
    <cfRule type="duplicateValues" dxfId="34" priority="4"/>
    <cfRule type="duplicateValues" dxfId="33" priority="5" stopIfTrue="1"/>
    <cfRule type="duplicateValues" dxfId="32" priority="6"/>
    <cfRule type="duplicateValues" dxfId="31" priority="7"/>
    <cfRule type="duplicateValues" dxfId="30" priority="8"/>
    <cfRule type="duplicateValues" dxfId="29" priority="9"/>
    <cfRule type="duplicateValues" dxfId="28" priority="10"/>
    <cfRule type="duplicateValues" dxfId="27" priority="11"/>
    <cfRule type="duplicateValues" dxfId="26" priority="12"/>
    <cfRule type="duplicateValues" dxfId="25" priority="13"/>
    <cfRule type="duplicateValues" dxfId="24" priority="14"/>
    <cfRule type="duplicateValues" dxfId="23" priority="15"/>
    <cfRule type="duplicateValues" dxfId="22" priority="16"/>
    <cfRule type="duplicateValues" dxfId="21" priority="17"/>
    <cfRule type="duplicateValues" dxfId="20" priority="18"/>
  </conditionalFormatting>
  <conditionalFormatting sqref="D211">
    <cfRule type="duplicateValues" dxfId="19" priority="38"/>
  </conditionalFormatting>
  <conditionalFormatting sqref="D211:D212">
    <cfRule type="duplicateValues" dxfId="18" priority="32"/>
    <cfRule type="duplicateValues" dxfId="17" priority="33"/>
    <cfRule type="duplicateValues" dxfId="16" priority="34"/>
    <cfRule type="duplicateValues" dxfId="15" priority="35"/>
    <cfRule type="duplicateValues" dxfId="14" priority="36"/>
    <cfRule type="duplicateValues" dxfId="13" priority="37"/>
  </conditionalFormatting>
  <conditionalFormatting sqref="E212">
    <cfRule type="duplicateValues" dxfId="12" priority="20"/>
    <cfRule type="duplicateValues" dxfId="11" priority="21"/>
    <cfRule type="duplicateValues" dxfId="10" priority="22"/>
    <cfRule type="duplicateValues" dxfId="9" priority="23"/>
    <cfRule type="duplicateValues" dxfId="8" priority="24"/>
    <cfRule type="duplicateValues" dxfId="7" priority="25"/>
  </conditionalFormatting>
  <conditionalFormatting sqref="H212:I212">
    <cfRule type="duplicateValues" dxfId="6" priority="26"/>
    <cfRule type="duplicateValues" dxfId="5" priority="27"/>
    <cfRule type="duplicateValues" dxfId="4" priority="28"/>
    <cfRule type="duplicateValues" dxfId="3" priority="29"/>
    <cfRule type="duplicateValues" dxfId="2" priority="30"/>
    <cfRule type="duplicateValues" dxfId="1" priority="31"/>
  </conditionalFormatting>
  <dataValidations count="1">
    <dataValidation allowBlank="1" showErrorMessage="1" errorTitle="Incorrect Amount" error="Please Enter Correct Payment Amount" sqref="E123:E164"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32"/>
  <sheetViews>
    <sheetView workbookViewId="0">
      <selection activeCell="F5" sqref="F5"/>
    </sheetView>
  </sheetViews>
  <sheetFormatPr baseColWidth="10" defaultColWidth="8.83203125" defaultRowHeight="15" x14ac:dyDescent="0.2"/>
  <cols>
    <col min="1" max="1" width="12" style="36" bestFit="1" customWidth="1"/>
    <col min="2" max="3" width="37" style="36" bestFit="1" customWidth="1"/>
    <col min="4" max="4" width="23" style="36" bestFit="1" customWidth="1"/>
    <col min="5" max="5" width="36" style="36" bestFit="1" customWidth="1"/>
    <col min="6" max="6" width="9" style="36" bestFit="1" customWidth="1"/>
    <col min="7" max="7" width="12" style="36" bestFit="1" customWidth="1"/>
    <col min="8" max="8" width="59" style="36" bestFit="1" customWidth="1"/>
    <col min="9" max="9" width="13" style="36" bestFit="1" customWidth="1"/>
    <col min="10" max="10" width="20" style="36" bestFit="1" customWidth="1"/>
    <col min="11" max="11" width="55" style="36" bestFit="1" customWidth="1"/>
    <col min="12" max="12" width="39" style="36" bestFit="1" customWidth="1"/>
    <col min="13" max="13" width="11" style="36" bestFit="1" customWidth="1"/>
    <col min="14" max="15" width="37" style="36" bestFit="1" customWidth="1"/>
    <col min="16" max="16384" width="8.83203125" style="36"/>
  </cols>
  <sheetData>
    <row r="1" spans="1:15" x14ac:dyDescent="0.2">
      <c r="A1" s="35" t="s">
        <v>806</v>
      </c>
      <c r="B1" s="35" t="s">
        <v>2</v>
      </c>
      <c r="C1" s="35" t="s">
        <v>807</v>
      </c>
      <c r="D1" s="35" t="s">
        <v>808</v>
      </c>
      <c r="E1" s="35" t="s">
        <v>809</v>
      </c>
      <c r="F1" s="35" t="s">
        <v>810</v>
      </c>
      <c r="G1" s="35" t="s">
        <v>811</v>
      </c>
      <c r="H1" s="35" t="s">
        <v>812</v>
      </c>
      <c r="I1" s="35" t="s">
        <v>813</v>
      </c>
      <c r="J1" s="35" t="s">
        <v>814</v>
      </c>
      <c r="K1" s="35" t="s">
        <v>815</v>
      </c>
      <c r="L1" s="35" t="s">
        <v>816</v>
      </c>
      <c r="M1" s="35" t="s">
        <v>817</v>
      </c>
      <c r="N1" s="35" t="s">
        <v>807</v>
      </c>
      <c r="O1" s="35" t="s">
        <v>809</v>
      </c>
    </row>
    <row r="2" spans="1:15" x14ac:dyDescent="0.2">
      <c r="A2" s="36">
        <v>106525</v>
      </c>
      <c r="B2" s="36" t="s">
        <v>215</v>
      </c>
      <c r="C2" s="36" t="s">
        <v>818</v>
      </c>
      <c r="D2" s="36" t="s">
        <v>257</v>
      </c>
      <c r="E2" s="36" t="s">
        <v>819</v>
      </c>
      <c r="F2" s="36" t="s">
        <v>820</v>
      </c>
      <c r="G2" s="36" t="s">
        <v>212</v>
      </c>
      <c r="H2" s="36" t="s">
        <v>821</v>
      </c>
      <c r="I2" s="36" t="s">
        <v>822</v>
      </c>
      <c r="J2" s="36" t="s">
        <v>823</v>
      </c>
      <c r="K2" s="36" t="s">
        <v>824</v>
      </c>
      <c r="L2" s="36" t="s">
        <v>825</v>
      </c>
      <c r="M2" s="36" t="s">
        <v>257</v>
      </c>
      <c r="N2" s="36" t="s">
        <v>826</v>
      </c>
      <c r="O2" s="36" t="s">
        <v>819</v>
      </c>
    </row>
    <row r="3" spans="1:15" x14ac:dyDescent="0.2">
      <c r="A3" s="36">
        <v>107942</v>
      </c>
      <c r="B3" s="36" t="s">
        <v>190</v>
      </c>
      <c r="C3" s="36" t="s">
        <v>827</v>
      </c>
      <c r="D3" s="36" t="s">
        <v>257</v>
      </c>
      <c r="E3" s="36" t="s">
        <v>828</v>
      </c>
      <c r="F3" s="36" t="s">
        <v>829</v>
      </c>
      <c r="G3" s="36" t="s">
        <v>647</v>
      </c>
      <c r="H3" s="36" t="s">
        <v>830</v>
      </c>
      <c r="I3" s="36" t="s">
        <v>831</v>
      </c>
      <c r="J3" s="36" t="s">
        <v>832</v>
      </c>
      <c r="K3" s="36" t="s">
        <v>190</v>
      </c>
      <c r="L3" s="36" t="s">
        <v>828</v>
      </c>
      <c r="M3" s="36" t="s">
        <v>833</v>
      </c>
      <c r="N3" s="36" t="s">
        <v>834</v>
      </c>
      <c r="O3" s="36" t="s">
        <v>828</v>
      </c>
    </row>
    <row r="4" spans="1:15" x14ac:dyDescent="0.2">
      <c r="A4" s="36">
        <v>112411</v>
      </c>
      <c r="B4" s="36" t="s">
        <v>656</v>
      </c>
      <c r="C4" s="36" t="s">
        <v>835</v>
      </c>
      <c r="D4" s="36" t="s">
        <v>257</v>
      </c>
      <c r="E4" s="36" t="s">
        <v>836</v>
      </c>
      <c r="F4" s="36" t="s">
        <v>837</v>
      </c>
      <c r="G4" s="36" t="s">
        <v>838</v>
      </c>
      <c r="H4" s="36" t="s">
        <v>821</v>
      </c>
      <c r="I4" s="36" t="s">
        <v>839</v>
      </c>
      <c r="J4" s="36" t="s">
        <v>840</v>
      </c>
      <c r="K4" s="36" t="s">
        <v>656</v>
      </c>
      <c r="L4" s="36" t="s">
        <v>841</v>
      </c>
      <c r="M4" s="36" t="s">
        <v>257</v>
      </c>
      <c r="N4" s="36" t="s">
        <v>842</v>
      </c>
      <c r="O4" s="36" t="s">
        <v>836</v>
      </c>
    </row>
    <row r="5" spans="1:15" x14ac:dyDescent="0.2">
      <c r="A5" s="36">
        <v>115764</v>
      </c>
      <c r="B5" s="36" t="s">
        <v>492</v>
      </c>
      <c r="C5" s="36" t="s">
        <v>843</v>
      </c>
      <c r="D5" s="36" t="s">
        <v>257</v>
      </c>
      <c r="E5" s="36" t="s">
        <v>844</v>
      </c>
      <c r="F5" s="36" t="s">
        <v>845</v>
      </c>
      <c r="G5" s="36" t="s">
        <v>846</v>
      </c>
      <c r="H5" s="36" t="s">
        <v>821</v>
      </c>
      <c r="I5" s="36" t="s">
        <v>847</v>
      </c>
      <c r="J5" s="36" t="s">
        <v>848</v>
      </c>
      <c r="K5" s="36" t="s">
        <v>492</v>
      </c>
      <c r="L5" s="36" t="s">
        <v>849</v>
      </c>
      <c r="M5" s="36" t="s">
        <v>257</v>
      </c>
      <c r="N5" s="36" t="s">
        <v>850</v>
      </c>
      <c r="O5" s="36" t="s">
        <v>851</v>
      </c>
    </row>
    <row r="6" spans="1:15" x14ac:dyDescent="0.2">
      <c r="A6" s="36">
        <v>115790</v>
      </c>
      <c r="B6" s="36" t="s">
        <v>198</v>
      </c>
      <c r="C6" s="36" t="s">
        <v>852</v>
      </c>
      <c r="D6" s="36" t="s">
        <v>257</v>
      </c>
      <c r="E6" s="36" t="s">
        <v>853</v>
      </c>
      <c r="F6" s="36" t="s">
        <v>854</v>
      </c>
      <c r="G6" s="36" t="s">
        <v>855</v>
      </c>
      <c r="H6" s="36" t="s">
        <v>856</v>
      </c>
      <c r="I6" s="36" t="s">
        <v>857</v>
      </c>
      <c r="J6" s="36" t="s">
        <v>858</v>
      </c>
      <c r="K6" s="36" t="s">
        <v>198</v>
      </c>
      <c r="L6" s="36" t="s">
        <v>859</v>
      </c>
      <c r="M6" s="36" t="s">
        <v>257</v>
      </c>
      <c r="N6" s="36" t="s">
        <v>859</v>
      </c>
      <c r="O6" s="36" t="s">
        <v>859</v>
      </c>
    </row>
    <row r="7" spans="1:15" x14ac:dyDescent="0.2">
      <c r="A7" s="36">
        <v>116071</v>
      </c>
      <c r="B7" s="36" t="s">
        <v>674</v>
      </c>
      <c r="C7" s="36" t="s">
        <v>860</v>
      </c>
      <c r="D7" s="36" t="s">
        <v>257</v>
      </c>
      <c r="E7" s="36" t="s">
        <v>828</v>
      </c>
      <c r="F7" s="36" t="s">
        <v>861</v>
      </c>
      <c r="G7" s="36" t="s">
        <v>41</v>
      </c>
      <c r="H7" s="36" t="s">
        <v>862</v>
      </c>
      <c r="I7" s="36" t="s">
        <v>863</v>
      </c>
      <c r="J7" s="36" t="s">
        <v>864</v>
      </c>
      <c r="K7" s="36" t="s">
        <v>674</v>
      </c>
      <c r="L7" s="36" t="s">
        <v>865</v>
      </c>
      <c r="M7" s="36" t="s">
        <v>866</v>
      </c>
      <c r="N7" s="36" t="s">
        <v>867</v>
      </c>
      <c r="O7" s="36" t="s">
        <v>828</v>
      </c>
    </row>
    <row r="8" spans="1:15" x14ac:dyDescent="0.2">
      <c r="A8" s="36">
        <v>119322</v>
      </c>
      <c r="B8" s="36" t="s">
        <v>741</v>
      </c>
      <c r="C8" s="36" t="s">
        <v>868</v>
      </c>
      <c r="D8" s="36" t="s">
        <v>257</v>
      </c>
      <c r="E8" s="36" t="s">
        <v>828</v>
      </c>
      <c r="F8" s="36" t="s">
        <v>829</v>
      </c>
      <c r="G8" s="36" t="s">
        <v>869</v>
      </c>
      <c r="H8" s="36" t="s">
        <v>870</v>
      </c>
      <c r="I8" s="36" t="s">
        <v>871</v>
      </c>
      <c r="J8" s="36" t="s">
        <v>872</v>
      </c>
      <c r="K8" s="36" t="s">
        <v>741</v>
      </c>
      <c r="L8" s="36" t="s">
        <v>873</v>
      </c>
      <c r="M8" s="36" t="s">
        <v>257</v>
      </c>
      <c r="N8" s="36" t="s">
        <v>874</v>
      </c>
      <c r="O8" s="36" t="s">
        <v>828</v>
      </c>
    </row>
    <row r="9" spans="1:15" x14ac:dyDescent="0.2">
      <c r="A9" s="36">
        <v>120224</v>
      </c>
      <c r="B9" s="36" t="s">
        <v>171</v>
      </c>
      <c r="C9" s="36" t="s">
        <v>875</v>
      </c>
      <c r="D9" s="36" t="s">
        <v>257</v>
      </c>
      <c r="E9" s="36" t="s">
        <v>876</v>
      </c>
      <c r="F9" s="36" t="s">
        <v>877</v>
      </c>
      <c r="G9" s="36" t="s">
        <v>869</v>
      </c>
      <c r="H9" s="36" t="s">
        <v>830</v>
      </c>
      <c r="I9" s="36" t="s">
        <v>878</v>
      </c>
      <c r="J9" s="36" t="s">
        <v>879</v>
      </c>
      <c r="K9" s="36" t="s">
        <v>171</v>
      </c>
      <c r="L9" s="36" t="s">
        <v>880</v>
      </c>
      <c r="M9" s="36" t="s">
        <v>257</v>
      </c>
      <c r="N9" s="36" t="s">
        <v>881</v>
      </c>
      <c r="O9" s="36" t="s">
        <v>882</v>
      </c>
    </row>
    <row r="10" spans="1:15" x14ac:dyDescent="0.2">
      <c r="A10" s="36">
        <v>112691</v>
      </c>
      <c r="B10" s="36" t="s">
        <v>566</v>
      </c>
      <c r="C10" s="36" t="s">
        <v>883</v>
      </c>
      <c r="D10" s="36" t="s">
        <v>257</v>
      </c>
      <c r="E10" s="36" t="s">
        <v>884</v>
      </c>
      <c r="F10" s="36" t="s">
        <v>885</v>
      </c>
      <c r="G10" s="36" t="s">
        <v>886</v>
      </c>
      <c r="H10" s="36" t="s">
        <v>887</v>
      </c>
      <c r="I10" s="36" t="s">
        <v>888</v>
      </c>
      <c r="J10" s="36" t="s">
        <v>889</v>
      </c>
      <c r="K10" s="36" t="s">
        <v>890</v>
      </c>
      <c r="L10" s="36" t="s">
        <v>891</v>
      </c>
      <c r="M10" s="36" t="s">
        <v>892</v>
      </c>
      <c r="N10" s="36" t="s">
        <v>893</v>
      </c>
      <c r="O10" s="36" t="s">
        <v>891</v>
      </c>
    </row>
    <row r="11" spans="1:15" x14ac:dyDescent="0.2">
      <c r="A11" s="36">
        <v>104000</v>
      </c>
      <c r="B11" s="36" t="s">
        <v>214</v>
      </c>
      <c r="C11" s="36" t="s">
        <v>894</v>
      </c>
      <c r="D11" s="36" t="s">
        <v>895</v>
      </c>
      <c r="E11" s="36" t="s">
        <v>851</v>
      </c>
      <c r="F11" s="36" t="s">
        <v>896</v>
      </c>
      <c r="G11" s="36" t="s">
        <v>897</v>
      </c>
      <c r="H11" s="36" t="s">
        <v>830</v>
      </c>
      <c r="I11" s="36" t="s">
        <v>898</v>
      </c>
      <c r="J11" s="36" t="s">
        <v>899</v>
      </c>
      <c r="K11" s="36" t="s">
        <v>900</v>
      </c>
      <c r="L11" s="36" t="s">
        <v>901</v>
      </c>
      <c r="M11" s="36" t="s">
        <v>902</v>
      </c>
      <c r="N11" s="36" t="s">
        <v>903</v>
      </c>
      <c r="O11" s="36" t="s">
        <v>851</v>
      </c>
    </row>
    <row r="12" spans="1:15" x14ac:dyDescent="0.2">
      <c r="A12" s="36">
        <v>500077</v>
      </c>
      <c r="B12" s="36" t="s">
        <v>179</v>
      </c>
      <c r="C12" s="36" t="s">
        <v>257</v>
      </c>
      <c r="D12" s="36" t="s">
        <v>257</v>
      </c>
      <c r="E12" s="36" t="s">
        <v>904</v>
      </c>
      <c r="F12" s="36" t="s">
        <v>257</v>
      </c>
      <c r="G12" s="36" t="s">
        <v>905</v>
      </c>
      <c r="H12" s="36" t="s">
        <v>821</v>
      </c>
      <c r="I12" s="36" t="s">
        <v>906</v>
      </c>
      <c r="J12" s="36" t="s">
        <v>907</v>
      </c>
      <c r="K12" s="36" t="s">
        <v>179</v>
      </c>
      <c r="L12" s="36" t="s">
        <v>908</v>
      </c>
      <c r="M12" s="36" t="s">
        <v>257</v>
      </c>
      <c r="N12" s="36" t="s">
        <v>909</v>
      </c>
      <c r="O12" s="36" t="s">
        <v>851</v>
      </c>
    </row>
    <row r="13" spans="1:15" x14ac:dyDescent="0.2">
      <c r="A13" s="36">
        <v>110870</v>
      </c>
      <c r="B13" s="36" t="s">
        <v>220</v>
      </c>
      <c r="C13" s="36" t="s">
        <v>910</v>
      </c>
      <c r="D13" s="36" t="s">
        <v>257</v>
      </c>
      <c r="E13" s="36" t="s">
        <v>911</v>
      </c>
      <c r="F13" s="36" t="s">
        <v>820</v>
      </c>
      <c r="G13" s="36" t="s">
        <v>212</v>
      </c>
      <c r="H13" s="36" t="s">
        <v>912</v>
      </c>
      <c r="I13" s="36" t="s">
        <v>913</v>
      </c>
      <c r="J13" s="36" t="s">
        <v>914</v>
      </c>
      <c r="K13" s="36" t="s">
        <v>220</v>
      </c>
      <c r="L13" s="36" t="s">
        <v>212</v>
      </c>
      <c r="M13" s="36" t="s">
        <v>915</v>
      </c>
      <c r="N13" s="36" t="s">
        <v>916</v>
      </c>
      <c r="O13" s="36" t="s">
        <v>212</v>
      </c>
    </row>
    <row r="14" spans="1:15" x14ac:dyDescent="0.2">
      <c r="A14" s="36" t="s">
        <v>206</v>
      </c>
      <c r="B14" s="36" t="s">
        <v>207</v>
      </c>
      <c r="C14" s="36" t="s">
        <v>917</v>
      </c>
      <c r="D14" s="36" t="s">
        <v>257</v>
      </c>
      <c r="E14" s="36" t="s">
        <v>918</v>
      </c>
      <c r="F14" s="36" t="s">
        <v>919</v>
      </c>
      <c r="G14" s="36" t="s">
        <v>920</v>
      </c>
      <c r="H14" s="36" t="s">
        <v>830</v>
      </c>
      <c r="I14" s="36" t="s">
        <v>921</v>
      </c>
      <c r="J14" s="36" t="s">
        <v>922</v>
      </c>
      <c r="K14" s="36" t="s">
        <v>207</v>
      </c>
      <c r="L14" s="36" t="s">
        <v>923</v>
      </c>
      <c r="M14" s="36" t="s">
        <v>924</v>
      </c>
      <c r="N14" s="36" t="s">
        <v>925</v>
      </c>
      <c r="O14" s="36" t="s">
        <v>851</v>
      </c>
    </row>
    <row r="15" spans="1:15" x14ac:dyDescent="0.2">
      <c r="A15" s="36">
        <v>115815</v>
      </c>
      <c r="B15" s="36" t="s">
        <v>199</v>
      </c>
      <c r="C15" s="36" t="s">
        <v>926</v>
      </c>
      <c r="D15" s="36" t="s">
        <v>257</v>
      </c>
      <c r="E15" s="36" t="s">
        <v>183</v>
      </c>
      <c r="F15" s="36" t="s">
        <v>927</v>
      </c>
      <c r="G15" s="36" t="s">
        <v>855</v>
      </c>
      <c r="H15" s="36" t="s">
        <v>928</v>
      </c>
      <c r="I15" s="36" t="s">
        <v>929</v>
      </c>
      <c r="J15" s="36" t="s">
        <v>930</v>
      </c>
      <c r="K15" s="36" t="s">
        <v>199</v>
      </c>
      <c r="L15" s="36" t="s">
        <v>931</v>
      </c>
      <c r="M15" s="36" t="s">
        <v>932</v>
      </c>
      <c r="N15" s="36" t="s">
        <v>931</v>
      </c>
      <c r="O15" s="36" t="s">
        <v>931</v>
      </c>
    </row>
    <row r="16" spans="1:15" x14ac:dyDescent="0.2">
      <c r="A16" s="36" t="s">
        <v>27</v>
      </c>
      <c r="B16" s="36" t="s">
        <v>28</v>
      </c>
      <c r="C16" s="36" t="s">
        <v>933</v>
      </c>
      <c r="D16" s="36" t="s">
        <v>257</v>
      </c>
      <c r="E16" s="36" t="s">
        <v>828</v>
      </c>
      <c r="F16" s="36" t="s">
        <v>829</v>
      </c>
      <c r="G16" s="36" t="s">
        <v>647</v>
      </c>
      <c r="H16" s="36" t="s">
        <v>934</v>
      </c>
      <c r="I16" s="36" t="s">
        <v>935</v>
      </c>
      <c r="J16" s="36" t="s">
        <v>936</v>
      </c>
      <c r="K16" s="36" t="s">
        <v>28</v>
      </c>
      <c r="L16" s="36" t="s">
        <v>828</v>
      </c>
      <c r="M16" s="36" t="s">
        <v>937</v>
      </c>
      <c r="N16" s="36" t="s">
        <v>938</v>
      </c>
      <c r="O16" s="36" t="s">
        <v>828</v>
      </c>
    </row>
    <row r="17" spans="1:15" x14ac:dyDescent="0.2">
      <c r="A17" s="36">
        <v>115908</v>
      </c>
      <c r="B17" s="36" t="s">
        <v>200</v>
      </c>
      <c r="C17" s="36" t="s">
        <v>939</v>
      </c>
      <c r="D17" s="36" t="s">
        <v>257</v>
      </c>
      <c r="E17" s="36" t="s">
        <v>183</v>
      </c>
      <c r="F17" s="36" t="s">
        <v>940</v>
      </c>
      <c r="G17" s="36" t="s">
        <v>855</v>
      </c>
      <c r="H17" s="36" t="s">
        <v>821</v>
      </c>
      <c r="I17" s="36" t="s">
        <v>941</v>
      </c>
      <c r="J17" s="36" t="s">
        <v>942</v>
      </c>
      <c r="K17" s="36" t="s">
        <v>200</v>
      </c>
      <c r="L17" s="36" t="s">
        <v>943</v>
      </c>
      <c r="M17" s="36" t="s">
        <v>257</v>
      </c>
      <c r="N17" s="36" t="s">
        <v>944</v>
      </c>
      <c r="O17" s="36" t="s">
        <v>183</v>
      </c>
    </row>
    <row r="18" spans="1:15" x14ac:dyDescent="0.2">
      <c r="A18" s="36">
        <v>115904</v>
      </c>
      <c r="B18" s="36" t="s">
        <v>694</v>
      </c>
      <c r="C18" s="36" t="s">
        <v>945</v>
      </c>
      <c r="D18" s="36" t="s">
        <v>257</v>
      </c>
      <c r="E18" s="36" t="s">
        <v>828</v>
      </c>
      <c r="F18" s="36" t="s">
        <v>946</v>
      </c>
      <c r="G18" s="36" t="s">
        <v>41</v>
      </c>
      <c r="H18" s="36" t="s">
        <v>947</v>
      </c>
      <c r="I18" s="36" t="s">
        <v>948</v>
      </c>
      <c r="J18" s="36" t="s">
        <v>949</v>
      </c>
      <c r="K18" s="36" t="s">
        <v>694</v>
      </c>
      <c r="L18" s="36" t="s">
        <v>950</v>
      </c>
      <c r="M18" s="36" t="s">
        <v>257</v>
      </c>
      <c r="N18" s="36" t="s">
        <v>951</v>
      </c>
      <c r="O18" s="36" t="s">
        <v>828</v>
      </c>
    </row>
    <row r="19" spans="1:15" x14ac:dyDescent="0.2">
      <c r="A19" s="36">
        <v>115415</v>
      </c>
      <c r="B19" s="36" t="s">
        <v>196</v>
      </c>
      <c r="C19" s="36" t="s">
        <v>952</v>
      </c>
      <c r="D19" s="36" t="s">
        <v>257</v>
      </c>
      <c r="E19" s="36" t="s">
        <v>183</v>
      </c>
      <c r="F19" s="36" t="s">
        <v>940</v>
      </c>
      <c r="G19" s="36" t="s">
        <v>855</v>
      </c>
      <c r="H19" s="36" t="s">
        <v>953</v>
      </c>
      <c r="I19" s="36" t="s">
        <v>954</v>
      </c>
      <c r="J19" s="36" t="s">
        <v>955</v>
      </c>
      <c r="K19" s="36" t="s">
        <v>196</v>
      </c>
      <c r="L19" s="36" t="s">
        <v>956</v>
      </c>
      <c r="M19" s="36" t="s">
        <v>957</v>
      </c>
      <c r="N19" s="36" t="s">
        <v>958</v>
      </c>
      <c r="O19" s="36" t="s">
        <v>183</v>
      </c>
    </row>
    <row r="20" spans="1:15" x14ac:dyDescent="0.2">
      <c r="A20" s="36">
        <v>115411</v>
      </c>
      <c r="B20" s="36" t="s">
        <v>223</v>
      </c>
      <c r="C20" s="36" t="s">
        <v>959</v>
      </c>
      <c r="D20" s="36" t="s">
        <v>257</v>
      </c>
      <c r="E20" s="36" t="s">
        <v>911</v>
      </c>
      <c r="F20" s="36" t="s">
        <v>820</v>
      </c>
      <c r="G20" s="36" t="s">
        <v>212</v>
      </c>
      <c r="H20" s="36" t="s">
        <v>960</v>
      </c>
      <c r="I20" s="36" t="s">
        <v>961</v>
      </c>
      <c r="J20" s="36" t="s">
        <v>962</v>
      </c>
      <c r="K20" s="36" t="s">
        <v>963</v>
      </c>
      <c r="L20" s="36" t="s">
        <v>964</v>
      </c>
      <c r="M20" s="36" t="s">
        <v>257</v>
      </c>
      <c r="N20" s="36" t="s">
        <v>965</v>
      </c>
      <c r="O20" s="36" t="s">
        <v>964</v>
      </c>
    </row>
    <row r="21" spans="1:15" x14ac:dyDescent="0.2">
      <c r="A21" s="36">
        <v>110921</v>
      </c>
      <c r="B21" s="36" t="s">
        <v>479</v>
      </c>
      <c r="C21" s="36" t="s">
        <v>966</v>
      </c>
      <c r="D21" s="36" t="s">
        <v>257</v>
      </c>
      <c r="E21" s="36" t="s">
        <v>882</v>
      </c>
      <c r="F21" s="36" t="s">
        <v>877</v>
      </c>
      <c r="G21" s="36" t="s">
        <v>41</v>
      </c>
      <c r="H21" s="36" t="s">
        <v>967</v>
      </c>
      <c r="I21" s="36" t="s">
        <v>968</v>
      </c>
      <c r="J21" s="36" t="s">
        <v>969</v>
      </c>
      <c r="K21" s="36" t="s">
        <v>970</v>
      </c>
      <c r="L21" s="36" t="s">
        <v>971</v>
      </c>
      <c r="M21" s="36" t="s">
        <v>972</v>
      </c>
      <c r="N21" s="36" t="s">
        <v>973</v>
      </c>
      <c r="O21" s="36" t="s">
        <v>828</v>
      </c>
    </row>
    <row r="22" spans="1:15" x14ac:dyDescent="0.2">
      <c r="A22" s="36">
        <v>112192</v>
      </c>
      <c r="B22" s="36" t="s">
        <v>192</v>
      </c>
      <c r="C22" s="36" t="s">
        <v>974</v>
      </c>
      <c r="D22" s="36" t="s">
        <v>257</v>
      </c>
      <c r="E22" s="36" t="s">
        <v>183</v>
      </c>
      <c r="F22" s="36" t="s">
        <v>975</v>
      </c>
      <c r="G22" s="36" t="s">
        <v>855</v>
      </c>
      <c r="H22" s="36" t="s">
        <v>821</v>
      </c>
      <c r="I22" s="36" t="s">
        <v>976</v>
      </c>
      <c r="J22" s="36" t="s">
        <v>977</v>
      </c>
      <c r="K22" s="36" t="s">
        <v>192</v>
      </c>
      <c r="L22" s="36" t="s">
        <v>978</v>
      </c>
      <c r="M22" s="36" t="s">
        <v>257</v>
      </c>
      <c r="N22" s="36" t="s">
        <v>978</v>
      </c>
      <c r="O22" s="36" t="s">
        <v>978</v>
      </c>
    </row>
    <row r="23" spans="1:15" x14ac:dyDescent="0.2">
      <c r="A23" s="36">
        <v>112377</v>
      </c>
      <c r="B23" s="36" t="s">
        <v>17</v>
      </c>
      <c r="C23" s="36" t="s">
        <v>257</v>
      </c>
      <c r="D23" s="36" t="s">
        <v>257</v>
      </c>
      <c r="E23" s="36" t="s">
        <v>828</v>
      </c>
      <c r="F23" s="36" t="s">
        <v>829</v>
      </c>
      <c r="G23" s="36" t="s">
        <v>41</v>
      </c>
      <c r="H23" s="36" t="s">
        <v>830</v>
      </c>
      <c r="I23" s="36" t="s">
        <v>831</v>
      </c>
      <c r="J23" s="36" t="s">
        <v>979</v>
      </c>
      <c r="K23" s="36" t="s">
        <v>17</v>
      </c>
      <c r="L23" s="36" t="s">
        <v>828</v>
      </c>
      <c r="M23" s="36" t="s">
        <v>833</v>
      </c>
      <c r="N23" s="36" t="s">
        <v>834</v>
      </c>
      <c r="O23" s="36" t="s">
        <v>828</v>
      </c>
    </row>
    <row r="24" spans="1:15" x14ac:dyDescent="0.2">
      <c r="A24" s="36">
        <v>112390</v>
      </c>
      <c r="B24" s="36" t="s">
        <v>297</v>
      </c>
      <c r="C24" s="36" t="s">
        <v>980</v>
      </c>
      <c r="D24" s="36" t="s">
        <v>257</v>
      </c>
      <c r="E24" s="36" t="s">
        <v>882</v>
      </c>
      <c r="F24" s="36" t="s">
        <v>981</v>
      </c>
      <c r="G24" s="36" t="s">
        <v>838</v>
      </c>
      <c r="H24" s="36" t="s">
        <v>967</v>
      </c>
      <c r="I24" s="36" t="s">
        <v>982</v>
      </c>
      <c r="J24" s="36" t="s">
        <v>983</v>
      </c>
      <c r="K24" s="36" t="s">
        <v>297</v>
      </c>
      <c r="L24" s="36" t="s">
        <v>41</v>
      </c>
      <c r="M24" s="36" t="s">
        <v>257</v>
      </c>
      <c r="N24" s="36" t="s">
        <v>984</v>
      </c>
      <c r="O24" s="36" t="s">
        <v>41</v>
      </c>
    </row>
    <row r="25" spans="1:15" x14ac:dyDescent="0.2">
      <c r="A25" s="36">
        <v>112118</v>
      </c>
      <c r="B25" s="36" t="s">
        <v>744</v>
      </c>
      <c r="C25" s="36" t="s">
        <v>985</v>
      </c>
      <c r="D25" s="36" t="s">
        <v>257</v>
      </c>
      <c r="E25" s="36" t="s">
        <v>882</v>
      </c>
      <c r="F25" s="36" t="s">
        <v>877</v>
      </c>
      <c r="G25" s="36" t="s">
        <v>647</v>
      </c>
      <c r="H25" s="36" t="s">
        <v>967</v>
      </c>
      <c r="I25" s="36" t="s">
        <v>986</v>
      </c>
      <c r="J25" s="36" t="s">
        <v>987</v>
      </c>
      <c r="K25" s="36" t="s">
        <v>744</v>
      </c>
      <c r="L25" s="36" t="s">
        <v>988</v>
      </c>
      <c r="M25" s="36" t="s">
        <v>989</v>
      </c>
      <c r="N25" s="36" t="s">
        <v>990</v>
      </c>
      <c r="O25" s="36" t="s">
        <v>882</v>
      </c>
    </row>
    <row r="26" spans="1:15" x14ac:dyDescent="0.2">
      <c r="A26" s="36">
        <v>112707</v>
      </c>
      <c r="B26" s="36" t="s">
        <v>593</v>
      </c>
      <c r="C26" s="36" t="s">
        <v>991</v>
      </c>
      <c r="D26" s="36" t="s">
        <v>257</v>
      </c>
      <c r="E26" s="36" t="s">
        <v>882</v>
      </c>
      <c r="F26" s="36" t="s">
        <v>877</v>
      </c>
      <c r="G26" s="36" t="s">
        <v>41</v>
      </c>
      <c r="H26" s="36" t="s">
        <v>862</v>
      </c>
      <c r="I26" s="36" t="s">
        <v>992</v>
      </c>
      <c r="J26" s="36" t="s">
        <v>993</v>
      </c>
      <c r="K26" s="36" t="s">
        <v>593</v>
      </c>
      <c r="L26" s="36" t="s">
        <v>994</v>
      </c>
      <c r="M26" s="36" t="s">
        <v>995</v>
      </c>
      <c r="N26" s="36" t="s">
        <v>996</v>
      </c>
      <c r="O26" s="36" t="s">
        <v>41</v>
      </c>
    </row>
    <row r="27" spans="1:15" x14ac:dyDescent="0.2">
      <c r="A27" s="36">
        <v>112235</v>
      </c>
      <c r="B27" s="36" t="s">
        <v>665</v>
      </c>
      <c r="C27" s="36" t="s">
        <v>997</v>
      </c>
      <c r="D27" s="36" t="s">
        <v>257</v>
      </c>
      <c r="E27" s="36" t="s">
        <v>882</v>
      </c>
      <c r="F27" s="36" t="s">
        <v>877</v>
      </c>
      <c r="G27" s="36" t="s">
        <v>41</v>
      </c>
      <c r="H27" s="36" t="s">
        <v>862</v>
      </c>
      <c r="I27" s="36" t="s">
        <v>998</v>
      </c>
      <c r="J27" s="36" t="s">
        <v>999</v>
      </c>
      <c r="K27" s="36" t="s">
        <v>665</v>
      </c>
      <c r="L27" s="36" t="s">
        <v>1000</v>
      </c>
      <c r="M27" s="36" t="s">
        <v>1001</v>
      </c>
      <c r="N27" s="36" t="s">
        <v>1002</v>
      </c>
      <c r="O27" s="36" t="s">
        <v>882</v>
      </c>
    </row>
    <row r="28" spans="1:15" x14ac:dyDescent="0.2">
      <c r="A28" s="36">
        <v>114105</v>
      </c>
      <c r="B28" s="36" t="s">
        <v>433</v>
      </c>
      <c r="C28" s="36" t="s">
        <v>1003</v>
      </c>
      <c r="D28" s="36" t="s">
        <v>257</v>
      </c>
      <c r="E28" s="36" t="s">
        <v>828</v>
      </c>
      <c r="F28" s="36" t="s">
        <v>829</v>
      </c>
      <c r="G28" s="36" t="s">
        <v>41</v>
      </c>
      <c r="H28" s="36" t="s">
        <v>870</v>
      </c>
      <c r="I28" s="36" t="s">
        <v>871</v>
      </c>
      <c r="J28" s="36" t="s">
        <v>1004</v>
      </c>
      <c r="K28" s="36" t="s">
        <v>433</v>
      </c>
      <c r="L28" s="36" t="s">
        <v>873</v>
      </c>
      <c r="M28" s="36" t="s">
        <v>257</v>
      </c>
      <c r="N28" s="36" t="s">
        <v>874</v>
      </c>
      <c r="O28" s="36" t="s">
        <v>828</v>
      </c>
    </row>
    <row r="29" spans="1:15" x14ac:dyDescent="0.2">
      <c r="A29" s="36">
        <v>114106</v>
      </c>
      <c r="B29" s="36" t="s">
        <v>222</v>
      </c>
      <c r="C29" s="36" t="s">
        <v>1005</v>
      </c>
      <c r="D29" s="36" t="s">
        <v>257</v>
      </c>
      <c r="E29" s="36" t="s">
        <v>851</v>
      </c>
      <c r="F29" s="36" t="s">
        <v>1006</v>
      </c>
      <c r="G29" s="36" t="s">
        <v>212</v>
      </c>
      <c r="H29" s="36" t="s">
        <v>912</v>
      </c>
      <c r="I29" s="36" t="s">
        <v>1007</v>
      </c>
      <c r="J29" s="36" t="s">
        <v>1008</v>
      </c>
      <c r="K29" s="36" t="s">
        <v>222</v>
      </c>
      <c r="L29" s="36" t="s">
        <v>1009</v>
      </c>
      <c r="M29" s="36" t="s">
        <v>257</v>
      </c>
      <c r="N29" s="36" t="s">
        <v>1010</v>
      </c>
      <c r="O29" s="36" t="s">
        <v>851</v>
      </c>
    </row>
    <row r="30" spans="1:15" x14ac:dyDescent="0.2">
      <c r="A30" s="36">
        <v>112289</v>
      </c>
      <c r="B30" s="36" t="s">
        <v>688</v>
      </c>
      <c r="C30" s="36" t="s">
        <v>1011</v>
      </c>
      <c r="D30" s="36" t="s">
        <v>257</v>
      </c>
      <c r="E30" s="36" t="s">
        <v>882</v>
      </c>
      <c r="F30" s="36" t="s">
        <v>877</v>
      </c>
      <c r="G30" s="36" t="s">
        <v>41</v>
      </c>
      <c r="H30" s="36" t="s">
        <v>821</v>
      </c>
      <c r="I30" s="36" t="s">
        <v>1012</v>
      </c>
      <c r="J30" s="36" t="s">
        <v>1013</v>
      </c>
      <c r="K30" s="36" t="s">
        <v>688</v>
      </c>
      <c r="L30" s="36" t="s">
        <v>1014</v>
      </c>
      <c r="M30" s="36" t="s">
        <v>257</v>
      </c>
      <c r="N30" s="36" t="s">
        <v>1015</v>
      </c>
      <c r="O30" s="36" t="s">
        <v>882</v>
      </c>
    </row>
    <row r="31" spans="1:15" x14ac:dyDescent="0.2">
      <c r="A31" s="36">
        <v>112644</v>
      </c>
      <c r="B31" s="36" t="s">
        <v>193</v>
      </c>
      <c r="C31" s="36" t="s">
        <v>1016</v>
      </c>
      <c r="D31" s="36" t="s">
        <v>1017</v>
      </c>
      <c r="E31" s="36" t="s">
        <v>1018</v>
      </c>
      <c r="F31" s="36" t="s">
        <v>1019</v>
      </c>
      <c r="G31" s="36" t="s">
        <v>212</v>
      </c>
      <c r="H31" s="36" t="s">
        <v>821</v>
      </c>
      <c r="I31" s="36" t="s">
        <v>1020</v>
      </c>
      <c r="J31" s="36" t="s">
        <v>1021</v>
      </c>
      <c r="K31" s="36" t="s">
        <v>193</v>
      </c>
      <c r="L31" s="36" t="s">
        <v>1022</v>
      </c>
      <c r="M31" s="36" t="s">
        <v>257</v>
      </c>
      <c r="N31" s="36" t="s">
        <v>1023</v>
      </c>
      <c r="O31" s="36" t="s">
        <v>1024</v>
      </c>
    </row>
    <row r="32" spans="1:15" x14ac:dyDescent="0.2">
      <c r="A32" s="36" t="s">
        <v>229</v>
      </c>
      <c r="B32" s="36" t="s">
        <v>230</v>
      </c>
      <c r="C32" s="36" t="s">
        <v>1025</v>
      </c>
      <c r="D32" s="36" t="s">
        <v>1026</v>
      </c>
      <c r="E32" s="36" t="s">
        <v>851</v>
      </c>
      <c r="F32" s="36" t="s">
        <v>1027</v>
      </c>
      <c r="G32" s="36" t="s">
        <v>891</v>
      </c>
      <c r="H32" s="36" t="s">
        <v>862</v>
      </c>
      <c r="I32" s="36" t="s">
        <v>1028</v>
      </c>
      <c r="J32" s="36" t="s">
        <v>1029</v>
      </c>
      <c r="K32" s="36" t="s">
        <v>230</v>
      </c>
      <c r="L32" s="36" t="s">
        <v>1030</v>
      </c>
      <c r="M32" s="36" t="s">
        <v>1031</v>
      </c>
      <c r="N32" s="36" t="s">
        <v>1032</v>
      </c>
      <c r="O32" s="36" t="s">
        <v>851</v>
      </c>
    </row>
    <row r="33" spans="1:15" x14ac:dyDescent="0.2">
      <c r="A33" s="36">
        <v>112584</v>
      </c>
      <c r="B33" s="36" t="s">
        <v>606</v>
      </c>
      <c r="C33" s="36" t="s">
        <v>1033</v>
      </c>
      <c r="D33" s="36" t="s">
        <v>257</v>
      </c>
      <c r="E33" s="36" t="s">
        <v>882</v>
      </c>
      <c r="F33" s="36" t="s">
        <v>1034</v>
      </c>
      <c r="G33" s="36" t="s">
        <v>41</v>
      </c>
      <c r="H33" s="36" t="s">
        <v>912</v>
      </c>
      <c r="I33" s="36" t="s">
        <v>1035</v>
      </c>
      <c r="J33" s="36" t="s">
        <v>1036</v>
      </c>
      <c r="K33" s="36" t="s">
        <v>606</v>
      </c>
      <c r="L33" s="36" t="s">
        <v>41</v>
      </c>
      <c r="M33" s="36" t="s">
        <v>257</v>
      </c>
      <c r="N33" s="36" t="s">
        <v>41</v>
      </c>
      <c r="O33" s="36" t="s">
        <v>41</v>
      </c>
    </row>
    <row r="34" spans="1:15" x14ac:dyDescent="0.2">
      <c r="A34" s="36">
        <v>112313</v>
      </c>
      <c r="B34" s="36" t="s">
        <v>329</v>
      </c>
      <c r="C34" s="36" t="s">
        <v>1037</v>
      </c>
      <c r="D34" s="36" t="s">
        <v>257</v>
      </c>
      <c r="E34" s="36" t="s">
        <v>828</v>
      </c>
      <c r="F34" s="36" t="s">
        <v>829</v>
      </c>
      <c r="G34" s="36" t="s">
        <v>41</v>
      </c>
      <c r="H34" s="36" t="s">
        <v>830</v>
      </c>
      <c r="I34" s="36" t="s">
        <v>831</v>
      </c>
      <c r="J34" s="36" t="s">
        <v>1038</v>
      </c>
      <c r="K34" s="36" t="s">
        <v>329</v>
      </c>
      <c r="L34" s="36" t="s">
        <v>828</v>
      </c>
      <c r="M34" s="36" t="s">
        <v>833</v>
      </c>
      <c r="N34" s="36" t="s">
        <v>834</v>
      </c>
      <c r="O34" s="36" t="s">
        <v>828</v>
      </c>
    </row>
    <row r="35" spans="1:15" x14ac:dyDescent="0.2">
      <c r="A35" s="36">
        <v>111133</v>
      </c>
      <c r="B35" s="36" t="s">
        <v>191</v>
      </c>
      <c r="C35" s="36" t="s">
        <v>1039</v>
      </c>
      <c r="D35" s="36" t="s">
        <v>257</v>
      </c>
      <c r="E35" s="36" t="s">
        <v>1040</v>
      </c>
      <c r="F35" s="36" t="s">
        <v>1041</v>
      </c>
      <c r="G35" s="36" t="s">
        <v>855</v>
      </c>
      <c r="H35" s="36" t="s">
        <v>928</v>
      </c>
      <c r="I35" s="36" t="s">
        <v>929</v>
      </c>
      <c r="J35" s="36" t="s">
        <v>1042</v>
      </c>
      <c r="K35" s="36" t="s">
        <v>191</v>
      </c>
      <c r="L35" s="36" t="s">
        <v>931</v>
      </c>
      <c r="M35" s="36" t="s">
        <v>932</v>
      </c>
      <c r="N35" s="36" t="s">
        <v>931</v>
      </c>
      <c r="O35" s="36" t="s">
        <v>931</v>
      </c>
    </row>
    <row r="36" spans="1:15" x14ac:dyDescent="0.2">
      <c r="A36" s="36">
        <v>118376</v>
      </c>
      <c r="B36" s="36" t="s">
        <v>706</v>
      </c>
      <c r="C36" s="36" t="s">
        <v>1043</v>
      </c>
      <c r="D36" s="36" t="s">
        <v>257</v>
      </c>
      <c r="E36" s="36" t="s">
        <v>882</v>
      </c>
      <c r="F36" s="36" t="s">
        <v>1034</v>
      </c>
      <c r="G36" s="36" t="s">
        <v>869</v>
      </c>
      <c r="H36" s="36" t="s">
        <v>1044</v>
      </c>
      <c r="I36" s="36" t="s">
        <v>1045</v>
      </c>
      <c r="J36" s="36" t="s">
        <v>1046</v>
      </c>
      <c r="K36" s="36" t="s">
        <v>706</v>
      </c>
      <c r="L36" s="36" t="s">
        <v>1047</v>
      </c>
      <c r="M36" s="36" t="s">
        <v>1048</v>
      </c>
      <c r="N36" s="36" t="s">
        <v>1049</v>
      </c>
      <c r="O36" s="36" t="s">
        <v>1050</v>
      </c>
    </row>
    <row r="37" spans="1:15" x14ac:dyDescent="0.2">
      <c r="A37" s="36">
        <v>118472</v>
      </c>
      <c r="B37" s="36" t="s">
        <v>631</v>
      </c>
      <c r="C37" s="36" t="s">
        <v>1051</v>
      </c>
      <c r="D37" s="36" t="s">
        <v>257</v>
      </c>
      <c r="E37" s="36" t="s">
        <v>1052</v>
      </c>
      <c r="F37" s="36" t="s">
        <v>1053</v>
      </c>
      <c r="G37" s="36" t="s">
        <v>869</v>
      </c>
      <c r="H37" s="36" t="s">
        <v>967</v>
      </c>
      <c r="I37" s="36" t="s">
        <v>1054</v>
      </c>
      <c r="J37" s="36" t="s">
        <v>1055</v>
      </c>
      <c r="K37" s="36" t="s">
        <v>631</v>
      </c>
      <c r="L37" s="36" t="s">
        <v>1056</v>
      </c>
      <c r="M37" s="36" t="s">
        <v>257</v>
      </c>
      <c r="N37" s="36" t="s">
        <v>1057</v>
      </c>
      <c r="O37" s="36" t="s">
        <v>1052</v>
      </c>
    </row>
    <row r="38" spans="1:15" x14ac:dyDescent="0.2">
      <c r="A38" s="36">
        <v>106546</v>
      </c>
      <c r="B38" s="36" t="s">
        <v>12</v>
      </c>
      <c r="C38" s="36" t="s">
        <v>1058</v>
      </c>
      <c r="D38" s="36" t="s">
        <v>1059</v>
      </c>
      <c r="E38" s="36" t="s">
        <v>828</v>
      </c>
      <c r="F38" s="36" t="s">
        <v>829</v>
      </c>
      <c r="G38" s="36" t="s">
        <v>647</v>
      </c>
      <c r="H38" s="36" t="s">
        <v>1044</v>
      </c>
      <c r="I38" s="36" t="s">
        <v>1060</v>
      </c>
      <c r="J38" s="36" t="s">
        <v>1061</v>
      </c>
      <c r="K38" s="36" t="s">
        <v>1062</v>
      </c>
      <c r="L38" s="36" t="s">
        <v>1063</v>
      </c>
      <c r="M38" s="36" t="s">
        <v>257</v>
      </c>
      <c r="N38" s="36" t="s">
        <v>1063</v>
      </c>
      <c r="O38" s="36" t="s">
        <v>1063</v>
      </c>
    </row>
    <row r="39" spans="1:15" x14ac:dyDescent="0.2">
      <c r="A39" s="36">
        <v>106183</v>
      </c>
      <c r="B39" s="36" t="s">
        <v>11</v>
      </c>
      <c r="C39" s="36" t="s">
        <v>1064</v>
      </c>
      <c r="D39" s="36" t="s">
        <v>257</v>
      </c>
      <c r="E39" s="36" t="s">
        <v>1065</v>
      </c>
      <c r="F39" s="36" t="s">
        <v>829</v>
      </c>
      <c r="G39" s="36" t="s">
        <v>647</v>
      </c>
      <c r="H39" s="36" t="s">
        <v>1066</v>
      </c>
      <c r="I39" s="36" t="s">
        <v>1067</v>
      </c>
      <c r="J39" s="36" t="s">
        <v>1068</v>
      </c>
      <c r="K39" s="36" t="s">
        <v>1069</v>
      </c>
      <c r="L39" s="36" t="s">
        <v>1070</v>
      </c>
      <c r="M39" s="36" t="s">
        <v>257</v>
      </c>
      <c r="N39" s="36" t="s">
        <v>1070</v>
      </c>
      <c r="O39" s="36" t="s">
        <v>1070</v>
      </c>
    </row>
    <row r="40" spans="1:15" x14ac:dyDescent="0.2">
      <c r="A40" s="36">
        <v>110899</v>
      </c>
      <c r="B40" s="36" t="s">
        <v>652</v>
      </c>
      <c r="C40" s="36" t="s">
        <v>1071</v>
      </c>
      <c r="D40" s="36" t="s">
        <v>257</v>
      </c>
      <c r="E40" s="36" t="s">
        <v>41</v>
      </c>
      <c r="F40" s="36" t="s">
        <v>1034</v>
      </c>
      <c r="G40" s="36" t="s">
        <v>41</v>
      </c>
      <c r="H40" s="36" t="s">
        <v>1072</v>
      </c>
      <c r="I40" s="36" t="s">
        <v>1073</v>
      </c>
      <c r="J40" s="36" t="s">
        <v>1074</v>
      </c>
      <c r="K40" s="36" t="s">
        <v>652</v>
      </c>
      <c r="L40" s="36" t="s">
        <v>41</v>
      </c>
      <c r="M40" s="36" t="s">
        <v>257</v>
      </c>
      <c r="N40" s="36" t="s">
        <v>1075</v>
      </c>
      <c r="O40" s="36" t="s">
        <v>41</v>
      </c>
    </row>
    <row r="41" spans="1:15" x14ac:dyDescent="0.2">
      <c r="A41" s="36">
        <v>111274</v>
      </c>
      <c r="B41" s="36" t="s">
        <v>16</v>
      </c>
      <c r="C41" s="36" t="s">
        <v>1076</v>
      </c>
      <c r="D41" s="36" t="s">
        <v>257</v>
      </c>
      <c r="E41" s="36" t="s">
        <v>828</v>
      </c>
      <c r="F41" s="36" t="s">
        <v>829</v>
      </c>
      <c r="G41" s="36" t="s">
        <v>647</v>
      </c>
      <c r="H41" s="36" t="s">
        <v>1066</v>
      </c>
      <c r="I41" s="36" t="s">
        <v>1067</v>
      </c>
      <c r="J41" s="36" t="s">
        <v>1077</v>
      </c>
      <c r="K41" s="36" t="s">
        <v>16</v>
      </c>
      <c r="L41" s="36" t="s">
        <v>1070</v>
      </c>
      <c r="M41" s="36" t="s">
        <v>257</v>
      </c>
      <c r="N41" s="36" t="s">
        <v>1070</v>
      </c>
      <c r="O41" s="36" t="s">
        <v>1070</v>
      </c>
    </row>
    <row r="42" spans="1:15" x14ac:dyDescent="0.2">
      <c r="A42" s="36">
        <v>112432</v>
      </c>
      <c r="B42" s="36" t="s">
        <v>382</v>
      </c>
      <c r="C42" s="36" t="s">
        <v>1078</v>
      </c>
      <c r="D42" s="36" t="s">
        <v>257</v>
      </c>
      <c r="E42" s="36" t="s">
        <v>828</v>
      </c>
      <c r="F42" s="36" t="s">
        <v>829</v>
      </c>
      <c r="G42" s="36" t="s">
        <v>41</v>
      </c>
      <c r="H42" s="36" t="s">
        <v>830</v>
      </c>
      <c r="I42" s="36" t="s">
        <v>831</v>
      </c>
      <c r="J42" s="36" t="s">
        <v>1079</v>
      </c>
      <c r="K42" s="36" t="s">
        <v>382</v>
      </c>
      <c r="L42" s="36" t="s">
        <v>828</v>
      </c>
      <c r="M42" s="36" t="s">
        <v>833</v>
      </c>
      <c r="N42" s="36" t="s">
        <v>834</v>
      </c>
      <c r="O42" s="36" t="s">
        <v>828</v>
      </c>
    </row>
    <row r="43" spans="1:15" x14ac:dyDescent="0.2">
      <c r="A43" s="36" t="s">
        <v>29</v>
      </c>
      <c r="B43" s="36" t="s">
        <v>30</v>
      </c>
      <c r="C43" s="36" t="s">
        <v>1080</v>
      </c>
      <c r="D43" s="36" t="s">
        <v>257</v>
      </c>
      <c r="E43" s="36" t="s">
        <v>882</v>
      </c>
      <c r="F43" s="36" t="s">
        <v>829</v>
      </c>
      <c r="G43" s="36" t="s">
        <v>869</v>
      </c>
      <c r="H43" s="36" t="s">
        <v>1072</v>
      </c>
      <c r="I43" s="36" t="s">
        <v>1081</v>
      </c>
      <c r="J43" s="36" t="s">
        <v>1082</v>
      </c>
      <c r="K43" s="36" t="s">
        <v>30</v>
      </c>
      <c r="L43" s="36" t="s">
        <v>1083</v>
      </c>
      <c r="M43" s="36" t="s">
        <v>257</v>
      </c>
      <c r="N43" s="36" t="s">
        <v>1084</v>
      </c>
      <c r="O43" s="36" t="s">
        <v>882</v>
      </c>
    </row>
    <row r="44" spans="1:15" x14ac:dyDescent="0.2">
      <c r="A44" s="36">
        <v>111186</v>
      </c>
      <c r="B44" s="36" t="s">
        <v>15</v>
      </c>
      <c r="C44" s="36" t="s">
        <v>1085</v>
      </c>
      <c r="D44" s="36" t="s">
        <v>257</v>
      </c>
      <c r="E44" s="36" t="s">
        <v>1086</v>
      </c>
      <c r="F44" s="36" t="s">
        <v>1087</v>
      </c>
      <c r="G44" s="36" t="s">
        <v>41</v>
      </c>
      <c r="H44" s="36" t="s">
        <v>821</v>
      </c>
      <c r="I44" s="36" t="s">
        <v>1088</v>
      </c>
      <c r="J44" s="36" t="s">
        <v>1089</v>
      </c>
      <c r="K44" s="36" t="s">
        <v>15</v>
      </c>
      <c r="L44" s="36" t="s">
        <v>1090</v>
      </c>
      <c r="M44" s="36" t="s">
        <v>257</v>
      </c>
      <c r="N44" s="36" t="s">
        <v>1091</v>
      </c>
      <c r="O44" s="36" t="s">
        <v>851</v>
      </c>
    </row>
    <row r="45" spans="1:15" x14ac:dyDescent="0.2">
      <c r="A45" s="36">
        <v>303153</v>
      </c>
      <c r="B45" s="36" t="s">
        <v>609</v>
      </c>
      <c r="C45" s="36" t="s">
        <v>1092</v>
      </c>
      <c r="D45" s="36" t="s">
        <v>257</v>
      </c>
      <c r="E45" s="36" t="s">
        <v>828</v>
      </c>
      <c r="F45" s="36" t="s">
        <v>946</v>
      </c>
      <c r="G45" s="36" t="s">
        <v>869</v>
      </c>
      <c r="H45" s="36" t="s">
        <v>1093</v>
      </c>
      <c r="I45" s="36" t="s">
        <v>1094</v>
      </c>
      <c r="J45" s="36" t="s">
        <v>1095</v>
      </c>
      <c r="K45" s="36" t="s">
        <v>609</v>
      </c>
      <c r="L45" s="36" t="s">
        <v>828</v>
      </c>
      <c r="M45" s="36" t="s">
        <v>1096</v>
      </c>
      <c r="N45" s="36" t="s">
        <v>1097</v>
      </c>
      <c r="O45" s="36" t="s">
        <v>1098</v>
      </c>
    </row>
    <row r="46" spans="1:15" x14ac:dyDescent="0.2">
      <c r="A46" s="36">
        <v>303171</v>
      </c>
      <c r="B46" s="36" t="s">
        <v>795</v>
      </c>
      <c r="C46" s="36" t="s">
        <v>1099</v>
      </c>
      <c r="D46" s="36" t="s">
        <v>257</v>
      </c>
      <c r="E46" s="36" t="s">
        <v>1100</v>
      </c>
      <c r="F46" s="36" t="s">
        <v>1101</v>
      </c>
      <c r="G46" s="36" t="s">
        <v>869</v>
      </c>
      <c r="H46" s="36" t="s">
        <v>821</v>
      </c>
      <c r="I46" s="36" t="s">
        <v>1102</v>
      </c>
      <c r="J46" s="36" t="s">
        <v>1103</v>
      </c>
      <c r="K46" s="36" t="s">
        <v>795</v>
      </c>
      <c r="L46" s="36" t="s">
        <v>1104</v>
      </c>
      <c r="M46" s="36" t="s">
        <v>257</v>
      </c>
      <c r="N46" s="36" t="s">
        <v>1105</v>
      </c>
      <c r="O46" s="36" t="s">
        <v>851</v>
      </c>
    </row>
    <row r="47" spans="1:15" x14ac:dyDescent="0.2">
      <c r="A47" s="36">
        <v>119320</v>
      </c>
      <c r="B47" s="36" t="s">
        <v>767</v>
      </c>
      <c r="C47" s="36" t="s">
        <v>1106</v>
      </c>
      <c r="D47" s="36" t="s">
        <v>257</v>
      </c>
      <c r="E47" s="36" t="s">
        <v>851</v>
      </c>
      <c r="F47" s="36" t="s">
        <v>1107</v>
      </c>
      <c r="G47" s="36" t="s">
        <v>869</v>
      </c>
      <c r="H47" s="36" t="s">
        <v>830</v>
      </c>
      <c r="I47" s="36" t="s">
        <v>1108</v>
      </c>
      <c r="J47" s="36" t="s">
        <v>1109</v>
      </c>
      <c r="K47" s="36" t="s">
        <v>767</v>
      </c>
      <c r="L47" s="36" t="s">
        <v>882</v>
      </c>
      <c r="M47" s="36" t="s">
        <v>1110</v>
      </c>
      <c r="N47" s="36" t="s">
        <v>1111</v>
      </c>
      <c r="O47" s="36" t="s">
        <v>882</v>
      </c>
    </row>
    <row r="48" spans="1:15" x14ac:dyDescent="0.2">
      <c r="A48" s="36" t="s">
        <v>53</v>
      </c>
      <c r="B48" s="36" t="s">
        <v>208</v>
      </c>
      <c r="C48" s="36" t="s">
        <v>1112</v>
      </c>
      <c r="D48" s="36" t="s">
        <v>257</v>
      </c>
      <c r="E48" s="36" t="s">
        <v>1018</v>
      </c>
      <c r="F48" s="36" t="s">
        <v>1113</v>
      </c>
      <c r="G48" s="36" t="s">
        <v>869</v>
      </c>
      <c r="H48" s="36" t="s">
        <v>870</v>
      </c>
      <c r="I48" s="36" t="s">
        <v>1114</v>
      </c>
      <c r="J48" s="36" t="s">
        <v>1115</v>
      </c>
      <c r="K48" s="36" t="s">
        <v>208</v>
      </c>
      <c r="L48" s="36" t="s">
        <v>1116</v>
      </c>
      <c r="M48" s="36" t="s">
        <v>257</v>
      </c>
      <c r="N48" s="36" t="s">
        <v>1117</v>
      </c>
      <c r="O48" s="36" t="s">
        <v>1118</v>
      </c>
    </row>
    <row r="49" spans="1:15" x14ac:dyDescent="0.2">
      <c r="A49" s="36" t="s">
        <v>173</v>
      </c>
      <c r="B49" s="36" t="s">
        <v>1119</v>
      </c>
      <c r="C49" s="36" t="s">
        <v>1120</v>
      </c>
      <c r="D49" s="36" t="s">
        <v>257</v>
      </c>
      <c r="E49" s="36" t="s">
        <v>1121</v>
      </c>
      <c r="F49" s="36" t="s">
        <v>1122</v>
      </c>
      <c r="G49" s="36" t="s">
        <v>869</v>
      </c>
      <c r="H49" s="36" t="s">
        <v>821</v>
      </c>
      <c r="I49" s="36" t="s">
        <v>1123</v>
      </c>
      <c r="J49" s="36" t="s">
        <v>1124</v>
      </c>
      <c r="K49" s="36" t="s">
        <v>1119</v>
      </c>
      <c r="L49" s="36" t="s">
        <v>1125</v>
      </c>
      <c r="M49" s="36" t="s">
        <v>257</v>
      </c>
      <c r="N49" s="36" t="s">
        <v>1126</v>
      </c>
      <c r="O49" s="36" t="s">
        <v>1127</v>
      </c>
    </row>
    <row r="50" spans="1:15" x14ac:dyDescent="0.2">
      <c r="A50" s="36" t="s">
        <v>167</v>
      </c>
      <c r="B50" s="36" t="s">
        <v>491</v>
      </c>
      <c r="C50" s="36" t="s">
        <v>1128</v>
      </c>
      <c r="D50" s="36" t="s">
        <v>257</v>
      </c>
      <c r="E50" s="36" t="s">
        <v>828</v>
      </c>
      <c r="F50" s="36" t="s">
        <v>829</v>
      </c>
      <c r="G50" s="36" t="s">
        <v>647</v>
      </c>
      <c r="H50" s="36" t="s">
        <v>1044</v>
      </c>
      <c r="I50" s="36" t="s">
        <v>1129</v>
      </c>
      <c r="J50" s="36" t="s">
        <v>1130</v>
      </c>
      <c r="K50" s="36" t="s">
        <v>1131</v>
      </c>
      <c r="L50" s="36" t="s">
        <v>1132</v>
      </c>
      <c r="M50" s="36" t="s">
        <v>1133</v>
      </c>
      <c r="N50" s="36" t="s">
        <v>1134</v>
      </c>
      <c r="O50" s="36" t="s">
        <v>828</v>
      </c>
    </row>
    <row r="51" spans="1:15" x14ac:dyDescent="0.2">
      <c r="A51" s="36">
        <v>303506</v>
      </c>
      <c r="B51" s="36" t="s">
        <v>38</v>
      </c>
      <c r="C51" s="36" t="s">
        <v>1135</v>
      </c>
      <c r="D51" s="36" t="s">
        <v>257</v>
      </c>
      <c r="E51" s="36" t="s">
        <v>1136</v>
      </c>
      <c r="F51" s="36" t="s">
        <v>1137</v>
      </c>
      <c r="G51" s="36" t="s">
        <v>869</v>
      </c>
      <c r="H51" s="36" t="s">
        <v>1138</v>
      </c>
      <c r="I51" s="36" t="s">
        <v>1139</v>
      </c>
      <c r="J51" s="36" t="s">
        <v>1140</v>
      </c>
      <c r="K51" s="36" t="s">
        <v>38</v>
      </c>
      <c r="L51" s="36" t="s">
        <v>1141</v>
      </c>
      <c r="M51" s="36" t="s">
        <v>257</v>
      </c>
      <c r="N51" s="36" t="s">
        <v>1142</v>
      </c>
      <c r="O51" s="36" t="s">
        <v>1143</v>
      </c>
    </row>
    <row r="52" spans="1:15" x14ac:dyDescent="0.2">
      <c r="A52" s="36">
        <v>120490</v>
      </c>
      <c r="B52" s="36" t="s">
        <v>24</v>
      </c>
      <c r="C52" s="36" t="s">
        <v>1144</v>
      </c>
      <c r="D52" s="36" t="s">
        <v>257</v>
      </c>
      <c r="E52" s="36" t="s">
        <v>828</v>
      </c>
      <c r="F52" s="36" t="s">
        <v>829</v>
      </c>
      <c r="G52" s="36" t="s">
        <v>869</v>
      </c>
      <c r="H52" s="36" t="s">
        <v>1145</v>
      </c>
      <c r="I52" s="36" t="s">
        <v>1146</v>
      </c>
      <c r="J52" s="36" t="s">
        <v>1147</v>
      </c>
      <c r="K52" s="36" t="s">
        <v>24</v>
      </c>
      <c r="L52" s="36" t="s">
        <v>1098</v>
      </c>
      <c r="M52" s="36" t="s">
        <v>257</v>
      </c>
      <c r="N52" s="36" t="s">
        <v>1148</v>
      </c>
      <c r="O52" s="36" t="s">
        <v>1149</v>
      </c>
    </row>
    <row r="53" spans="1:15" x14ac:dyDescent="0.2">
      <c r="A53" s="36">
        <v>118016</v>
      </c>
      <c r="B53" s="36" t="s">
        <v>334</v>
      </c>
      <c r="C53" s="36" t="s">
        <v>1150</v>
      </c>
      <c r="D53" s="36" t="s">
        <v>257</v>
      </c>
      <c r="E53" s="36" t="s">
        <v>828</v>
      </c>
      <c r="F53" s="36" t="s">
        <v>829</v>
      </c>
      <c r="G53" s="36" t="s">
        <v>869</v>
      </c>
      <c r="H53" s="36" t="s">
        <v>967</v>
      </c>
      <c r="I53" s="36" t="s">
        <v>968</v>
      </c>
      <c r="J53" s="36" t="s">
        <v>1151</v>
      </c>
      <c r="K53" s="36" t="s">
        <v>334</v>
      </c>
      <c r="L53" s="36" t="s">
        <v>971</v>
      </c>
      <c r="M53" s="36" t="s">
        <v>972</v>
      </c>
      <c r="N53" s="36" t="s">
        <v>973</v>
      </c>
      <c r="O53" s="36" t="s">
        <v>828</v>
      </c>
    </row>
    <row r="54" spans="1:15" x14ac:dyDescent="0.2">
      <c r="A54" s="36">
        <v>101615</v>
      </c>
      <c r="B54" s="36" t="s">
        <v>210</v>
      </c>
      <c r="C54" s="36" t="s">
        <v>1152</v>
      </c>
      <c r="D54" s="36" t="s">
        <v>257</v>
      </c>
      <c r="E54" s="36" t="s">
        <v>1153</v>
      </c>
      <c r="F54" s="36" t="s">
        <v>1154</v>
      </c>
      <c r="G54" s="36" t="s">
        <v>647</v>
      </c>
      <c r="H54" s="36" t="s">
        <v>830</v>
      </c>
      <c r="I54" s="36" t="s">
        <v>1155</v>
      </c>
      <c r="J54" s="36" t="s">
        <v>1156</v>
      </c>
      <c r="K54" s="36" t="s">
        <v>210</v>
      </c>
      <c r="L54" s="36" t="s">
        <v>1157</v>
      </c>
      <c r="M54" s="36" t="s">
        <v>257</v>
      </c>
      <c r="N54" s="36" t="s">
        <v>1158</v>
      </c>
      <c r="O54" s="36" t="s">
        <v>1153</v>
      </c>
    </row>
    <row r="55" spans="1:15" x14ac:dyDescent="0.2">
      <c r="A55" s="36">
        <v>301884</v>
      </c>
      <c r="B55" s="36" t="s">
        <v>771</v>
      </c>
      <c r="C55" s="36" t="s">
        <v>1159</v>
      </c>
      <c r="D55" s="36" t="s">
        <v>1160</v>
      </c>
      <c r="E55" s="36" t="s">
        <v>1161</v>
      </c>
      <c r="F55" s="36" t="s">
        <v>1162</v>
      </c>
      <c r="G55" s="36" t="s">
        <v>647</v>
      </c>
      <c r="H55" s="36" t="s">
        <v>953</v>
      </c>
      <c r="I55" s="36" t="s">
        <v>1163</v>
      </c>
      <c r="J55" s="36" t="s">
        <v>1164</v>
      </c>
      <c r="K55" s="36" t="s">
        <v>771</v>
      </c>
      <c r="L55" s="36" t="s">
        <v>1165</v>
      </c>
      <c r="M55" s="36" t="s">
        <v>1166</v>
      </c>
      <c r="N55" s="36" t="s">
        <v>1167</v>
      </c>
      <c r="O55" s="36" t="s">
        <v>918</v>
      </c>
    </row>
    <row r="56" spans="1:15" x14ac:dyDescent="0.2">
      <c r="A56" s="36">
        <v>301868</v>
      </c>
      <c r="B56" s="36" t="s">
        <v>364</v>
      </c>
      <c r="C56" s="36" t="s">
        <v>1168</v>
      </c>
      <c r="D56" s="36" t="s">
        <v>257</v>
      </c>
      <c r="E56" s="36" t="s">
        <v>1169</v>
      </c>
      <c r="F56" s="36" t="s">
        <v>1170</v>
      </c>
      <c r="G56" s="36" t="s">
        <v>647</v>
      </c>
      <c r="H56" s="36" t="s">
        <v>830</v>
      </c>
      <c r="I56" s="36" t="s">
        <v>1171</v>
      </c>
      <c r="J56" s="36" t="s">
        <v>1172</v>
      </c>
      <c r="K56" s="36" t="s">
        <v>364</v>
      </c>
      <c r="L56" s="36" t="s">
        <v>1173</v>
      </c>
      <c r="M56" s="36" t="s">
        <v>257</v>
      </c>
      <c r="N56" s="36" t="s">
        <v>1174</v>
      </c>
      <c r="O56" s="36" t="s">
        <v>1127</v>
      </c>
    </row>
    <row r="57" spans="1:15" x14ac:dyDescent="0.2">
      <c r="A57" s="36">
        <v>100733</v>
      </c>
      <c r="B57" s="36" t="s">
        <v>211</v>
      </c>
      <c r="C57" s="36" t="s">
        <v>1175</v>
      </c>
      <c r="D57" s="36" t="s">
        <v>257</v>
      </c>
      <c r="E57" s="36" t="s">
        <v>212</v>
      </c>
      <c r="F57" s="36" t="s">
        <v>820</v>
      </c>
      <c r="G57" s="36" t="s">
        <v>897</v>
      </c>
      <c r="H57" s="36" t="s">
        <v>912</v>
      </c>
      <c r="I57" s="36" t="s">
        <v>913</v>
      </c>
      <c r="J57" s="36" t="s">
        <v>1176</v>
      </c>
      <c r="K57" s="36" t="s">
        <v>1177</v>
      </c>
      <c r="L57" s="36" t="s">
        <v>212</v>
      </c>
      <c r="M57" s="36" t="s">
        <v>915</v>
      </c>
      <c r="N57" s="36" t="s">
        <v>916</v>
      </c>
      <c r="O57" s="36" t="s">
        <v>212</v>
      </c>
    </row>
    <row r="58" spans="1:15" x14ac:dyDescent="0.2">
      <c r="A58" s="36">
        <v>102788</v>
      </c>
      <c r="B58" s="36" t="s">
        <v>8</v>
      </c>
      <c r="C58" s="36" t="s">
        <v>1178</v>
      </c>
      <c r="D58" s="36" t="s">
        <v>257</v>
      </c>
      <c r="E58" s="36" t="s">
        <v>828</v>
      </c>
      <c r="F58" s="36" t="s">
        <v>829</v>
      </c>
      <c r="G58" s="36" t="s">
        <v>920</v>
      </c>
      <c r="H58" s="36" t="s">
        <v>870</v>
      </c>
      <c r="I58" s="36" t="s">
        <v>871</v>
      </c>
      <c r="J58" s="36" t="s">
        <v>1179</v>
      </c>
      <c r="K58" s="36" t="s">
        <v>8</v>
      </c>
      <c r="L58" s="36" t="s">
        <v>873</v>
      </c>
      <c r="M58" s="36" t="s">
        <v>257</v>
      </c>
      <c r="N58" s="36" t="s">
        <v>874</v>
      </c>
      <c r="O58" s="36" t="s">
        <v>828</v>
      </c>
    </row>
    <row r="59" spans="1:15" x14ac:dyDescent="0.2">
      <c r="A59" s="36">
        <v>106154</v>
      </c>
      <c r="B59" s="36" t="s">
        <v>186</v>
      </c>
      <c r="C59" s="36" t="s">
        <v>1180</v>
      </c>
      <c r="D59" s="36" t="s">
        <v>257</v>
      </c>
      <c r="E59" s="36" t="s">
        <v>1181</v>
      </c>
      <c r="F59" s="36" t="s">
        <v>927</v>
      </c>
      <c r="G59" s="36" t="s">
        <v>855</v>
      </c>
      <c r="H59" s="36" t="s">
        <v>1182</v>
      </c>
      <c r="I59" s="36" t="s">
        <v>1183</v>
      </c>
      <c r="J59" s="36" t="s">
        <v>1184</v>
      </c>
      <c r="K59" s="36" t="s">
        <v>1185</v>
      </c>
      <c r="L59" s="36" t="s">
        <v>1186</v>
      </c>
      <c r="M59" s="36" t="s">
        <v>1187</v>
      </c>
      <c r="N59" s="36" t="s">
        <v>1186</v>
      </c>
      <c r="O59" s="36" t="s">
        <v>1186</v>
      </c>
    </row>
    <row r="60" spans="1:15" x14ac:dyDescent="0.2">
      <c r="A60" s="36">
        <v>105260</v>
      </c>
      <c r="B60" s="36" t="s">
        <v>586</v>
      </c>
      <c r="C60" s="36" t="s">
        <v>1188</v>
      </c>
      <c r="D60" s="36" t="s">
        <v>257</v>
      </c>
      <c r="E60" s="36" t="s">
        <v>828</v>
      </c>
      <c r="F60" s="36" t="s">
        <v>829</v>
      </c>
      <c r="G60" s="36" t="s">
        <v>647</v>
      </c>
      <c r="H60" s="36" t="s">
        <v>870</v>
      </c>
      <c r="I60" s="36" t="s">
        <v>871</v>
      </c>
      <c r="J60" s="36" t="s">
        <v>1189</v>
      </c>
      <c r="K60" s="36" t="s">
        <v>586</v>
      </c>
      <c r="L60" s="36" t="s">
        <v>873</v>
      </c>
      <c r="M60" s="36" t="s">
        <v>257</v>
      </c>
      <c r="N60" s="36" t="s">
        <v>874</v>
      </c>
      <c r="O60" s="36" t="s">
        <v>828</v>
      </c>
    </row>
    <row r="61" spans="1:15" x14ac:dyDescent="0.2">
      <c r="A61" s="36">
        <v>107656</v>
      </c>
      <c r="B61" s="36" t="s">
        <v>13</v>
      </c>
      <c r="C61" s="36" t="s">
        <v>1190</v>
      </c>
      <c r="D61" s="36" t="s">
        <v>257</v>
      </c>
      <c r="E61" s="36" t="s">
        <v>828</v>
      </c>
      <c r="F61" s="36" t="s">
        <v>829</v>
      </c>
      <c r="G61" s="36" t="s">
        <v>647</v>
      </c>
      <c r="H61" s="36" t="s">
        <v>862</v>
      </c>
      <c r="I61" s="36" t="s">
        <v>998</v>
      </c>
      <c r="J61" s="36" t="s">
        <v>1191</v>
      </c>
      <c r="K61" s="36" t="s">
        <v>13</v>
      </c>
      <c r="L61" s="36" t="s">
        <v>1000</v>
      </c>
      <c r="M61" s="36" t="s">
        <v>1001</v>
      </c>
      <c r="N61" s="36" t="s">
        <v>1002</v>
      </c>
      <c r="O61" s="36" t="s">
        <v>882</v>
      </c>
    </row>
    <row r="62" spans="1:15" x14ac:dyDescent="0.2">
      <c r="A62" s="36">
        <v>107709</v>
      </c>
      <c r="B62" s="36" t="s">
        <v>189</v>
      </c>
      <c r="C62" s="36" t="s">
        <v>1192</v>
      </c>
      <c r="D62" s="36" t="s">
        <v>257</v>
      </c>
      <c r="E62" s="36" t="s">
        <v>183</v>
      </c>
      <c r="F62" s="36" t="s">
        <v>975</v>
      </c>
      <c r="G62" s="36" t="s">
        <v>855</v>
      </c>
      <c r="H62" s="36" t="s">
        <v>934</v>
      </c>
      <c r="I62" s="36" t="s">
        <v>1193</v>
      </c>
      <c r="J62" s="36" t="s">
        <v>1194</v>
      </c>
      <c r="K62" s="36" t="s">
        <v>189</v>
      </c>
      <c r="L62" s="36" t="s">
        <v>183</v>
      </c>
      <c r="M62" s="36" t="s">
        <v>972</v>
      </c>
      <c r="N62" s="36" t="s">
        <v>1195</v>
      </c>
      <c r="O62" s="36" t="s">
        <v>183</v>
      </c>
    </row>
    <row r="63" spans="1:15" x14ac:dyDescent="0.2">
      <c r="A63" s="36">
        <v>107415</v>
      </c>
      <c r="B63" s="36" t="s">
        <v>216</v>
      </c>
      <c r="C63" s="36" t="s">
        <v>1196</v>
      </c>
      <c r="D63" s="36" t="s">
        <v>257</v>
      </c>
      <c r="E63" s="36" t="s">
        <v>964</v>
      </c>
      <c r="F63" s="36" t="s">
        <v>1197</v>
      </c>
      <c r="G63" s="36" t="s">
        <v>212</v>
      </c>
      <c r="H63" s="36" t="s">
        <v>821</v>
      </c>
      <c r="I63" s="36" t="s">
        <v>1198</v>
      </c>
      <c r="J63" s="36" t="s">
        <v>1199</v>
      </c>
      <c r="K63" s="36" t="s">
        <v>216</v>
      </c>
      <c r="L63" s="36" t="s">
        <v>964</v>
      </c>
      <c r="M63" s="36" t="s">
        <v>257</v>
      </c>
      <c r="N63" s="36" t="s">
        <v>1200</v>
      </c>
      <c r="O63" s="36" t="s">
        <v>964</v>
      </c>
    </row>
    <row r="64" spans="1:15" x14ac:dyDescent="0.2">
      <c r="A64" s="36">
        <v>107423</v>
      </c>
      <c r="B64" s="36" t="s">
        <v>188</v>
      </c>
      <c r="C64" s="36" t="s">
        <v>1201</v>
      </c>
      <c r="D64" s="36" t="s">
        <v>257</v>
      </c>
      <c r="E64" s="36" t="s">
        <v>183</v>
      </c>
      <c r="F64" s="36" t="s">
        <v>940</v>
      </c>
      <c r="G64" s="36" t="s">
        <v>855</v>
      </c>
      <c r="H64" s="36" t="s">
        <v>1202</v>
      </c>
      <c r="I64" s="36" t="s">
        <v>1203</v>
      </c>
      <c r="J64" s="36" t="s">
        <v>1204</v>
      </c>
      <c r="K64" s="36" t="s">
        <v>188</v>
      </c>
      <c r="L64" s="36" t="s">
        <v>1205</v>
      </c>
      <c r="M64" s="36" t="s">
        <v>1206</v>
      </c>
      <c r="N64" s="36" t="s">
        <v>1205</v>
      </c>
      <c r="O64" s="36" t="s">
        <v>183</v>
      </c>
    </row>
    <row r="65" spans="1:15" x14ac:dyDescent="0.2">
      <c r="A65" s="36">
        <v>107368</v>
      </c>
      <c r="B65" s="36" t="s">
        <v>187</v>
      </c>
      <c r="C65" s="36" t="s">
        <v>1207</v>
      </c>
      <c r="D65" s="36" t="s">
        <v>257</v>
      </c>
      <c r="E65" s="36" t="s">
        <v>851</v>
      </c>
      <c r="F65" s="36" t="s">
        <v>896</v>
      </c>
      <c r="G65" s="36" t="s">
        <v>1208</v>
      </c>
      <c r="H65" s="36" t="s">
        <v>967</v>
      </c>
      <c r="I65" s="36" t="s">
        <v>1209</v>
      </c>
      <c r="J65" s="36" t="s">
        <v>1210</v>
      </c>
      <c r="K65" s="36" t="s">
        <v>187</v>
      </c>
      <c r="L65" s="36" t="s">
        <v>1211</v>
      </c>
      <c r="M65" s="36" t="s">
        <v>257</v>
      </c>
      <c r="N65" s="36" t="s">
        <v>1212</v>
      </c>
      <c r="O65" s="36" t="s">
        <v>851</v>
      </c>
    </row>
    <row r="66" spans="1:15" x14ac:dyDescent="0.2">
      <c r="A66" s="36">
        <v>301565</v>
      </c>
      <c r="B66" s="36" t="s">
        <v>33</v>
      </c>
      <c r="C66" s="36" t="s">
        <v>1213</v>
      </c>
      <c r="D66" s="36" t="s">
        <v>257</v>
      </c>
      <c r="E66" s="36" t="s">
        <v>828</v>
      </c>
      <c r="F66" s="36" t="s">
        <v>861</v>
      </c>
      <c r="G66" s="36" t="s">
        <v>647</v>
      </c>
      <c r="H66" s="36" t="s">
        <v>862</v>
      </c>
      <c r="I66" s="36" t="s">
        <v>863</v>
      </c>
      <c r="J66" s="36" t="s">
        <v>1214</v>
      </c>
      <c r="K66" s="36" t="s">
        <v>33</v>
      </c>
      <c r="L66" s="36" t="s">
        <v>865</v>
      </c>
      <c r="M66" s="36" t="s">
        <v>866</v>
      </c>
      <c r="N66" s="36" t="s">
        <v>867</v>
      </c>
      <c r="O66" s="36" t="s">
        <v>828</v>
      </c>
    </row>
    <row r="67" spans="1:15" x14ac:dyDescent="0.2">
      <c r="A67" s="36">
        <v>301566</v>
      </c>
      <c r="B67" s="36" t="s">
        <v>35</v>
      </c>
      <c r="C67" s="36" t="s">
        <v>1215</v>
      </c>
      <c r="D67" s="36" t="s">
        <v>257</v>
      </c>
      <c r="E67" s="36" t="s">
        <v>882</v>
      </c>
      <c r="F67" s="36" t="s">
        <v>877</v>
      </c>
      <c r="G67" s="36" t="s">
        <v>647</v>
      </c>
      <c r="H67" s="36" t="s">
        <v>830</v>
      </c>
      <c r="I67" s="36" t="s">
        <v>1216</v>
      </c>
      <c r="J67" s="36" t="s">
        <v>1217</v>
      </c>
      <c r="K67" s="36" t="s">
        <v>35</v>
      </c>
      <c r="L67" s="36" t="s">
        <v>1218</v>
      </c>
      <c r="M67" s="36" t="s">
        <v>257</v>
      </c>
      <c r="N67" s="36" t="s">
        <v>1219</v>
      </c>
      <c r="O67" s="36" t="s">
        <v>1052</v>
      </c>
    </row>
    <row r="68" spans="1:15" x14ac:dyDescent="0.2">
      <c r="A68" s="36">
        <v>301675</v>
      </c>
      <c r="B68" s="36" t="s">
        <v>422</v>
      </c>
      <c r="C68" s="36" t="s">
        <v>1220</v>
      </c>
      <c r="D68" s="36" t="s">
        <v>1098</v>
      </c>
      <c r="E68" s="36" t="s">
        <v>828</v>
      </c>
      <c r="F68" s="36" t="s">
        <v>946</v>
      </c>
      <c r="G68" s="36" t="s">
        <v>647</v>
      </c>
      <c r="H68" s="36" t="s">
        <v>1221</v>
      </c>
      <c r="I68" s="36" t="s">
        <v>1222</v>
      </c>
      <c r="J68" s="36" t="s">
        <v>1223</v>
      </c>
      <c r="K68" s="36" t="s">
        <v>422</v>
      </c>
      <c r="L68" s="36" t="s">
        <v>828</v>
      </c>
      <c r="M68" s="36" t="s">
        <v>1224</v>
      </c>
      <c r="N68" s="36" t="s">
        <v>828</v>
      </c>
      <c r="O68" s="36" t="s">
        <v>828</v>
      </c>
    </row>
    <row r="69" spans="1:15" x14ac:dyDescent="0.2">
      <c r="A69" s="36">
        <v>301540</v>
      </c>
      <c r="B69" s="36" t="s">
        <v>233</v>
      </c>
      <c r="C69" s="36" t="s">
        <v>1225</v>
      </c>
      <c r="D69" s="36" t="s">
        <v>257</v>
      </c>
      <c r="E69" s="36" t="s">
        <v>851</v>
      </c>
      <c r="F69" s="36" t="s">
        <v>1226</v>
      </c>
      <c r="G69" s="36" t="s">
        <v>886</v>
      </c>
      <c r="H69" s="36" t="s">
        <v>967</v>
      </c>
      <c r="I69" s="36" t="s">
        <v>1227</v>
      </c>
      <c r="J69" s="36" t="s">
        <v>1228</v>
      </c>
      <c r="K69" s="36" t="s">
        <v>233</v>
      </c>
      <c r="L69" s="36" t="s">
        <v>1229</v>
      </c>
      <c r="M69" s="36" t="s">
        <v>257</v>
      </c>
      <c r="N69" s="36" t="s">
        <v>1230</v>
      </c>
      <c r="O69" s="36" t="s">
        <v>851</v>
      </c>
    </row>
    <row r="70" spans="1:15" x14ac:dyDescent="0.2">
      <c r="A70" s="36">
        <v>105532</v>
      </c>
      <c r="B70" s="36" t="s">
        <v>185</v>
      </c>
      <c r="C70" s="36" t="s">
        <v>1231</v>
      </c>
      <c r="D70" s="36" t="s">
        <v>1232</v>
      </c>
      <c r="E70" s="36" t="s">
        <v>836</v>
      </c>
      <c r="F70" s="36" t="s">
        <v>1233</v>
      </c>
      <c r="G70" s="36" t="s">
        <v>1234</v>
      </c>
      <c r="H70" s="36" t="s">
        <v>1235</v>
      </c>
      <c r="I70" s="36" t="s">
        <v>1236</v>
      </c>
      <c r="J70" s="36" t="s">
        <v>1237</v>
      </c>
      <c r="K70" s="36" t="s">
        <v>1238</v>
      </c>
      <c r="L70" s="36" t="s">
        <v>1239</v>
      </c>
      <c r="M70" s="36" t="s">
        <v>1240</v>
      </c>
      <c r="N70" s="36" t="s">
        <v>1239</v>
      </c>
      <c r="O70" s="36" t="s">
        <v>1241</v>
      </c>
    </row>
    <row r="71" spans="1:15" x14ac:dyDescent="0.2">
      <c r="A71" s="36">
        <v>301428</v>
      </c>
      <c r="B71" s="36" t="s">
        <v>214</v>
      </c>
      <c r="C71" s="36" t="s">
        <v>894</v>
      </c>
      <c r="D71" s="36" t="s">
        <v>895</v>
      </c>
      <c r="E71" s="36" t="s">
        <v>851</v>
      </c>
      <c r="F71" s="36" t="s">
        <v>896</v>
      </c>
      <c r="G71" s="36" t="s">
        <v>212</v>
      </c>
      <c r="H71" s="36" t="s">
        <v>830</v>
      </c>
      <c r="I71" s="36" t="s">
        <v>898</v>
      </c>
      <c r="J71" s="36" t="s">
        <v>899</v>
      </c>
      <c r="K71" s="36" t="s">
        <v>214</v>
      </c>
      <c r="L71" s="36" t="s">
        <v>901</v>
      </c>
      <c r="M71" s="36" t="s">
        <v>902</v>
      </c>
      <c r="N71" s="36" t="s">
        <v>903</v>
      </c>
      <c r="O71" s="36" t="s">
        <v>851</v>
      </c>
    </row>
    <row r="72" spans="1:15" x14ac:dyDescent="0.2">
      <c r="A72" s="36">
        <v>301372</v>
      </c>
      <c r="B72" s="36" t="s">
        <v>231</v>
      </c>
      <c r="C72" s="36" t="s">
        <v>1242</v>
      </c>
      <c r="D72" s="36" t="s">
        <v>257</v>
      </c>
      <c r="E72" s="36" t="s">
        <v>212</v>
      </c>
      <c r="F72" s="36" t="s">
        <v>820</v>
      </c>
      <c r="G72" s="36" t="s">
        <v>212</v>
      </c>
      <c r="H72" s="36" t="s">
        <v>912</v>
      </c>
      <c r="I72" s="36" t="s">
        <v>1243</v>
      </c>
      <c r="J72" s="36" t="s">
        <v>1244</v>
      </c>
      <c r="K72" s="36" t="s">
        <v>231</v>
      </c>
      <c r="L72" s="36" t="s">
        <v>964</v>
      </c>
      <c r="M72" s="36" t="s">
        <v>1245</v>
      </c>
      <c r="N72" s="36" t="s">
        <v>1246</v>
      </c>
      <c r="O72" s="36" t="s">
        <v>964</v>
      </c>
    </row>
    <row r="73" spans="1:15" x14ac:dyDescent="0.2">
      <c r="A73" s="36">
        <v>301254</v>
      </c>
      <c r="B73" s="36" t="s">
        <v>578</v>
      </c>
      <c r="C73" s="36" t="s">
        <v>1247</v>
      </c>
      <c r="D73" s="36" t="s">
        <v>1248</v>
      </c>
      <c r="E73" s="36" t="s">
        <v>1018</v>
      </c>
      <c r="F73" s="36" t="s">
        <v>1019</v>
      </c>
      <c r="G73" s="36" t="s">
        <v>1249</v>
      </c>
      <c r="H73" s="36" t="s">
        <v>862</v>
      </c>
      <c r="I73" s="36" t="s">
        <v>1250</v>
      </c>
      <c r="J73" s="36" t="s">
        <v>1251</v>
      </c>
      <c r="K73" s="36" t="s">
        <v>578</v>
      </c>
      <c r="L73" s="36" t="s">
        <v>1252</v>
      </c>
      <c r="M73" s="36" t="s">
        <v>1253</v>
      </c>
      <c r="N73" s="36" t="s">
        <v>1254</v>
      </c>
      <c r="O73" s="36" t="s">
        <v>1255</v>
      </c>
    </row>
    <row r="74" spans="1:15" x14ac:dyDescent="0.2">
      <c r="A74" s="36">
        <v>102881</v>
      </c>
      <c r="B74" s="36" t="s">
        <v>415</v>
      </c>
      <c r="C74" s="36" t="s">
        <v>1256</v>
      </c>
      <c r="D74" s="36" t="s">
        <v>257</v>
      </c>
      <c r="E74" s="36" t="s">
        <v>1127</v>
      </c>
      <c r="F74" s="36" t="s">
        <v>1257</v>
      </c>
      <c r="G74" s="36" t="s">
        <v>920</v>
      </c>
      <c r="H74" s="36" t="s">
        <v>821</v>
      </c>
      <c r="I74" s="36" t="s">
        <v>1258</v>
      </c>
      <c r="J74" s="36" t="s">
        <v>1259</v>
      </c>
      <c r="K74" s="36" t="s">
        <v>97</v>
      </c>
      <c r="L74" s="36" t="s">
        <v>1260</v>
      </c>
      <c r="M74" s="36" t="s">
        <v>257</v>
      </c>
      <c r="N74" s="36" t="s">
        <v>1261</v>
      </c>
      <c r="O74" s="36" t="s">
        <v>1169</v>
      </c>
    </row>
    <row r="75" spans="1:15" x14ac:dyDescent="0.2">
      <c r="A75" s="36">
        <v>102924</v>
      </c>
      <c r="B75" s="36" t="s">
        <v>10</v>
      </c>
      <c r="C75" s="36" t="s">
        <v>1262</v>
      </c>
      <c r="D75" s="36" t="s">
        <v>257</v>
      </c>
      <c r="E75" s="36" t="s">
        <v>828</v>
      </c>
      <c r="F75" s="36" t="s">
        <v>829</v>
      </c>
      <c r="G75" s="36" t="s">
        <v>920</v>
      </c>
      <c r="H75" s="36" t="s">
        <v>1044</v>
      </c>
      <c r="I75" s="36" t="s">
        <v>1129</v>
      </c>
      <c r="J75" s="36" t="s">
        <v>1263</v>
      </c>
      <c r="K75" s="36" t="s">
        <v>10</v>
      </c>
      <c r="L75" s="36" t="s">
        <v>1132</v>
      </c>
      <c r="M75" s="36" t="s">
        <v>1133</v>
      </c>
      <c r="N75" s="36" t="s">
        <v>1134</v>
      </c>
      <c r="O75" s="36" t="s">
        <v>828</v>
      </c>
    </row>
    <row r="76" spans="1:15" x14ac:dyDescent="0.2">
      <c r="A76" s="36">
        <v>500925</v>
      </c>
      <c r="B76" s="36" t="s">
        <v>162</v>
      </c>
      <c r="C76" s="36" t="s">
        <v>257</v>
      </c>
      <c r="D76" s="36" t="s">
        <v>257</v>
      </c>
      <c r="E76" s="36" t="s">
        <v>1264</v>
      </c>
      <c r="F76" s="36" t="s">
        <v>257</v>
      </c>
      <c r="G76" s="36" t="s">
        <v>1265</v>
      </c>
      <c r="H76" s="36" t="s">
        <v>953</v>
      </c>
      <c r="I76" s="36" t="s">
        <v>1266</v>
      </c>
      <c r="J76" s="36" t="s">
        <v>1267</v>
      </c>
      <c r="K76" s="36" t="s">
        <v>162</v>
      </c>
      <c r="L76" s="36" t="s">
        <v>964</v>
      </c>
      <c r="M76" s="36" t="s">
        <v>957</v>
      </c>
      <c r="N76" s="36" t="s">
        <v>1268</v>
      </c>
      <c r="O76" s="36" t="s">
        <v>964</v>
      </c>
    </row>
    <row r="77" spans="1:15" x14ac:dyDescent="0.2">
      <c r="A77" s="36">
        <v>109008</v>
      </c>
      <c r="B77" s="36" t="s">
        <v>14</v>
      </c>
      <c r="C77" s="36" t="s">
        <v>1269</v>
      </c>
      <c r="D77" s="36" t="s">
        <v>257</v>
      </c>
      <c r="E77" s="36" t="s">
        <v>828</v>
      </c>
      <c r="F77" s="36" t="s">
        <v>946</v>
      </c>
      <c r="G77" s="36" t="s">
        <v>647</v>
      </c>
      <c r="H77" s="36" t="s">
        <v>1044</v>
      </c>
      <c r="I77" s="36" t="s">
        <v>1270</v>
      </c>
      <c r="J77" s="36" t="s">
        <v>1271</v>
      </c>
      <c r="K77" s="36" t="s">
        <v>14</v>
      </c>
      <c r="L77" s="36" t="s">
        <v>1272</v>
      </c>
      <c r="M77" s="36" t="s">
        <v>1273</v>
      </c>
      <c r="N77" s="36" t="s">
        <v>1274</v>
      </c>
      <c r="O77" s="36" t="s">
        <v>828</v>
      </c>
    </row>
    <row r="78" spans="1:15" x14ac:dyDescent="0.2">
      <c r="A78" s="36">
        <v>108919</v>
      </c>
      <c r="B78" s="36" t="s">
        <v>218</v>
      </c>
      <c r="C78" s="36" t="s">
        <v>1275</v>
      </c>
      <c r="D78" s="36" t="s">
        <v>1276</v>
      </c>
      <c r="E78" s="36" t="s">
        <v>851</v>
      </c>
      <c r="F78" s="36" t="s">
        <v>1101</v>
      </c>
      <c r="G78" s="36" t="s">
        <v>1277</v>
      </c>
      <c r="H78" s="36" t="s">
        <v>1278</v>
      </c>
      <c r="I78" s="36" t="s">
        <v>1279</v>
      </c>
      <c r="J78" s="36" t="s">
        <v>1280</v>
      </c>
      <c r="K78" s="36" t="s">
        <v>218</v>
      </c>
      <c r="L78" s="36" t="s">
        <v>1281</v>
      </c>
      <c r="M78" s="36" t="s">
        <v>257</v>
      </c>
      <c r="N78" s="36" t="s">
        <v>1282</v>
      </c>
      <c r="O78" s="36" t="s">
        <v>851</v>
      </c>
    </row>
    <row r="79" spans="1:15" x14ac:dyDescent="0.2">
      <c r="A79" s="36">
        <v>100887</v>
      </c>
      <c r="B79" s="36" t="s">
        <v>213</v>
      </c>
      <c r="C79" s="36" t="s">
        <v>1283</v>
      </c>
      <c r="D79" s="36" t="s">
        <v>257</v>
      </c>
      <c r="E79" s="36" t="s">
        <v>911</v>
      </c>
      <c r="F79" s="36" t="s">
        <v>820</v>
      </c>
      <c r="G79" s="36" t="s">
        <v>897</v>
      </c>
      <c r="H79" s="36" t="s">
        <v>862</v>
      </c>
      <c r="I79" s="36" t="s">
        <v>1284</v>
      </c>
      <c r="J79" s="36" t="s">
        <v>1285</v>
      </c>
      <c r="K79" s="36" t="s">
        <v>1286</v>
      </c>
      <c r="L79" s="36" t="s">
        <v>964</v>
      </c>
      <c r="M79" s="36" t="s">
        <v>1287</v>
      </c>
      <c r="N79" s="36" t="s">
        <v>1288</v>
      </c>
      <c r="O79" s="36" t="s">
        <v>964</v>
      </c>
    </row>
    <row r="80" spans="1:15" x14ac:dyDescent="0.2">
      <c r="A80" s="36">
        <v>108589</v>
      </c>
      <c r="B80" s="36" t="s">
        <v>696</v>
      </c>
      <c r="C80" s="36" t="s">
        <v>1289</v>
      </c>
      <c r="D80" s="36" t="s">
        <v>1098</v>
      </c>
      <c r="E80" s="36" t="s">
        <v>828</v>
      </c>
      <c r="F80" s="36" t="s">
        <v>829</v>
      </c>
      <c r="G80" s="36" t="s">
        <v>41</v>
      </c>
      <c r="H80" s="36" t="s">
        <v>967</v>
      </c>
      <c r="I80" s="36" t="s">
        <v>968</v>
      </c>
      <c r="J80" s="36" t="s">
        <v>1290</v>
      </c>
      <c r="K80" s="36" t="s">
        <v>696</v>
      </c>
      <c r="L80" s="36" t="s">
        <v>971</v>
      </c>
      <c r="M80" s="36" t="s">
        <v>972</v>
      </c>
      <c r="N80" s="36" t="s">
        <v>973</v>
      </c>
      <c r="O80" s="36" t="s">
        <v>828</v>
      </c>
    </row>
    <row r="81" spans="1:15" x14ac:dyDescent="0.2">
      <c r="A81" s="36">
        <v>114363</v>
      </c>
      <c r="B81" s="36" t="s">
        <v>739</v>
      </c>
      <c r="C81" s="36" t="s">
        <v>1291</v>
      </c>
      <c r="D81" s="36" t="s">
        <v>257</v>
      </c>
      <c r="E81" s="36" t="s">
        <v>41</v>
      </c>
      <c r="F81" s="36" t="s">
        <v>1034</v>
      </c>
      <c r="G81" s="36" t="s">
        <v>41</v>
      </c>
      <c r="H81" s="36" t="s">
        <v>821</v>
      </c>
      <c r="I81" s="36" t="s">
        <v>1292</v>
      </c>
      <c r="J81" s="36" t="s">
        <v>1293</v>
      </c>
      <c r="K81" s="36" t="s">
        <v>739</v>
      </c>
      <c r="L81" s="36" t="s">
        <v>1294</v>
      </c>
      <c r="M81" s="36" t="s">
        <v>257</v>
      </c>
      <c r="N81" s="36" t="s">
        <v>1294</v>
      </c>
      <c r="O81" s="36" t="s">
        <v>882</v>
      </c>
    </row>
    <row r="82" spans="1:15" x14ac:dyDescent="0.2">
      <c r="A82" s="36">
        <v>114353</v>
      </c>
      <c r="B82" s="36" t="s">
        <v>194</v>
      </c>
      <c r="C82" s="36" t="s">
        <v>1295</v>
      </c>
      <c r="D82" s="36" t="s">
        <v>257</v>
      </c>
      <c r="E82" s="36" t="s">
        <v>1018</v>
      </c>
      <c r="F82" s="36" t="s">
        <v>1296</v>
      </c>
      <c r="G82" s="36" t="s">
        <v>855</v>
      </c>
      <c r="H82" s="36" t="s">
        <v>934</v>
      </c>
      <c r="I82" s="36" t="s">
        <v>1297</v>
      </c>
      <c r="J82" s="36" t="s">
        <v>1298</v>
      </c>
      <c r="K82" s="36" t="s">
        <v>194</v>
      </c>
      <c r="L82" s="36" t="s">
        <v>1299</v>
      </c>
      <c r="M82" s="36" t="s">
        <v>257</v>
      </c>
      <c r="N82" s="36" t="s">
        <v>1300</v>
      </c>
      <c r="O82" s="36" t="s">
        <v>851</v>
      </c>
    </row>
    <row r="83" spans="1:15" x14ac:dyDescent="0.2">
      <c r="A83" s="36">
        <v>101391</v>
      </c>
      <c r="B83" s="36" t="s">
        <v>182</v>
      </c>
      <c r="C83" s="36" t="s">
        <v>257</v>
      </c>
      <c r="D83" s="36" t="s">
        <v>257</v>
      </c>
      <c r="E83" s="36" t="s">
        <v>183</v>
      </c>
      <c r="F83" s="36" t="s">
        <v>940</v>
      </c>
      <c r="G83" s="36" t="s">
        <v>1301</v>
      </c>
      <c r="H83" s="36" t="s">
        <v>830</v>
      </c>
      <c r="I83" s="36" t="s">
        <v>1302</v>
      </c>
      <c r="J83" s="36" t="s">
        <v>1303</v>
      </c>
      <c r="K83" s="36" t="s">
        <v>1304</v>
      </c>
      <c r="L83" s="36" t="s">
        <v>183</v>
      </c>
      <c r="M83" s="36" t="s">
        <v>1305</v>
      </c>
      <c r="N83" s="36" t="s">
        <v>1306</v>
      </c>
      <c r="O83" s="36" t="s">
        <v>183</v>
      </c>
    </row>
    <row r="84" spans="1:15" x14ac:dyDescent="0.2">
      <c r="A84" s="36">
        <v>113566</v>
      </c>
      <c r="B84" s="36" t="s">
        <v>723</v>
      </c>
      <c r="C84" s="36" t="s">
        <v>1307</v>
      </c>
      <c r="D84" s="36" t="s">
        <v>1308</v>
      </c>
      <c r="E84" s="36" t="s">
        <v>882</v>
      </c>
      <c r="F84" s="36" t="s">
        <v>1309</v>
      </c>
      <c r="G84" s="36" t="s">
        <v>41</v>
      </c>
      <c r="H84" s="36" t="s">
        <v>953</v>
      </c>
      <c r="I84" s="36" t="s">
        <v>1310</v>
      </c>
      <c r="J84" s="36" t="s">
        <v>1311</v>
      </c>
      <c r="K84" s="36" t="s">
        <v>723</v>
      </c>
      <c r="L84" s="36" t="s">
        <v>882</v>
      </c>
      <c r="M84" s="36" t="s">
        <v>257</v>
      </c>
      <c r="N84" s="36" t="s">
        <v>1312</v>
      </c>
      <c r="O84" s="36" t="s">
        <v>882</v>
      </c>
    </row>
    <row r="85" spans="1:15" x14ac:dyDescent="0.2">
      <c r="A85" s="36">
        <v>115680</v>
      </c>
      <c r="B85" s="36" t="s">
        <v>197</v>
      </c>
      <c r="C85" s="36" t="s">
        <v>1313</v>
      </c>
      <c r="D85" s="36" t="s">
        <v>257</v>
      </c>
      <c r="E85" s="36" t="s">
        <v>1314</v>
      </c>
      <c r="F85" s="36" t="s">
        <v>1315</v>
      </c>
      <c r="G85" s="36" t="s">
        <v>41</v>
      </c>
      <c r="H85" s="36" t="s">
        <v>830</v>
      </c>
      <c r="I85" s="36" t="s">
        <v>1316</v>
      </c>
      <c r="J85" s="36" t="s">
        <v>1317</v>
      </c>
      <c r="K85" s="36" t="s">
        <v>197</v>
      </c>
      <c r="L85" s="36" t="s">
        <v>1318</v>
      </c>
      <c r="M85" s="36" t="s">
        <v>257</v>
      </c>
      <c r="N85" s="36" t="s">
        <v>1319</v>
      </c>
      <c r="O85" s="36" t="s">
        <v>1314</v>
      </c>
    </row>
    <row r="86" spans="1:15" x14ac:dyDescent="0.2">
      <c r="A86" s="36">
        <v>115701</v>
      </c>
      <c r="B86" s="36" t="s">
        <v>614</v>
      </c>
      <c r="C86" s="36" t="s">
        <v>1320</v>
      </c>
      <c r="D86" s="36" t="s">
        <v>257</v>
      </c>
      <c r="E86" s="36" t="s">
        <v>1052</v>
      </c>
      <c r="F86" s="36" t="s">
        <v>1321</v>
      </c>
      <c r="G86" s="36" t="s">
        <v>1322</v>
      </c>
      <c r="H86" s="36" t="s">
        <v>967</v>
      </c>
      <c r="I86" s="36" t="s">
        <v>1323</v>
      </c>
      <c r="J86" s="36" t="s">
        <v>1324</v>
      </c>
      <c r="K86" s="36" t="s">
        <v>614</v>
      </c>
      <c r="L86" s="36" t="s">
        <v>1325</v>
      </c>
      <c r="M86" s="36" t="s">
        <v>257</v>
      </c>
      <c r="N86" s="36" t="s">
        <v>1326</v>
      </c>
      <c r="O86" s="36" t="s">
        <v>1052</v>
      </c>
    </row>
    <row r="87" spans="1:15" x14ac:dyDescent="0.2">
      <c r="A87" s="36">
        <v>115751</v>
      </c>
      <c r="B87" s="36" t="s">
        <v>224</v>
      </c>
      <c r="C87" s="36" t="s">
        <v>1327</v>
      </c>
      <c r="D87" s="36" t="s">
        <v>1328</v>
      </c>
      <c r="E87" s="36" t="s">
        <v>1329</v>
      </c>
      <c r="F87" s="36" t="s">
        <v>1330</v>
      </c>
      <c r="G87" s="36" t="s">
        <v>212</v>
      </c>
      <c r="H87" s="36" t="s">
        <v>967</v>
      </c>
      <c r="I87" s="36" t="s">
        <v>1331</v>
      </c>
      <c r="J87" s="36" t="s">
        <v>1332</v>
      </c>
      <c r="K87" s="36" t="s">
        <v>224</v>
      </c>
      <c r="L87" s="36" t="s">
        <v>1333</v>
      </c>
      <c r="M87" s="36" t="s">
        <v>257</v>
      </c>
      <c r="N87" s="36" t="s">
        <v>1334</v>
      </c>
      <c r="O87" s="36" t="s">
        <v>1329</v>
      </c>
    </row>
    <row r="88" spans="1:15" x14ac:dyDescent="0.2">
      <c r="A88" s="36">
        <v>302520</v>
      </c>
      <c r="B88" s="36" t="s">
        <v>764</v>
      </c>
      <c r="C88" s="36" t="s">
        <v>1335</v>
      </c>
      <c r="D88" s="36" t="s">
        <v>257</v>
      </c>
      <c r="E88" s="36" t="s">
        <v>1052</v>
      </c>
      <c r="F88" s="36" t="s">
        <v>1336</v>
      </c>
      <c r="G88" s="36" t="s">
        <v>886</v>
      </c>
      <c r="H88" s="36" t="s">
        <v>870</v>
      </c>
      <c r="I88" s="36" t="s">
        <v>1337</v>
      </c>
      <c r="J88" s="36" t="s">
        <v>1338</v>
      </c>
      <c r="K88" s="36" t="s">
        <v>764</v>
      </c>
      <c r="L88" s="36" t="s">
        <v>1339</v>
      </c>
      <c r="M88" s="36" t="s">
        <v>257</v>
      </c>
      <c r="N88" s="36" t="s">
        <v>1339</v>
      </c>
      <c r="O88" s="36" t="s">
        <v>1340</v>
      </c>
    </row>
    <row r="89" spans="1:15" x14ac:dyDescent="0.2">
      <c r="A89" s="36">
        <v>302120</v>
      </c>
      <c r="B89" s="36" t="s">
        <v>679</v>
      </c>
      <c r="C89" s="36" t="s">
        <v>1341</v>
      </c>
      <c r="D89" s="36" t="s">
        <v>257</v>
      </c>
      <c r="E89" s="36" t="s">
        <v>882</v>
      </c>
      <c r="F89" s="36" t="s">
        <v>1342</v>
      </c>
      <c r="G89" s="36" t="s">
        <v>886</v>
      </c>
      <c r="H89" s="36" t="s">
        <v>934</v>
      </c>
      <c r="I89" s="36" t="s">
        <v>1343</v>
      </c>
      <c r="J89" s="36" t="s">
        <v>1344</v>
      </c>
      <c r="K89" s="36" t="s">
        <v>679</v>
      </c>
      <c r="L89" s="36" t="s">
        <v>882</v>
      </c>
      <c r="M89" s="36" t="s">
        <v>257</v>
      </c>
      <c r="N89" s="36" t="s">
        <v>1345</v>
      </c>
      <c r="O89" s="36" t="s">
        <v>882</v>
      </c>
    </row>
    <row r="90" spans="1:15" x14ac:dyDescent="0.2">
      <c r="A90" s="36">
        <v>114574</v>
      </c>
      <c r="B90" s="36" t="s">
        <v>195</v>
      </c>
      <c r="C90" s="36" t="s">
        <v>1346</v>
      </c>
      <c r="D90" s="36" t="s">
        <v>257</v>
      </c>
      <c r="E90" s="36" t="s">
        <v>183</v>
      </c>
      <c r="F90" s="36" t="s">
        <v>940</v>
      </c>
      <c r="G90" s="36" t="s">
        <v>855</v>
      </c>
      <c r="H90" s="36" t="s">
        <v>1347</v>
      </c>
      <c r="I90" s="36" t="s">
        <v>1348</v>
      </c>
      <c r="J90" s="36" t="s">
        <v>1349</v>
      </c>
      <c r="K90" s="36" t="s">
        <v>195</v>
      </c>
      <c r="L90" s="36" t="s">
        <v>257</v>
      </c>
      <c r="M90" s="36" t="s">
        <v>257</v>
      </c>
      <c r="N90" s="36" t="s">
        <v>257</v>
      </c>
      <c r="O90" s="36" t="s">
        <v>257</v>
      </c>
    </row>
    <row r="91" spans="1:15" x14ac:dyDescent="0.2">
      <c r="A91" s="36">
        <v>112767</v>
      </c>
      <c r="B91" s="36" t="s">
        <v>612</v>
      </c>
      <c r="C91" s="36" t="s">
        <v>1350</v>
      </c>
      <c r="D91" s="36" t="s">
        <v>257</v>
      </c>
      <c r="E91" s="36" t="s">
        <v>828</v>
      </c>
      <c r="F91" s="36" t="s">
        <v>829</v>
      </c>
      <c r="G91" s="36" t="s">
        <v>41</v>
      </c>
      <c r="H91" s="36" t="s">
        <v>1044</v>
      </c>
      <c r="I91" s="36" t="s">
        <v>1129</v>
      </c>
      <c r="J91" s="36" t="s">
        <v>1351</v>
      </c>
      <c r="K91" s="36" t="s">
        <v>612</v>
      </c>
      <c r="L91" s="36" t="s">
        <v>1132</v>
      </c>
      <c r="M91" s="36" t="s">
        <v>1133</v>
      </c>
      <c r="N91" s="36" t="s">
        <v>1134</v>
      </c>
      <c r="O91" s="36" t="s">
        <v>828</v>
      </c>
    </row>
    <row r="92" spans="1:15" x14ac:dyDescent="0.2">
      <c r="A92" s="36">
        <v>113495</v>
      </c>
      <c r="B92" s="36" t="s">
        <v>31</v>
      </c>
      <c r="C92" s="36" t="s">
        <v>1352</v>
      </c>
      <c r="D92" s="36" t="s">
        <v>257</v>
      </c>
      <c r="E92" s="36" t="s">
        <v>1353</v>
      </c>
      <c r="F92" s="36" t="s">
        <v>1354</v>
      </c>
      <c r="G92" s="36" t="s">
        <v>41</v>
      </c>
      <c r="H92" s="36" t="s">
        <v>862</v>
      </c>
      <c r="I92" s="36" t="s">
        <v>1355</v>
      </c>
      <c r="J92" s="36" t="s">
        <v>1356</v>
      </c>
      <c r="K92" s="36" t="s">
        <v>31</v>
      </c>
      <c r="L92" s="36" t="s">
        <v>1357</v>
      </c>
      <c r="M92" s="36" t="s">
        <v>1358</v>
      </c>
      <c r="N92" s="36" t="s">
        <v>1359</v>
      </c>
      <c r="O92" s="36" t="s">
        <v>1360</v>
      </c>
    </row>
    <row r="93" spans="1:15" x14ac:dyDescent="0.2">
      <c r="A93" s="36">
        <v>113443</v>
      </c>
      <c r="B93" s="36" t="s">
        <v>467</v>
      </c>
      <c r="C93" s="36" t="s">
        <v>1361</v>
      </c>
      <c r="D93" s="36" t="s">
        <v>257</v>
      </c>
      <c r="E93" s="36" t="s">
        <v>882</v>
      </c>
      <c r="F93" s="36" t="s">
        <v>1034</v>
      </c>
      <c r="G93" s="36" t="s">
        <v>41</v>
      </c>
      <c r="H93" s="36" t="s">
        <v>830</v>
      </c>
      <c r="I93" s="36" t="s">
        <v>1362</v>
      </c>
      <c r="J93" s="36" t="s">
        <v>1363</v>
      </c>
      <c r="K93" s="36" t="s">
        <v>467</v>
      </c>
      <c r="L93" s="36" t="s">
        <v>41</v>
      </c>
      <c r="M93" s="36" t="s">
        <v>1364</v>
      </c>
      <c r="N93" s="36" t="s">
        <v>1365</v>
      </c>
      <c r="O93" s="36" t="s">
        <v>41</v>
      </c>
    </row>
    <row r="94" spans="1:15" x14ac:dyDescent="0.2">
      <c r="A94" s="36">
        <v>113476</v>
      </c>
      <c r="B94" s="36" t="s">
        <v>410</v>
      </c>
      <c r="C94" s="36" t="s">
        <v>1366</v>
      </c>
      <c r="D94" s="36" t="s">
        <v>257</v>
      </c>
      <c r="E94" s="36" t="s">
        <v>828</v>
      </c>
      <c r="F94" s="36" t="s">
        <v>829</v>
      </c>
      <c r="G94" s="36" t="s">
        <v>647</v>
      </c>
      <c r="H94" s="36" t="s">
        <v>1367</v>
      </c>
      <c r="I94" s="36" t="s">
        <v>1368</v>
      </c>
      <c r="J94" s="36" t="s">
        <v>1369</v>
      </c>
      <c r="K94" s="36" t="s">
        <v>410</v>
      </c>
      <c r="L94" s="36" t="s">
        <v>1052</v>
      </c>
      <c r="M94" s="36" t="s">
        <v>257</v>
      </c>
      <c r="N94" s="36" t="s">
        <v>1370</v>
      </c>
      <c r="O94" s="36" t="s">
        <v>1052</v>
      </c>
    </row>
    <row r="95" spans="1:15" x14ac:dyDescent="0.2">
      <c r="A95" s="36">
        <v>109962</v>
      </c>
      <c r="B95" s="36" t="s">
        <v>219</v>
      </c>
      <c r="C95" s="36" t="s">
        <v>1371</v>
      </c>
      <c r="D95" s="36" t="s">
        <v>1372</v>
      </c>
      <c r="E95" s="36" t="s">
        <v>964</v>
      </c>
      <c r="F95" s="36" t="s">
        <v>1197</v>
      </c>
      <c r="G95" s="36" t="s">
        <v>212</v>
      </c>
      <c r="H95" s="36" t="s">
        <v>1373</v>
      </c>
      <c r="I95" s="36" t="s">
        <v>1374</v>
      </c>
      <c r="J95" s="36" t="s">
        <v>1375</v>
      </c>
      <c r="K95" s="36" t="s">
        <v>219</v>
      </c>
      <c r="L95" s="36" t="s">
        <v>964</v>
      </c>
      <c r="M95" s="36" t="s">
        <v>1376</v>
      </c>
      <c r="N95" s="36" t="s">
        <v>964</v>
      </c>
      <c r="O95" s="36" t="s">
        <v>964</v>
      </c>
    </row>
    <row r="96" spans="1:15" x14ac:dyDescent="0.2">
      <c r="A96" s="36">
        <v>119109</v>
      </c>
      <c r="B96" s="36" t="s">
        <v>166</v>
      </c>
      <c r="C96" s="36" t="s">
        <v>1377</v>
      </c>
      <c r="D96" s="36" t="s">
        <v>257</v>
      </c>
      <c r="E96" s="36" t="s">
        <v>884</v>
      </c>
      <c r="F96" s="36" t="s">
        <v>1378</v>
      </c>
      <c r="G96" s="36" t="s">
        <v>869</v>
      </c>
      <c r="H96" s="36" t="s">
        <v>821</v>
      </c>
      <c r="I96" s="36" t="s">
        <v>1379</v>
      </c>
      <c r="J96" s="36" t="s">
        <v>1380</v>
      </c>
      <c r="K96" s="36" t="s">
        <v>166</v>
      </c>
      <c r="L96" s="36" t="s">
        <v>1381</v>
      </c>
      <c r="M96" s="36" t="s">
        <v>257</v>
      </c>
      <c r="N96" s="36" t="s">
        <v>1382</v>
      </c>
      <c r="O96" s="36" t="s">
        <v>1314</v>
      </c>
    </row>
    <row r="97" spans="1:15" x14ac:dyDescent="0.2">
      <c r="A97" s="36">
        <v>119026</v>
      </c>
      <c r="B97" s="36" t="s">
        <v>699</v>
      </c>
      <c r="C97" s="36" t="s">
        <v>1383</v>
      </c>
      <c r="D97" s="36" t="s">
        <v>257</v>
      </c>
      <c r="E97" s="36" t="s">
        <v>882</v>
      </c>
      <c r="F97" s="36" t="s">
        <v>877</v>
      </c>
      <c r="G97" s="36" t="s">
        <v>869</v>
      </c>
      <c r="H97" s="36" t="s">
        <v>967</v>
      </c>
      <c r="I97" s="36" t="s">
        <v>982</v>
      </c>
      <c r="J97" s="36" t="s">
        <v>1384</v>
      </c>
      <c r="K97" s="36" t="s">
        <v>699</v>
      </c>
      <c r="L97" s="36" t="s">
        <v>41</v>
      </c>
      <c r="M97" s="36" t="s">
        <v>257</v>
      </c>
      <c r="N97" s="36" t="s">
        <v>984</v>
      </c>
      <c r="O97" s="36" t="s">
        <v>41</v>
      </c>
    </row>
    <row r="98" spans="1:15" x14ac:dyDescent="0.2">
      <c r="A98" s="36">
        <v>119011</v>
      </c>
      <c r="B98" s="36" t="s">
        <v>461</v>
      </c>
      <c r="C98" s="36" t="s">
        <v>1385</v>
      </c>
      <c r="D98" s="36" t="s">
        <v>257</v>
      </c>
      <c r="E98" s="36" t="s">
        <v>1153</v>
      </c>
      <c r="F98" s="36" t="s">
        <v>1386</v>
      </c>
      <c r="G98" s="36" t="s">
        <v>869</v>
      </c>
      <c r="H98" s="36" t="s">
        <v>1278</v>
      </c>
      <c r="I98" s="36" t="s">
        <v>1387</v>
      </c>
      <c r="J98" s="36" t="s">
        <v>1388</v>
      </c>
      <c r="K98" s="36" t="s">
        <v>1389</v>
      </c>
      <c r="L98" s="36" t="s">
        <v>1390</v>
      </c>
      <c r="M98" s="36" t="s">
        <v>257</v>
      </c>
      <c r="N98" s="36" t="s">
        <v>1391</v>
      </c>
      <c r="O98" s="36" t="s">
        <v>1153</v>
      </c>
    </row>
    <row r="99" spans="1:15" x14ac:dyDescent="0.2">
      <c r="A99" s="36">
        <v>114818</v>
      </c>
      <c r="B99" s="36" t="s">
        <v>562</v>
      </c>
      <c r="C99" s="36" t="s">
        <v>1392</v>
      </c>
      <c r="D99" s="36" t="s">
        <v>257</v>
      </c>
      <c r="E99" s="36" t="s">
        <v>882</v>
      </c>
      <c r="F99" s="36" t="s">
        <v>877</v>
      </c>
      <c r="G99" s="36" t="s">
        <v>41</v>
      </c>
      <c r="H99" s="36" t="s">
        <v>934</v>
      </c>
      <c r="I99" s="36" t="s">
        <v>1343</v>
      </c>
      <c r="J99" s="36" t="s">
        <v>1393</v>
      </c>
      <c r="K99" s="36" t="s">
        <v>562</v>
      </c>
      <c r="L99" s="36" t="s">
        <v>882</v>
      </c>
      <c r="M99" s="36" t="s">
        <v>257</v>
      </c>
      <c r="N99" s="36" t="s">
        <v>1345</v>
      </c>
      <c r="O99" s="36" t="s">
        <v>882</v>
      </c>
    </row>
    <row r="100" spans="1:15" x14ac:dyDescent="0.2">
      <c r="A100" s="36">
        <v>114883</v>
      </c>
      <c r="B100" s="36" t="s">
        <v>19</v>
      </c>
      <c r="C100" s="36" t="s">
        <v>1394</v>
      </c>
      <c r="D100" s="36" t="s">
        <v>1395</v>
      </c>
      <c r="E100" s="36" t="s">
        <v>1127</v>
      </c>
      <c r="F100" s="36" t="s">
        <v>1396</v>
      </c>
      <c r="G100" s="36" t="s">
        <v>647</v>
      </c>
      <c r="H100" s="36" t="s">
        <v>934</v>
      </c>
      <c r="I100" s="36" t="s">
        <v>1397</v>
      </c>
      <c r="J100" s="36" t="s">
        <v>1398</v>
      </c>
      <c r="K100" s="36" t="s">
        <v>19</v>
      </c>
      <c r="L100" s="36" t="s">
        <v>1169</v>
      </c>
      <c r="M100" s="36" t="s">
        <v>1399</v>
      </c>
      <c r="N100" s="36" t="s">
        <v>1400</v>
      </c>
      <c r="O100" s="36" t="s">
        <v>1169</v>
      </c>
    </row>
    <row r="101" spans="1:15" x14ac:dyDescent="0.2">
      <c r="A101" s="36">
        <v>112896</v>
      </c>
      <c r="B101" s="36" t="s">
        <v>616</v>
      </c>
      <c r="C101" s="36" t="s">
        <v>1401</v>
      </c>
      <c r="D101" s="36" t="s">
        <v>257</v>
      </c>
      <c r="E101" s="36" t="s">
        <v>1127</v>
      </c>
      <c r="F101" s="36" t="s">
        <v>1402</v>
      </c>
      <c r="G101" s="36" t="s">
        <v>41</v>
      </c>
      <c r="H101" s="36" t="s">
        <v>1044</v>
      </c>
      <c r="I101" s="36" t="s">
        <v>1403</v>
      </c>
      <c r="J101" s="36" t="s">
        <v>1404</v>
      </c>
      <c r="K101" s="36" t="s">
        <v>616</v>
      </c>
      <c r="L101" s="36" t="s">
        <v>1405</v>
      </c>
      <c r="M101" s="36" t="s">
        <v>1406</v>
      </c>
      <c r="N101" s="36" t="s">
        <v>1407</v>
      </c>
      <c r="O101" s="36" t="s">
        <v>1408</v>
      </c>
    </row>
    <row r="102" spans="1:15" x14ac:dyDescent="0.2">
      <c r="A102" s="36">
        <v>114683</v>
      </c>
      <c r="B102" s="36" t="s">
        <v>18</v>
      </c>
      <c r="C102" s="36" t="s">
        <v>1409</v>
      </c>
      <c r="D102" s="36" t="s">
        <v>257</v>
      </c>
      <c r="E102" s="36" t="s">
        <v>828</v>
      </c>
      <c r="F102" s="36" t="s">
        <v>946</v>
      </c>
      <c r="G102" s="36" t="s">
        <v>647</v>
      </c>
      <c r="H102" s="36" t="s">
        <v>870</v>
      </c>
      <c r="I102" s="36" t="s">
        <v>871</v>
      </c>
      <c r="J102" s="36" t="s">
        <v>1410</v>
      </c>
      <c r="K102" s="36" t="s">
        <v>18</v>
      </c>
      <c r="L102" s="36" t="s">
        <v>873</v>
      </c>
      <c r="M102" s="36" t="s">
        <v>257</v>
      </c>
      <c r="N102" s="36" t="s">
        <v>874</v>
      </c>
      <c r="O102" s="36" t="s">
        <v>828</v>
      </c>
    </row>
    <row r="103" spans="1:15" x14ac:dyDescent="0.2">
      <c r="A103" s="36">
        <v>113899</v>
      </c>
      <c r="B103" s="36" t="s">
        <v>221</v>
      </c>
      <c r="C103" s="36" t="s">
        <v>1411</v>
      </c>
      <c r="D103" s="36" t="s">
        <v>257</v>
      </c>
      <c r="E103" s="36" t="s">
        <v>1412</v>
      </c>
      <c r="F103" s="36" t="s">
        <v>1413</v>
      </c>
      <c r="G103" s="36" t="s">
        <v>212</v>
      </c>
      <c r="H103" s="36" t="s">
        <v>934</v>
      </c>
      <c r="I103" s="36" t="s">
        <v>1414</v>
      </c>
      <c r="J103" s="36" t="s">
        <v>1415</v>
      </c>
      <c r="K103" s="36" t="s">
        <v>1416</v>
      </c>
      <c r="L103" s="36" t="s">
        <v>1417</v>
      </c>
      <c r="M103" s="36" t="s">
        <v>257</v>
      </c>
      <c r="N103" s="36" t="s">
        <v>1418</v>
      </c>
      <c r="O103" s="36" t="s">
        <v>1412</v>
      </c>
    </row>
    <row r="104" spans="1:15" x14ac:dyDescent="0.2">
      <c r="A104" s="36">
        <v>106764</v>
      </c>
      <c r="B104" s="36" t="s">
        <v>436</v>
      </c>
      <c r="C104" s="36" t="s">
        <v>1419</v>
      </c>
      <c r="D104" s="36" t="s">
        <v>257</v>
      </c>
      <c r="E104" s="36" t="s">
        <v>828</v>
      </c>
      <c r="F104" s="36" t="s">
        <v>829</v>
      </c>
      <c r="G104" s="36" t="s">
        <v>1208</v>
      </c>
      <c r="H104" s="36" t="s">
        <v>1044</v>
      </c>
      <c r="I104" s="36" t="s">
        <v>1270</v>
      </c>
      <c r="J104" s="36" t="s">
        <v>1420</v>
      </c>
      <c r="K104" s="36" t="s">
        <v>1421</v>
      </c>
      <c r="L104" s="36" t="s">
        <v>1272</v>
      </c>
      <c r="M104" s="36" t="s">
        <v>1273</v>
      </c>
      <c r="N104" s="36" t="s">
        <v>1274</v>
      </c>
      <c r="O104" s="36" t="s">
        <v>828</v>
      </c>
    </row>
    <row r="105" spans="1:15" x14ac:dyDescent="0.2">
      <c r="A105" s="36">
        <v>117381</v>
      </c>
      <c r="B105" s="36" t="s">
        <v>20</v>
      </c>
      <c r="C105" s="36" t="s">
        <v>1422</v>
      </c>
      <c r="D105" s="36" t="s">
        <v>257</v>
      </c>
      <c r="E105" s="36" t="s">
        <v>828</v>
      </c>
      <c r="F105" s="36" t="s">
        <v>829</v>
      </c>
      <c r="G105" s="36" t="s">
        <v>41</v>
      </c>
      <c r="H105" s="36" t="s">
        <v>967</v>
      </c>
      <c r="I105" s="36" t="s">
        <v>968</v>
      </c>
      <c r="J105" s="36" t="s">
        <v>1423</v>
      </c>
      <c r="K105" s="36" t="s">
        <v>20</v>
      </c>
      <c r="L105" s="36" t="s">
        <v>971</v>
      </c>
      <c r="M105" s="36" t="s">
        <v>972</v>
      </c>
      <c r="N105" s="36" t="s">
        <v>973</v>
      </c>
      <c r="O105" s="36" t="s">
        <v>828</v>
      </c>
    </row>
    <row r="106" spans="1:15" x14ac:dyDescent="0.2">
      <c r="A106" s="36">
        <v>117391</v>
      </c>
      <c r="B106" s="36" t="s">
        <v>22</v>
      </c>
      <c r="C106" s="36" t="s">
        <v>1424</v>
      </c>
      <c r="D106" s="36" t="s">
        <v>257</v>
      </c>
      <c r="E106" s="36" t="s">
        <v>828</v>
      </c>
      <c r="F106" s="36" t="s">
        <v>829</v>
      </c>
      <c r="G106" s="36" t="s">
        <v>647</v>
      </c>
      <c r="H106" s="36" t="s">
        <v>862</v>
      </c>
      <c r="I106" s="36" t="s">
        <v>863</v>
      </c>
      <c r="J106" s="36" t="s">
        <v>1425</v>
      </c>
      <c r="K106" s="36" t="s">
        <v>1426</v>
      </c>
      <c r="L106" s="36" t="s">
        <v>865</v>
      </c>
      <c r="M106" s="36" t="s">
        <v>866</v>
      </c>
      <c r="N106" s="36" t="s">
        <v>867</v>
      </c>
      <c r="O106" s="36" t="s">
        <v>828</v>
      </c>
    </row>
    <row r="107" spans="1:15" x14ac:dyDescent="0.2">
      <c r="A107" s="36">
        <v>117390</v>
      </c>
      <c r="B107" s="36" t="s">
        <v>21</v>
      </c>
      <c r="C107" s="36" t="s">
        <v>1424</v>
      </c>
      <c r="D107" s="36" t="s">
        <v>257</v>
      </c>
      <c r="E107" s="36" t="s">
        <v>828</v>
      </c>
      <c r="F107" s="36" t="s">
        <v>829</v>
      </c>
      <c r="G107" s="36" t="s">
        <v>647</v>
      </c>
      <c r="H107" s="36" t="s">
        <v>862</v>
      </c>
      <c r="I107" s="36" t="s">
        <v>863</v>
      </c>
      <c r="J107" s="36" t="s">
        <v>1427</v>
      </c>
      <c r="K107" s="36" t="s">
        <v>1428</v>
      </c>
      <c r="L107" s="36" t="s">
        <v>865</v>
      </c>
      <c r="M107" s="36" t="s">
        <v>866</v>
      </c>
      <c r="N107" s="36" t="s">
        <v>867</v>
      </c>
      <c r="O107" s="36" t="s">
        <v>828</v>
      </c>
    </row>
    <row r="108" spans="1:15" x14ac:dyDescent="0.2">
      <c r="A108" s="36">
        <v>117188</v>
      </c>
      <c r="B108" s="36" t="s">
        <v>225</v>
      </c>
      <c r="C108" s="36" t="s">
        <v>1429</v>
      </c>
      <c r="D108" s="36" t="s">
        <v>257</v>
      </c>
      <c r="E108" s="36" t="s">
        <v>851</v>
      </c>
      <c r="F108" s="36" t="s">
        <v>1430</v>
      </c>
      <c r="G108" s="36" t="s">
        <v>212</v>
      </c>
      <c r="H108" s="36" t="s">
        <v>830</v>
      </c>
      <c r="I108" s="36" t="s">
        <v>1431</v>
      </c>
      <c r="J108" s="36" t="s">
        <v>1432</v>
      </c>
      <c r="K108" s="36" t="s">
        <v>225</v>
      </c>
      <c r="L108" s="36" t="s">
        <v>1433</v>
      </c>
      <c r="M108" s="36" t="s">
        <v>1434</v>
      </c>
      <c r="N108" s="36" t="s">
        <v>1435</v>
      </c>
      <c r="O108" s="36" t="s">
        <v>851</v>
      </c>
    </row>
    <row r="109" spans="1:15" x14ac:dyDescent="0.2">
      <c r="A109" s="36">
        <v>117173</v>
      </c>
      <c r="B109" s="36" t="s">
        <v>201</v>
      </c>
      <c r="C109" s="36" t="s">
        <v>1436</v>
      </c>
      <c r="D109" s="36" t="s">
        <v>1437</v>
      </c>
      <c r="E109" s="36" t="s">
        <v>891</v>
      </c>
      <c r="F109" s="36" t="s">
        <v>1438</v>
      </c>
      <c r="G109" s="36" t="s">
        <v>1439</v>
      </c>
      <c r="H109" s="36" t="s">
        <v>830</v>
      </c>
      <c r="I109" s="36" t="s">
        <v>1440</v>
      </c>
      <c r="J109" s="36" t="s">
        <v>1441</v>
      </c>
      <c r="K109" s="36" t="s">
        <v>201</v>
      </c>
      <c r="L109" s="36" t="s">
        <v>1442</v>
      </c>
      <c r="M109" s="36" t="s">
        <v>1443</v>
      </c>
      <c r="N109" s="36" t="s">
        <v>1444</v>
      </c>
      <c r="O109" s="36" t="s">
        <v>891</v>
      </c>
    </row>
    <row r="110" spans="1:15" x14ac:dyDescent="0.2">
      <c r="A110" s="36">
        <v>302911</v>
      </c>
      <c r="B110" s="36" t="s">
        <v>413</v>
      </c>
      <c r="C110" s="36" t="s">
        <v>1445</v>
      </c>
      <c r="D110" s="36" t="s">
        <v>257</v>
      </c>
      <c r="E110" s="36" t="s">
        <v>1127</v>
      </c>
      <c r="F110" s="36" t="s">
        <v>1446</v>
      </c>
      <c r="G110" s="36" t="s">
        <v>869</v>
      </c>
      <c r="H110" s="36" t="s">
        <v>967</v>
      </c>
      <c r="I110" s="36" t="s">
        <v>1447</v>
      </c>
      <c r="J110" s="36" t="s">
        <v>1448</v>
      </c>
      <c r="K110" s="36" t="s">
        <v>1449</v>
      </c>
      <c r="L110" s="36" t="s">
        <v>1450</v>
      </c>
      <c r="M110" s="36" t="s">
        <v>257</v>
      </c>
      <c r="N110" s="36" t="s">
        <v>1451</v>
      </c>
      <c r="O110" s="36" t="s">
        <v>1127</v>
      </c>
    </row>
    <row r="111" spans="1:15" x14ac:dyDescent="0.2">
      <c r="A111" s="36">
        <v>302937</v>
      </c>
      <c r="B111" s="36" t="s">
        <v>790</v>
      </c>
      <c r="C111" s="36" t="s">
        <v>1452</v>
      </c>
      <c r="D111" s="36" t="s">
        <v>257</v>
      </c>
      <c r="E111" s="36" t="s">
        <v>1453</v>
      </c>
      <c r="F111" s="36" t="s">
        <v>829</v>
      </c>
      <c r="G111" s="36" t="s">
        <v>869</v>
      </c>
      <c r="H111" s="36" t="s">
        <v>870</v>
      </c>
      <c r="I111" s="36" t="s">
        <v>1454</v>
      </c>
      <c r="J111" s="36" t="s">
        <v>1455</v>
      </c>
      <c r="K111" s="36" t="s">
        <v>1456</v>
      </c>
      <c r="L111" s="36" t="s">
        <v>882</v>
      </c>
      <c r="M111" s="36" t="s">
        <v>1457</v>
      </c>
      <c r="N111" s="36" t="s">
        <v>882</v>
      </c>
      <c r="O111" s="36" t="s">
        <v>882</v>
      </c>
    </row>
    <row r="112" spans="1:15" x14ac:dyDescent="0.2">
      <c r="A112" s="36">
        <v>303013</v>
      </c>
      <c r="B112" s="36" t="s">
        <v>534</v>
      </c>
      <c r="C112" s="36" t="s">
        <v>1458</v>
      </c>
      <c r="D112" s="36" t="s">
        <v>257</v>
      </c>
      <c r="E112" s="36" t="s">
        <v>828</v>
      </c>
      <c r="F112" s="36" t="s">
        <v>829</v>
      </c>
      <c r="G112" s="36" t="s">
        <v>869</v>
      </c>
      <c r="H112" s="36" t="s">
        <v>830</v>
      </c>
      <c r="I112" s="36" t="s">
        <v>831</v>
      </c>
      <c r="J112" s="36" t="s">
        <v>1459</v>
      </c>
      <c r="K112" s="36" t="s">
        <v>534</v>
      </c>
      <c r="L112" s="36" t="s">
        <v>828</v>
      </c>
      <c r="M112" s="36" t="s">
        <v>833</v>
      </c>
      <c r="N112" s="36" t="s">
        <v>834</v>
      </c>
      <c r="O112" s="36" t="s">
        <v>828</v>
      </c>
    </row>
    <row r="113" spans="1:15" x14ac:dyDescent="0.2">
      <c r="A113" s="36">
        <v>302999</v>
      </c>
      <c r="B113" s="36" t="s">
        <v>36</v>
      </c>
      <c r="C113" s="36" t="s">
        <v>1460</v>
      </c>
      <c r="D113" s="36" t="s">
        <v>257</v>
      </c>
      <c r="E113" s="36" t="s">
        <v>828</v>
      </c>
      <c r="F113" s="36" t="s">
        <v>829</v>
      </c>
      <c r="G113" s="36" t="s">
        <v>869</v>
      </c>
      <c r="H113" s="36" t="s">
        <v>1093</v>
      </c>
      <c r="I113" s="36" t="s">
        <v>1094</v>
      </c>
      <c r="J113" s="36" t="s">
        <v>1461</v>
      </c>
      <c r="K113" s="36" t="s">
        <v>36</v>
      </c>
      <c r="L113" s="36" t="s">
        <v>828</v>
      </c>
      <c r="M113" s="36" t="s">
        <v>1096</v>
      </c>
      <c r="N113" s="36" t="s">
        <v>1097</v>
      </c>
      <c r="O113" s="36" t="s">
        <v>1098</v>
      </c>
    </row>
    <row r="114" spans="1:15" x14ac:dyDescent="0.2">
      <c r="A114" s="36">
        <v>303004</v>
      </c>
      <c r="B114" s="36" t="s">
        <v>37</v>
      </c>
      <c r="C114" s="36" t="s">
        <v>1462</v>
      </c>
      <c r="D114" s="36" t="s">
        <v>257</v>
      </c>
      <c r="E114" s="36" t="s">
        <v>828</v>
      </c>
      <c r="F114" s="36" t="s">
        <v>829</v>
      </c>
      <c r="G114" s="36" t="s">
        <v>869</v>
      </c>
      <c r="H114" s="36" t="s">
        <v>862</v>
      </c>
      <c r="I114" s="36" t="s">
        <v>863</v>
      </c>
      <c r="J114" s="36" t="s">
        <v>1463</v>
      </c>
      <c r="K114" s="36" t="s">
        <v>1464</v>
      </c>
      <c r="L114" s="36" t="s">
        <v>865</v>
      </c>
      <c r="M114" s="36" t="s">
        <v>866</v>
      </c>
      <c r="N114" s="36" t="s">
        <v>867</v>
      </c>
      <c r="O114" s="36" t="s">
        <v>828</v>
      </c>
    </row>
    <row r="115" spans="1:15" x14ac:dyDescent="0.2">
      <c r="A115" s="36">
        <v>302991</v>
      </c>
      <c r="B115" s="36" t="s">
        <v>776</v>
      </c>
      <c r="C115" s="36" t="s">
        <v>1465</v>
      </c>
      <c r="D115" s="36" t="s">
        <v>257</v>
      </c>
      <c r="E115" s="36" t="s">
        <v>828</v>
      </c>
      <c r="F115" s="36" t="s">
        <v>946</v>
      </c>
      <c r="G115" s="36" t="s">
        <v>869</v>
      </c>
      <c r="H115" s="36" t="s">
        <v>1093</v>
      </c>
      <c r="I115" s="36" t="s">
        <v>1094</v>
      </c>
      <c r="J115" s="36" t="s">
        <v>1466</v>
      </c>
      <c r="K115" s="36" t="s">
        <v>776</v>
      </c>
      <c r="L115" s="36" t="s">
        <v>828</v>
      </c>
      <c r="M115" s="36" t="s">
        <v>1096</v>
      </c>
      <c r="N115" s="36" t="s">
        <v>1097</v>
      </c>
      <c r="O115" s="36" t="s">
        <v>1098</v>
      </c>
    </row>
    <row r="116" spans="1:15" x14ac:dyDescent="0.2">
      <c r="A116" s="36">
        <v>117533</v>
      </c>
      <c r="B116" s="36" t="s">
        <v>202</v>
      </c>
      <c r="C116" s="36" t="s">
        <v>1467</v>
      </c>
      <c r="D116" s="36" t="s">
        <v>257</v>
      </c>
      <c r="E116" s="36" t="s">
        <v>836</v>
      </c>
      <c r="F116" s="36" t="s">
        <v>1468</v>
      </c>
      <c r="G116" s="36" t="s">
        <v>855</v>
      </c>
      <c r="H116" s="36" t="s">
        <v>1469</v>
      </c>
      <c r="I116" s="36" t="s">
        <v>1470</v>
      </c>
      <c r="J116" s="36" t="s">
        <v>1471</v>
      </c>
      <c r="K116" s="36" t="s">
        <v>202</v>
      </c>
      <c r="L116" s="36" t="s">
        <v>1239</v>
      </c>
      <c r="M116" s="36" t="s">
        <v>1240</v>
      </c>
      <c r="N116" s="36" t="s">
        <v>1239</v>
      </c>
      <c r="O116" s="36" t="s">
        <v>1241</v>
      </c>
    </row>
    <row r="117" spans="1:15" x14ac:dyDescent="0.2">
      <c r="A117" s="36">
        <v>118732</v>
      </c>
      <c r="B117" s="36" t="s">
        <v>799</v>
      </c>
      <c r="C117" s="36" t="s">
        <v>1472</v>
      </c>
      <c r="D117" s="36" t="s">
        <v>257</v>
      </c>
      <c r="E117" s="36" t="s">
        <v>1473</v>
      </c>
      <c r="F117" s="36" t="s">
        <v>1474</v>
      </c>
      <c r="G117" s="36" t="s">
        <v>869</v>
      </c>
      <c r="H117" s="36" t="s">
        <v>967</v>
      </c>
      <c r="I117" s="36" t="s">
        <v>1475</v>
      </c>
      <c r="J117" s="36" t="s">
        <v>1476</v>
      </c>
      <c r="K117" s="36" t="s">
        <v>799</v>
      </c>
      <c r="L117" s="36" t="s">
        <v>1477</v>
      </c>
      <c r="M117" s="36" t="s">
        <v>257</v>
      </c>
      <c r="N117" s="36" t="s">
        <v>1478</v>
      </c>
      <c r="O117" s="36" t="s">
        <v>851</v>
      </c>
    </row>
    <row r="118" spans="1:15" x14ac:dyDescent="0.2">
      <c r="A118" s="36">
        <v>118787</v>
      </c>
      <c r="B118" s="36" t="s">
        <v>226</v>
      </c>
      <c r="C118" s="36" t="s">
        <v>1479</v>
      </c>
      <c r="D118" s="36" t="s">
        <v>257</v>
      </c>
      <c r="E118" s="36" t="s">
        <v>1480</v>
      </c>
      <c r="F118" s="36" t="s">
        <v>1481</v>
      </c>
      <c r="G118" s="36" t="s">
        <v>869</v>
      </c>
      <c r="H118" s="36" t="s">
        <v>1482</v>
      </c>
      <c r="I118" s="36" t="s">
        <v>1483</v>
      </c>
      <c r="J118" s="36" t="s">
        <v>1484</v>
      </c>
      <c r="K118" s="36" t="s">
        <v>226</v>
      </c>
      <c r="L118" s="36" t="s">
        <v>1485</v>
      </c>
      <c r="M118" s="36" t="s">
        <v>257</v>
      </c>
      <c r="N118" s="36" t="s">
        <v>1486</v>
      </c>
      <c r="O118" s="36" t="s">
        <v>1487</v>
      </c>
    </row>
    <row r="119" spans="1:15" x14ac:dyDescent="0.2">
      <c r="A119" s="36">
        <v>118676</v>
      </c>
      <c r="B119" s="36" t="s">
        <v>690</v>
      </c>
      <c r="C119" s="36" t="s">
        <v>1488</v>
      </c>
      <c r="D119" s="36" t="s">
        <v>257</v>
      </c>
      <c r="E119" s="36" t="s">
        <v>882</v>
      </c>
      <c r="F119" s="36" t="s">
        <v>877</v>
      </c>
      <c r="G119" s="36" t="s">
        <v>869</v>
      </c>
      <c r="H119" s="36" t="s">
        <v>830</v>
      </c>
      <c r="I119" s="36" t="s">
        <v>1108</v>
      </c>
      <c r="J119" s="36" t="s">
        <v>1489</v>
      </c>
      <c r="K119" s="36" t="s">
        <v>690</v>
      </c>
      <c r="L119" s="36" t="s">
        <v>882</v>
      </c>
      <c r="M119" s="36" t="s">
        <v>1110</v>
      </c>
      <c r="N119" s="36" t="s">
        <v>1111</v>
      </c>
      <c r="O119" s="36" t="s">
        <v>882</v>
      </c>
    </row>
    <row r="120" spans="1:15" x14ac:dyDescent="0.2">
      <c r="A120" s="36">
        <v>118836</v>
      </c>
      <c r="B120" s="36" t="s">
        <v>118</v>
      </c>
      <c r="C120" s="36" t="s">
        <v>1490</v>
      </c>
      <c r="D120" s="36" t="s">
        <v>257</v>
      </c>
      <c r="E120" s="36" t="s">
        <v>876</v>
      </c>
      <c r="F120" s="36" t="s">
        <v>877</v>
      </c>
      <c r="G120" s="36" t="s">
        <v>869</v>
      </c>
      <c r="H120" s="36" t="s">
        <v>870</v>
      </c>
      <c r="I120" s="36" t="s">
        <v>1491</v>
      </c>
      <c r="J120" s="36" t="s">
        <v>1492</v>
      </c>
      <c r="K120" s="36" t="s">
        <v>118</v>
      </c>
      <c r="L120" s="36" t="s">
        <v>1493</v>
      </c>
      <c r="M120" s="36" t="s">
        <v>257</v>
      </c>
      <c r="N120" s="36" t="s">
        <v>1493</v>
      </c>
      <c r="O120" s="36" t="s">
        <v>1494</v>
      </c>
    </row>
    <row r="121" spans="1:15" x14ac:dyDescent="0.2">
      <c r="A121" s="36" t="s">
        <v>111</v>
      </c>
      <c r="B121" s="36" t="s">
        <v>482</v>
      </c>
      <c r="C121" s="36" t="s">
        <v>1495</v>
      </c>
      <c r="D121" s="36" t="s">
        <v>257</v>
      </c>
      <c r="E121" s="36" t="s">
        <v>828</v>
      </c>
      <c r="F121" s="36" t="s">
        <v>829</v>
      </c>
      <c r="G121" s="36" t="s">
        <v>41</v>
      </c>
      <c r="H121" s="36" t="s">
        <v>1496</v>
      </c>
      <c r="I121" s="36" t="s">
        <v>1497</v>
      </c>
      <c r="J121" s="36" t="s">
        <v>1498</v>
      </c>
      <c r="K121" s="36" t="s">
        <v>482</v>
      </c>
      <c r="L121" s="36" t="s">
        <v>1499</v>
      </c>
      <c r="M121" s="36" t="s">
        <v>257</v>
      </c>
      <c r="N121" s="36" t="s">
        <v>1500</v>
      </c>
      <c r="O121" s="36" t="s">
        <v>1501</v>
      </c>
    </row>
    <row r="122" spans="1:15" x14ac:dyDescent="0.2">
      <c r="A122" s="36">
        <v>119672</v>
      </c>
      <c r="B122" s="36" t="s">
        <v>204</v>
      </c>
      <c r="C122" s="36" t="s">
        <v>1502</v>
      </c>
      <c r="D122" s="36" t="s">
        <v>257</v>
      </c>
      <c r="E122" s="36" t="s">
        <v>1503</v>
      </c>
      <c r="F122" s="36" t="s">
        <v>1504</v>
      </c>
      <c r="G122" s="36" t="s">
        <v>869</v>
      </c>
      <c r="H122" s="36" t="s">
        <v>1505</v>
      </c>
      <c r="I122" s="36" t="s">
        <v>1506</v>
      </c>
      <c r="J122" s="36" t="s">
        <v>1507</v>
      </c>
      <c r="K122" s="36" t="s">
        <v>204</v>
      </c>
      <c r="L122" s="36" t="s">
        <v>1503</v>
      </c>
      <c r="M122" s="36" t="s">
        <v>257</v>
      </c>
      <c r="N122" s="36" t="s">
        <v>1508</v>
      </c>
      <c r="O122" s="36" t="s">
        <v>1503</v>
      </c>
    </row>
    <row r="123" spans="1:15" x14ac:dyDescent="0.2">
      <c r="A123" s="36">
        <v>108227</v>
      </c>
      <c r="B123" s="36" t="s">
        <v>217</v>
      </c>
      <c r="C123" s="36" t="s">
        <v>1509</v>
      </c>
      <c r="D123" s="36" t="s">
        <v>257</v>
      </c>
      <c r="E123" s="36" t="s">
        <v>918</v>
      </c>
      <c r="F123" s="36" t="s">
        <v>1510</v>
      </c>
      <c r="G123" s="36" t="s">
        <v>212</v>
      </c>
      <c r="H123" s="36" t="s">
        <v>1511</v>
      </c>
      <c r="I123" s="36" t="s">
        <v>1512</v>
      </c>
      <c r="J123" s="36" t="s">
        <v>1513</v>
      </c>
      <c r="K123" s="36" t="s">
        <v>217</v>
      </c>
      <c r="L123" s="36" t="s">
        <v>1514</v>
      </c>
      <c r="M123" s="36" t="s">
        <v>257</v>
      </c>
      <c r="N123" s="36" t="s">
        <v>1515</v>
      </c>
      <c r="O123" s="36" t="s">
        <v>918</v>
      </c>
    </row>
    <row r="124" spans="1:15" x14ac:dyDescent="0.2">
      <c r="A124" s="36">
        <v>119450</v>
      </c>
      <c r="B124" s="36" t="s">
        <v>203</v>
      </c>
      <c r="C124" s="36" t="s">
        <v>1516</v>
      </c>
      <c r="D124" s="36" t="s">
        <v>257</v>
      </c>
      <c r="E124" s="36" t="s">
        <v>904</v>
      </c>
      <c r="F124" s="36" t="s">
        <v>940</v>
      </c>
      <c r="G124" s="36" t="s">
        <v>869</v>
      </c>
      <c r="H124" s="36" t="s">
        <v>953</v>
      </c>
      <c r="I124" s="36" t="s">
        <v>1517</v>
      </c>
      <c r="J124" s="36" t="s">
        <v>1518</v>
      </c>
      <c r="K124" s="36" t="s">
        <v>203</v>
      </c>
      <c r="L124" s="36" t="s">
        <v>1519</v>
      </c>
      <c r="M124" s="36" t="s">
        <v>257</v>
      </c>
      <c r="N124" s="36" t="s">
        <v>1520</v>
      </c>
      <c r="O124" s="36" t="s">
        <v>1521</v>
      </c>
    </row>
    <row r="125" spans="1:15" x14ac:dyDescent="0.2">
      <c r="A125" s="36">
        <v>503946</v>
      </c>
      <c r="B125" s="36" t="s">
        <v>177</v>
      </c>
      <c r="C125" s="36" t="s">
        <v>1522</v>
      </c>
      <c r="D125" s="36" t="s">
        <v>257</v>
      </c>
      <c r="E125" s="36" t="s">
        <v>1100</v>
      </c>
      <c r="F125" s="36" t="s">
        <v>1523</v>
      </c>
      <c r="G125" s="36" t="s">
        <v>869</v>
      </c>
      <c r="H125" s="36" t="s">
        <v>1044</v>
      </c>
      <c r="I125" s="36" t="s">
        <v>1524</v>
      </c>
      <c r="J125" s="36" t="s">
        <v>1525</v>
      </c>
      <c r="K125" s="36" t="s">
        <v>177</v>
      </c>
      <c r="L125" s="36" t="s">
        <v>1526</v>
      </c>
      <c r="M125" s="36" t="s">
        <v>972</v>
      </c>
      <c r="N125" s="36" t="s">
        <v>1527</v>
      </c>
      <c r="O125" s="36" t="s">
        <v>41</v>
      </c>
    </row>
    <row r="126" spans="1:15" x14ac:dyDescent="0.2">
      <c r="A126" s="36" t="s">
        <v>25</v>
      </c>
      <c r="B126" s="36" t="s">
        <v>26</v>
      </c>
      <c r="C126" s="36" t="s">
        <v>1528</v>
      </c>
      <c r="D126" s="36" t="s">
        <v>257</v>
      </c>
      <c r="E126" s="36" t="s">
        <v>851</v>
      </c>
      <c r="F126" s="36" t="s">
        <v>1529</v>
      </c>
      <c r="G126" s="36" t="s">
        <v>1530</v>
      </c>
      <c r="H126" s="36" t="s">
        <v>1367</v>
      </c>
      <c r="I126" s="36" t="s">
        <v>1531</v>
      </c>
      <c r="J126" s="36" t="s">
        <v>1532</v>
      </c>
      <c r="K126" s="36" t="s">
        <v>26</v>
      </c>
      <c r="L126" s="36" t="s">
        <v>1533</v>
      </c>
      <c r="M126" s="36" t="s">
        <v>257</v>
      </c>
      <c r="N126" s="36" t="s">
        <v>1534</v>
      </c>
      <c r="O126" s="36" t="s">
        <v>1535</v>
      </c>
    </row>
    <row r="127" spans="1:15" x14ac:dyDescent="0.2">
      <c r="A127" s="36">
        <v>119796</v>
      </c>
      <c r="B127" s="36" t="s">
        <v>205</v>
      </c>
      <c r="C127" s="36" t="s">
        <v>1536</v>
      </c>
      <c r="D127" s="36" t="s">
        <v>257</v>
      </c>
      <c r="E127" s="36" t="s">
        <v>183</v>
      </c>
      <c r="F127" s="36" t="s">
        <v>940</v>
      </c>
      <c r="G127" s="36" t="s">
        <v>869</v>
      </c>
      <c r="H127" s="36" t="s">
        <v>1537</v>
      </c>
      <c r="I127" s="36" t="s">
        <v>1538</v>
      </c>
      <c r="J127" s="36" t="s">
        <v>1539</v>
      </c>
      <c r="K127" s="36" t="s">
        <v>205</v>
      </c>
      <c r="L127" s="36" t="s">
        <v>1540</v>
      </c>
      <c r="M127" s="36" t="s">
        <v>257</v>
      </c>
      <c r="N127" s="36" t="s">
        <v>1541</v>
      </c>
      <c r="O127" s="36" t="s">
        <v>183</v>
      </c>
    </row>
    <row r="128" spans="1:15" x14ac:dyDescent="0.2">
      <c r="A128" s="36">
        <v>120273</v>
      </c>
      <c r="B128" s="36" t="s">
        <v>227</v>
      </c>
      <c r="C128" s="36" t="s">
        <v>1542</v>
      </c>
      <c r="D128" s="36" t="s">
        <v>257</v>
      </c>
      <c r="E128" s="36" t="s">
        <v>1543</v>
      </c>
      <c r="F128" s="36" t="s">
        <v>1544</v>
      </c>
      <c r="G128" s="36" t="s">
        <v>869</v>
      </c>
      <c r="H128" s="36" t="s">
        <v>830</v>
      </c>
      <c r="I128" s="36" t="s">
        <v>1545</v>
      </c>
      <c r="J128" s="36" t="s">
        <v>1546</v>
      </c>
      <c r="K128" s="36" t="s">
        <v>227</v>
      </c>
      <c r="L128" s="36" t="s">
        <v>1547</v>
      </c>
      <c r="M128" s="36" t="s">
        <v>1548</v>
      </c>
      <c r="N128" s="36" t="s">
        <v>1549</v>
      </c>
      <c r="O128" s="36" t="s">
        <v>1543</v>
      </c>
    </row>
    <row r="129" spans="1:15" x14ac:dyDescent="0.2">
      <c r="A129" s="36">
        <v>107088</v>
      </c>
      <c r="B129" s="36" t="s">
        <v>325</v>
      </c>
      <c r="C129" s="36" t="s">
        <v>1550</v>
      </c>
      <c r="D129" s="36" t="s">
        <v>257</v>
      </c>
      <c r="E129" s="36" t="s">
        <v>851</v>
      </c>
      <c r="F129" s="36" t="s">
        <v>1551</v>
      </c>
      <c r="G129" s="36" t="s">
        <v>869</v>
      </c>
      <c r="H129" s="36" t="s">
        <v>1044</v>
      </c>
      <c r="I129" s="36" t="s">
        <v>1552</v>
      </c>
      <c r="J129" s="36" t="s">
        <v>1553</v>
      </c>
      <c r="K129" s="36" t="s">
        <v>58</v>
      </c>
      <c r="L129" s="36" t="s">
        <v>1554</v>
      </c>
      <c r="M129" s="36" t="s">
        <v>257</v>
      </c>
      <c r="N129" s="36" t="s">
        <v>1555</v>
      </c>
      <c r="O129" s="36" t="s">
        <v>851</v>
      </c>
    </row>
    <row r="130" spans="1:15" x14ac:dyDescent="0.2">
      <c r="A130" s="36">
        <v>302770</v>
      </c>
      <c r="B130" s="36" t="s">
        <v>785</v>
      </c>
      <c r="C130" s="36" t="s">
        <v>1556</v>
      </c>
      <c r="D130" s="36" t="s">
        <v>1557</v>
      </c>
      <c r="E130" s="36" t="s">
        <v>1314</v>
      </c>
      <c r="F130" s="36" t="s">
        <v>1558</v>
      </c>
      <c r="G130" s="36" t="s">
        <v>886</v>
      </c>
      <c r="H130" s="36" t="s">
        <v>870</v>
      </c>
      <c r="I130" s="36" t="s">
        <v>1559</v>
      </c>
      <c r="J130" s="36" t="s">
        <v>1560</v>
      </c>
      <c r="K130" s="36" t="s">
        <v>785</v>
      </c>
      <c r="L130" s="36" t="s">
        <v>1561</v>
      </c>
      <c r="M130" s="36" t="s">
        <v>257</v>
      </c>
      <c r="N130" s="36" t="s">
        <v>1561</v>
      </c>
      <c r="O130" s="36" t="s">
        <v>1562</v>
      </c>
    </row>
    <row r="131" spans="1:15" x14ac:dyDescent="0.2">
      <c r="A131" s="36">
        <v>120497</v>
      </c>
      <c r="B131" s="36" t="s">
        <v>228</v>
      </c>
      <c r="C131" s="36" t="s">
        <v>1563</v>
      </c>
      <c r="D131" s="36" t="s">
        <v>257</v>
      </c>
      <c r="E131" s="36" t="s">
        <v>1564</v>
      </c>
      <c r="F131" s="36" t="s">
        <v>1565</v>
      </c>
      <c r="G131" s="36" t="s">
        <v>869</v>
      </c>
      <c r="H131" s="36" t="s">
        <v>830</v>
      </c>
      <c r="I131" s="36" t="s">
        <v>1566</v>
      </c>
      <c r="J131" s="36" t="s">
        <v>1567</v>
      </c>
      <c r="K131" s="36" t="s">
        <v>228</v>
      </c>
      <c r="L131" s="36" t="s">
        <v>1568</v>
      </c>
      <c r="M131" s="36" t="s">
        <v>257</v>
      </c>
      <c r="N131" s="36" t="s">
        <v>1569</v>
      </c>
      <c r="O131" s="36" t="s">
        <v>891</v>
      </c>
    </row>
    <row r="132" spans="1:15" x14ac:dyDescent="0.2">
      <c r="A132" s="36">
        <v>120474</v>
      </c>
      <c r="B132" s="36" t="s">
        <v>23</v>
      </c>
      <c r="C132" s="36" t="s">
        <v>1570</v>
      </c>
      <c r="D132" s="36" t="s">
        <v>257</v>
      </c>
      <c r="E132" s="36" t="s">
        <v>828</v>
      </c>
      <c r="F132" s="36" t="s">
        <v>946</v>
      </c>
      <c r="G132" s="36" t="s">
        <v>869</v>
      </c>
      <c r="H132" s="36" t="s">
        <v>1093</v>
      </c>
      <c r="I132" s="36" t="s">
        <v>1094</v>
      </c>
      <c r="J132" s="36" t="s">
        <v>1571</v>
      </c>
      <c r="K132" s="36" t="s">
        <v>23</v>
      </c>
      <c r="L132" s="36" t="s">
        <v>828</v>
      </c>
      <c r="M132" s="36" t="s">
        <v>1096</v>
      </c>
      <c r="N132" s="36" t="s">
        <v>1097</v>
      </c>
      <c r="O132" s="36" t="s">
        <v>1098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11"/>
  <sheetViews>
    <sheetView tabSelected="1" workbookViewId="0">
      <selection activeCell="F1" sqref="F1"/>
    </sheetView>
  </sheetViews>
  <sheetFormatPr baseColWidth="10" defaultColWidth="8.83203125" defaultRowHeight="15" x14ac:dyDescent="0.2"/>
  <cols>
    <col min="1" max="1" width="16" style="36" bestFit="1" customWidth="1"/>
    <col min="2" max="2" width="12" style="36" bestFit="1" customWidth="1"/>
    <col min="3" max="3" width="37" style="36" bestFit="1" customWidth="1"/>
    <col min="4" max="4" width="20" style="36" bestFit="1" customWidth="1"/>
    <col min="5" max="5" width="18" style="36" bestFit="1" customWidth="1"/>
    <col min="6" max="6" width="17" style="36" bestFit="1" customWidth="1"/>
    <col min="7" max="7" width="10" style="36" bestFit="1" customWidth="1"/>
    <col min="8" max="8" width="15" style="36" bestFit="1" customWidth="1"/>
    <col min="9" max="10" width="14" style="36" bestFit="1" customWidth="1"/>
    <col min="11" max="11" width="13" style="36" bestFit="1" customWidth="1"/>
    <col min="12" max="12" width="9" style="36" bestFit="1" customWidth="1"/>
    <col min="13" max="13" width="10" style="36" bestFit="1" customWidth="1"/>
    <col min="14" max="14" width="22" style="36" bestFit="1" customWidth="1"/>
    <col min="15" max="15" width="14" style="36" bestFit="1" customWidth="1"/>
    <col min="16" max="16" width="12" style="36" bestFit="1" customWidth="1"/>
    <col min="17" max="17" width="5" style="36" bestFit="1" customWidth="1"/>
    <col min="18" max="18" width="19" style="36" bestFit="1" customWidth="1"/>
    <col min="19" max="19" width="52" style="36" bestFit="1" customWidth="1"/>
    <col min="20" max="20" width="13" style="36" bestFit="1" customWidth="1"/>
    <col min="21" max="21" width="6" style="36" bestFit="1" customWidth="1"/>
    <col min="22" max="22" width="8.83203125" style="36"/>
    <col min="23" max="23" width="13.33203125" style="36" bestFit="1" customWidth="1"/>
    <col min="24" max="24" width="30" style="36" bestFit="1" customWidth="1"/>
    <col min="25" max="26" width="8.83203125" style="36"/>
    <col min="27" max="27" width="28" style="36" bestFit="1" customWidth="1"/>
    <col min="28" max="16384" width="8.83203125" style="36"/>
  </cols>
  <sheetData>
    <row r="1" spans="1:27" ht="64" x14ac:dyDescent="0.2">
      <c r="A1" s="34" t="s">
        <v>237</v>
      </c>
      <c r="B1" s="35" t="s">
        <v>238</v>
      </c>
      <c r="C1" s="35" t="s">
        <v>2</v>
      </c>
      <c r="D1" s="35" t="s">
        <v>239</v>
      </c>
      <c r="E1" s="35" t="s">
        <v>240</v>
      </c>
      <c r="F1" s="35" t="s">
        <v>241</v>
      </c>
      <c r="G1" s="34" t="s">
        <v>242</v>
      </c>
      <c r="H1" s="35" t="s">
        <v>243</v>
      </c>
      <c r="I1" s="35" t="s">
        <v>244</v>
      </c>
      <c r="J1" s="35" t="s">
        <v>245</v>
      </c>
      <c r="K1" s="34" t="s">
        <v>246</v>
      </c>
      <c r="L1" s="34" t="s">
        <v>247</v>
      </c>
      <c r="M1" s="34" t="s">
        <v>248</v>
      </c>
      <c r="N1" s="35" t="s">
        <v>249</v>
      </c>
      <c r="O1" s="34" t="s">
        <v>250</v>
      </c>
      <c r="P1" s="34" t="s">
        <v>251</v>
      </c>
      <c r="Q1" s="34" t="s">
        <v>252</v>
      </c>
      <c r="R1" s="35" t="s">
        <v>253</v>
      </c>
      <c r="S1" s="35" t="s">
        <v>254</v>
      </c>
      <c r="T1" s="35" t="s">
        <v>255</v>
      </c>
      <c r="U1" s="34" t="s">
        <v>256</v>
      </c>
      <c r="W1" s="51" t="s">
        <v>803</v>
      </c>
      <c r="X1" s="36" t="s">
        <v>804</v>
      </c>
      <c r="Z1" s="36" t="s">
        <v>803</v>
      </c>
      <c r="AA1" s="36" t="s">
        <v>804</v>
      </c>
    </row>
    <row r="2" spans="1:27" ht="14" customHeight="1" x14ac:dyDescent="0.2">
      <c r="A2" s="37" t="s">
        <v>257</v>
      </c>
      <c r="B2" s="36">
        <v>500925</v>
      </c>
      <c r="C2" s="36" t="s">
        <v>162</v>
      </c>
      <c r="D2" s="36" t="s">
        <v>258</v>
      </c>
      <c r="E2" s="36" t="s">
        <v>259</v>
      </c>
      <c r="F2" s="36">
        <v>1023330718</v>
      </c>
      <c r="G2" s="36" t="s">
        <v>260</v>
      </c>
      <c r="H2" s="38">
        <v>45222</v>
      </c>
      <c r="I2" s="38">
        <v>45222</v>
      </c>
      <c r="J2" s="38">
        <v>45222</v>
      </c>
      <c r="K2" s="37" t="s">
        <v>257</v>
      </c>
      <c r="L2" s="36" t="s">
        <v>257</v>
      </c>
      <c r="M2" s="36" t="s">
        <v>257</v>
      </c>
      <c r="N2" s="39">
        <v>-5000</v>
      </c>
      <c r="O2" s="39">
        <v>-5000</v>
      </c>
      <c r="P2" s="36" t="s">
        <v>261</v>
      </c>
      <c r="Q2" s="36" t="s">
        <v>261</v>
      </c>
      <c r="R2" s="36" t="s">
        <v>257</v>
      </c>
      <c r="S2" s="36" t="s">
        <v>262</v>
      </c>
      <c r="T2" s="38"/>
      <c r="U2" s="36" t="s">
        <v>263</v>
      </c>
      <c r="W2" s="25">
        <v>100733</v>
      </c>
      <c r="X2" s="36">
        <v>-1983</v>
      </c>
      <c r="Z2" s="36">
        <v>100733</v>
      </c>
      <c r="AA2" s="36">
        <v>-1983</v>
      </c>
    </row>
    <row r="3" spans="1:27" ht="14" customHeight="1" x14ac:dyDescent="0.2">
      <c r="A3" s="37" t="s">
        <v>257</v>
      </c>
      <c r="B3" s="36">
        <v>115415</v>
      </c>
      <c r="C3" s="36" t="s">
        <v>196</v>
      </c>
      <c r="D3" s="36" t="s">
        <v>264</v>
      </c>
      <c r="E3" s="36" t="s">
        <v>265</v>
      </c>
      <c r="F3" s="36">
        <v>1922110822</v>
      </c>
      <c r="G3" s="36" t="s">
        <v>266</v>
      </c>
      <c r="H3" s="38">
        <v>44979</v>
      </c>
      <c r="I3" s="38">
        <v>44994</v>
      </c>
      <c r="J3" s="38">
        <v>45009</v>
      </c>
      <c r="K3" s="37" t="s">
        <v>257</v>
      </c>
      <c r="L3" s="36" t="s">
        <v>257</v>
      </c>
      <c r="M3" s="36" t="s">
        <v>267</v>
      </c>
      <c r="N3" s="39">
        <v>-2280</v>
      </c>
      <c r="O3" s="39">
        <v>-2280</v>
      </c>
      <c r="P3" s="36" t="s">
        <v>261</v>
      </c>
      <c r="Q3" s="36" t="s">
        <v>261</v>
      </c>
      <c r="R3" s="36" t="s">
        <v>257</v>
      </c>
      <c r="S3" s="36" t="s">
        <v>268</v>
      </c>
      <c r="T3" s="38"/>
      <c r="U3" s="36" t="s">
        <v>269</v>
      </c>
      <c r="W3" s="25">
        <v>100887</v>
      </c>
      <c r="X3" s="36">
        <v>-925</v>
      </c>
      <c r="Z3" s="36">
        <v>100887</v>
      </c>
      <c r="AA3" s="36">
        <v>-925</v>
      </c>
    </row>
    <row r="4" spans="1:27" ht="14" customHeight="1" x14ac:dyDescent="0.2">
      <c r="A4" s="37" t="s">
        <v>257</v>
      </c>
      <c r="B4" s="36">
        <v>115415</v>
      </c>
      <c r="C4" s="36" t="s">
        <v>196</v>
      </c>
      <c r="D4" s="36" t="s">
        <v>270</v>
      </c>
      <c r="E4" s="36" t="s">
        <v>271</v>
      </c>
      <c r="F4" s="36">
        <v>1922112210</v>
      </c>
      <c r="G4" s="36" t="s">
        <v>266</v>
      </c>
      <c r="H4" s="38">
        <v>44999</v>
      </c>
      <c r="I4" s="38">
        <v>45000</v>
      </c>
      <c r="J4" s="38">
        <v>45029</v>
      </c>
      <c r="K4" s="37" t="s">
        <v>257</v>
      </c>
      <c r="L4" s="36" t="s">
        <v>257</v>
      </c>
      <c r="M4" s="36" t="s">
        <v>267</v>
      </c>
      <c r="N4" s="39">
        <v>-2760</v>
      </c>
      <c r="O4" s="39">
        <v>-2760</v>
      </c>
      <c r="P4" s="36" t="s">
        <v>261</v>
      </c>
      <c r="Q4" s="36" t="s">
        <v>261</v>
      </c>
      <c r="R4" s="36" t="s">
        <v>257</v>
      </c>
      <c r="S4" s="36" t="s">
        <v>272</v>
      </c>
      <c r="T4" s="38"/>
      <c r="U4" s="36" t="s">
        <v>269</v>
      </c>
      <c r="W4" s="25">
        <v>101391</v>
      </c>
      <c r="X4" s="36">
        <v>-8084</v>
      </c>
      <c r="Z4" s="36">
        <v>101391</v>
      </c>
      <c r="AA4" s="36">
        <v>-8084</v>
      </c>
    </row>
    <row r="5" spans="1:27" ht="14" customHeight="1" x14ac:dyDescent="0.2">
      <c r="A5" s="37" t="s">
        <v>257</v>
      </c>
      <c r="B5" s="36">
        <v>115415</v>
      </c>
      <c r="C5" s="36" t="s">
        <v>196</v>
      </c>
      <c r="D5" s="36" t="s">
        <v>270</v>
      </c>
      <c r="E5" s="36" t="s">
        <v>273</v>
      </c>
      <c r="F5" s="36">
        <v>1922116344</v>
      </c>
      <c r="G5" s="36" t="s">
        <v>266</v>
      </c>
      <c r="H5" s="38">
        <v>45010</v>
      </c>
      <c r="I5" s="38">
        <v>45014</v>
      </c>
      <c r="J5" s="38">
        <v>45040</v>
      </c>
      <c r="K5" s="37" t="s">
        <v>257</v>
      </c>
      <c r="L5" s="36" t="s">
        <v>257</v>
      </c>
      <c r="M5" s="36" t="s">
        <v>267</v>
      </c>
      <c r="N5" s="39">
        <v>-5520</v>
      </c>
      <c r="O5" s="39">
        <v>-5520</v>
      </c>
      <c r="P5" s="36" t="s">
        <v>261</v>
      </c>
      <c r="Q5" s="36" t="s">
        <v>261</v>
      </c>
      <c r="R5" s="36" t="s">
        <v>257</v>
      </c>
      <c r="S5" s="36" t="s">
        <v>274</v>
      </c>
      <c r="T5" s="38"/>
      <c r="U5" s="36" t="s">
        <v>269</v>
      </c>
      <c r="W5" s="25">
        <v>101615</v>
      </c>
      <c r="X5" s="36">
        <v>-42000</v>
      </c>
      <c r="Z5" s="36">
        <v>101615</v>
      </c>
      <c r="AA5" s="36">
        <v>-42000</v>
      </c>
    </row>
    <row r="6" spans="1:27" ht="14" customHeight="1" x14ac:dyDescent="0.2">
      <c r="A6" s="37" t="s">
        <v>257</v>
      </c>
      <c r="B6" s="36">
        <v>115415</v>
      </c>
      <c r="C6" s="36" t="s">
        <v>196</v>
      </c>
      <c r="D6" s="36" t="s">
        <v>275</v>
      </c>
      <c r="E6" s="36" t="s">
        <v>276</v>
      </c>
      <c r="F6" s="36">
        <v>1923005714</v>
      </c>
      <c r="G6" s="36" t="s">
        <v>266</v>
      </c>
      <c r="H6" s="38">
        <v>45026</v>
      </c>
      <c r="I6" s="38">
        <v>45034</v>
      </c>
      <c r="J6" s="38">
        <v>45056</v>
      </c>
      <c r="K6" s="37" t="s">
        <v>257</v>
      </c>
      <c r="L6" s="36" t="s">
        <v>257</v>
      </c>
      <c r="M6" s="36" t="s">
        <v>267</v>
      </c>
      <c r="N6" s="39">
        <v>-27980</v>
      </c>
      <c r="O6" s="39">
        <v>-27980</v>
      </c>
      <c r="P6" s="36" t="s">
        <v>261</v>
      </c>
      <c r="Q6" s="36" t="s">
        <v>261</v>
      </c>
      <c r="R6" s="36" t="s">
        <v>257</v>
      </c>
      <c r="S6" s="36" t="s">
        <v>277</v>
      </c>
      <c r="T6" s="38"/>
      <c r="U6" s="36" t="s">
        <v>269</v>
      </c>
      <c r="W6" s="25">
        <v>102788</v>
      </c>
      <c r="X6" s="36">
        <v>-100371</v>
      </c>
      <c r="Z6" s="36">
        <v>102788</v>
      </c>
      <c r="AA6" s="36">
        <v>-100371</v>
      </c>
    </row>
    <row r="7" spans="1:27" ht="14" customHeight="1" x14ac:dyDescent="0.2">
      <c r="A7" s="37" t="s">
        <v>257</v>
      </c>
      <c r="B7" s="36">
        <v>115415</v>
      </c>
      <c r="C7" s="36" t="s">
        <v>196</v>
      </c>
      <c r="D7" s="36" t="s">
        <v>278</v>
      </c>
      <c r="E7" s="36" t="s">
        <v>279</v>
      </c>
      <c r="F7" s="36">
        <v>1923013662</v>
      </c>
      <c r="G7" s="36" t="s">
        <v>266</v>
      </c>
      <c r="H7" s="38">
        <v>45054</v>
      </c>
      <c r="I7" s="38">
        <v>45056</v>
      </c>
      <c r="J7" s="38">
        <v>45084</v>
      </c>
      <c r="K7" s="37" t="s">
        <v>257</v>
      </c>
      <c r="L7" s="36" t="s">
        <v>257</v>
      </c>
      <c r="M7" s="36" t="s">
        <v>267</v>
      </c>
      <c r="N7" s="39">
        <v>-11070</v>
      </c>
      <c r="O7" s="39">
        <v>-11070</v>
      </c>
      <c r="P7" s="36" t="s">
        <v>261</v>
      </c>
      <c r="Q7" s="36" t="s">
        <v>261</v>
      </c>
      <c r="R7" s="36" t="s">
        <v>257</v>
      </c>
      <c r="S7" s="36" t="s">
        <v>280</v>
      </c>
      <c r="T7" s="38"/>
      <c r="U7" s="36" t="s">
        <v>269</v>
      </c>
      <c r="W7" s="25">
        <v>102881</v>
      </c>
      <c r="X7" s="36">
        <v>-106693</v>
      </c>
      <c r="Z7" s="36">
        <v>102881</v>
      </c>
      <c r="AA7" s="36">
        <v>-106693</v>
      </c>
    </row>
    <row r="8" spans="1:27" ht="14" customHeight="1" x14ac:dyDescent="0.2">
      <c r="A8" s="37" t="s">
        <v>257</v>
      </c>
      <c r="B8" s="36">
        <v>115415</v>
      </c>
      <c r="C8" s="36" t="s">
        <v>196</v>
      </c>
      <c r="D8" s="36" t="s">
        <v>281</v>
      </c>
      <c r="E8" s="36" t="s">
        <v>282</v>
      </c>
      <c r="F8" s="36">
        <v>1923016924</v>
      </c>
      <c r="G8" s="36" t="s">
        <v>266</v>
      </c>
      <c r="H8" s="38">
        <v>45056</v>
      </c>
      <c r="I8" s="38">
        <v>45063</v>
      </c>
      <c r="J8" s="38">
        <v>45086</v>
      </c>
      <c r="K8" s="37" t="s">
        <v>257</v>
      </c>
      <c r="L8" s="36" t="s">
        <v>257</v>
      </c>
      <c r="M8" s="36" t="s">
        <v>267</v>
      </c>
      <c r="N8" s="39">
        <v>-18400</v>
      </c>
      <c r="O8" s="39">
        <v>-18400</v>
      </c>
      <c r="P8" s="36" t="s">
        <v>261</v>
      </c>
      <c r="Q8" s="36" t="s">
        <v>261</v>
      </c>
      <c r="R8" s="36" t="s">
        <v>257</v>
      </c>
      <c r="S8" s="36" t="s">
        <v>283</v>
      </c>
      <c r="T8" s="38"/>
      <c r="U8" s="36" t="s">
        <v>269</v>
      </c>
      <c r="W8" s="25">
        <v>102924</v>
      </c>
      <c r="X8" s="36">
        <v>-510</v>
      </c>
      <c r="Z8" s="36">
        <v>102924</v>
      </c>
      <c r="AA8" s="36">
        <v>-510</v>
      </c>
    </row>
    <row r="9" spans="1:27" ht="14" customHeight="1" x14ac:dyDescent="0.2">
      <c r="A9" s="37" t="s">
        <v>257</v>
      </c>
      <c r="B9" s="36">
        <v>115415</v>
      </c>
      <c r="C9" s="36" t="s">
        <v>196</v>
      </c>
      <c r="D9" s="36" t="s">
        <v>281</v>
      </c>
      <c r="E9" s="36" t="s">
        <v>284</v>
      </c>
      <c r="F9" s="36">
        <v>1923017526</v>
      </c>
      <c r="G9" s="36" t="s">
        <v>266</v>
      </c>
      <c r="H9" s="38">
        <v>45062</v>
      </c>
      <c r="I9" s="38">
        <v>45064</v>
      </c>
      <c r="J9" s="38">
        <v>45092</v>
      </c>
      <c r="K9" s="37" t="s">
        <v>257</v>
      </c>
      <c r="L9" s="36" t="s">
        <v>257</v>
      </c>
      <c r="M9" s="36" t="s">
        <v>267</v>
      </c>
      <c r="N9" s="39">
        <v>-2570</v>
      </c>
      <c r="O9" s="39">
        <v>-2570</v>
      </c>
      <c r="P9" s="36" t="s">
        <v>261</v>
      </c>
      <c r="Q9" s="36" t="s">
        <v>261</v>
      </c>
      <c r="R9" s="36" t="s">
        <v>257</v>
      </c>
      <c r="S9" s="36" t="s">
        <v>285</v>
      </c>
      <c r="T9" s="38"/>
      <c r="U9" s="36" t="s">
        <v>269</v>
      </c>
      <c r="W9" s="25">
        <v>104000</v>
      </c>
      <c r="X9" s="36">
        <v>-209402</v>
      </c>
      <c r="Z9" s="36">
        <v>104000</v>
      </c>
      <c r="AA9" s="36">
        <v>-209402</v>
      </c>
    </row>
    <row r="10" spans="1:27" ht="14" customHeight="1" x14ac:dyDescent="0.2">
      <c r="A10" s="37" t="s">
        <v>257</v>
      </c>
      <c r="B10" s="36">
        <v>115415</v>
      </c>
      <c r="C10" s="36" t="s">
        <v>196</v>
      </c>
      <c r="D10" s="36" t="s">
        <v>270</v>
      </c>
      <c r="E10" s="36" t="s">
        <v>286</v>
      </c>
      <c r="F10" s="36">
        <v>1923023102</v>
      </c>
      <c r="G10" s="36" t="s">
        <v>266</v>
      </c>
      <c r="H10" s="38">
        <v>45069</v>
      </c>
      <c r="I10" s="38">
        <v>45072</v>
      </c>
      <c r="J10" s="38">
        <v>45099</v>
      </c>
      <c r="K10" s="37" t="s">
        <v>257</v>
      </c>
      <c r="L10" s="36" t="s">
        <v>257</v>
      </c>
      <c r="M10" s="36" t="s">
        <v>267</v>
      </c>
      <c r="N10" s="39">
        <v>-2760</v>
      </c>
      <c r="O10" s="39">
        <v>-2760</v>
      </c>
      <c r="P10" s="36" t="s">
        <v>261</v>
      </c>
      <c r="Q10" s="36" t="s">
        <v>261</v>
      </c>
      <c r="R10" s="36" t="s">
        <v>257</v>
      </c>
      <c r="S10" s="36" t="s">
        <v>287</v>
      </c>
      <c r="T10" s="38"/>
      <c r="U10" s="36" t="s">
        <v>269</v>
      </c>
      <c r="W10" s="25">
        <v>105260</v>
      </c>
      <c r="X10" s="36">
        <v>-24442</v>
      </c>
      <c r="Z10" s="36">
        <v>105260</v>
      </c>
      <c r="AA10" s="36">
        <v>-24442</v>
      </c>
    </row>
    <row r="11" spans="1:27" ht="14" customHeight="1" x14ac:dyDescent="0.2">
      <c r="A11" s="37" t="s">
        <v>257</v>
      </c>
      <c r="B11" s="36">
        <v>100887</v>
      </c>
      <c r="C11" s="36" t="s">
        <v>213</v>
      </c>
      <c r="D11" s="36" t="s">
        <v>212</v>
      </c>
      <c r="E11" s="36" t="s">
        <v>288</v>
      </c>
      <c r="F11" s="36">
        <v>1923023408</v>
      </c>
      <c r="G11" s="36" t="s">
        <v>266</v>
      </c>
      <c r="H11" s="38">
        <v>45071</v>
      </c>
      <c r="I11" s="38">
        <v>45073</v>
      </c>
      <c r="J11" s="38">
        <v>45222</v>
      </c>
      <c r="K11" s="37" t="s">
        <v>257</v>
      </c>
      <c r="L11" s="36" t="s">
        <v>257</v>
      </c>
      <c r="M11" s="36" t="s">
        <v>289</v>
      </c>
      <c r="N11" s="39">
        <v>-477</v>
      </c>
      <c r="O11" s="39">
        <v>-477</v>
      </c>
      <c r="P11" s="36" t="s">
        <v>261</v>
      </c>
      <c r="Q11" s="36" t="s">
        <v>261</v>
      </c>
      <c r="R11" s="36" t="s">
        <v>257</v>
      </c>
      <c r="S11" s="36" t="s">
        <v>290</v>
      </c>
      <c r="T11" s="38"/>
      <c r="U11" s="36" t="s">
        <v>291</v>
      </c>
      <c r="W11" s="25">
        <v>105532</v>
      </c>
      <c r="X11" s="36">
        <v>-266202.53999999998</v>
      </c>
      <c r="Z11" s="36">
        <v>105532</v>
      </c>
      <c r="AA11" s="36">
        <v>-266202.53999999998</v>
      </c>
    </row>
    <row r="12" spans="1:27" ht="14" customHeight="1" x14ac:dyDescent="0.2">
      <c r="A12" s="37" t="s">
        <v>257</v>
      </c>
      <c r="B12" s="36">
        <v>115415</v>
      </c>
      <c r="C12" s="36" t="s">
        <v>196</v>
      </c>
      <c r="D12" s="36" t="s">
        <v>292</v>
      </c>
      <c r="E12" s="36" t="s">
        <v>293</v>
      </c>
      <c r="F12" s="36">
        <v>1923031267</v>
      </c>
      <c r="G12" s="36" t="s">
        <v>266</v>
      </c>
      <c r="H12" s="38">
        <v>45093</v>
      </c>
      <c r="I12" s="38">
        <v>45098</v>
      </c>
      <c r="J12" s="38">
        <v>45123</v>
      </c>
      <c r="K12" s="37" t="s">
        <v>257</v>
      </c>
      <c r="L12" s="36" t="s">
        <v>257</v>
      </c>
      <c r="M12" s="36" t="s">
        <v>267</v>
      </c>
      <c r="N12" s="39">
        <v>-10330</v>
      </c>
      <c r="O12" s="39">
        <v>-10330</v>
      </c>
      <c r="P12" s="36" t="s">
        <v>261</v>
      </c>
      <c r="Q12" s="36" t="s">
        <v>261</v>
      </c>
      <c r="R12" s="36" t="s">
        <v>257</v>
      </c>
      <c r="S12" s="36" t="s">
        <v>294</v>
      </c>
      <c r="T12" s="38"/>
      <c r="U12" s="36" t="s">
        <v>269</v>
      </c>
      <c r="W12" s="25">
        <v>106154</v>
      </c>
      <c r="X12" s="36">
        <v>-1915</v>
      </c>
      <c r="Z12" s="36">
        <v>106154</v>
      </c>
      <c r="AA12" s="36">
        <v>-1915</v>
      </c>
    </row>
    <row r="13" spans="1:27" ht="14" customHeight="1" x14ac:dyDescent="0.2">
      <c r="A13" s="37" t="s">
        <v>257</v>
      </c>
      <c r="B13" s="36">
        <v>115415</v>
      </c>
      <c r="C13" s="36" t="s">
        <v>196</v>
      </c>
      <c r="D13" s="36" t="s">
        <v>275</v>
      </c>
      <c r="E13" s="36" t="s">
        <v>295</v>
      </c>
      <c r="F13" s="36">
        <v>1923032486</v>
      </c>
      <c r="G13" s="36" t="s">
        <v>266</v>
      </c>
      <c r="H13" s="38">
        <v>45100</v>
      </c>
      <c r="I13" s="38">
        <v>45103</v>
      </c>
      <c r="J13" s="38">
        <v>45130</v>
      </c>
      <c r="K13" s="37" t="s">
        <v>257</v>
      </c>
      <c r="L13" s="36" t="s">
        <v>257</v>
      </c>
      <c r="M13" s="36" t="s">
        <v>267</v>
      </c>
      <c r="N13" s="39">
        <v>-18900</v>
      </c>
      <c r="O13" s="39">
        <v>-18900</v>
      </c>
      <c r="P13" s="36" t="s">
        <v>261</v>
      </c>
      <c r="Q13" s="36" t="s">
        <v>261</v>
      </c>
      <c r="R13" s="36" t="s">
        <v>257</v>
      </c>
      <c r="S13" s="36" t="s">
        <v>296</v>
      </c>
      <c r="T13" s="38"/>
      <c r="U13" s="36" t="s">
        <v>269</v>
      </c>
      <c r="W13" s="25">
        <v>106183</v>
      </c>
      <c r="X13" s="36">
        <v>-5600</v>
      </c>
      <c r="Z13" s="36">
        <v>106183</v>
      </c>
      <c r="AA13" s="36">
        <v>-5600</v>
      </c>
    </row>
    <row r="14" spans="1:27" ht="14" customHeight="1" x14ac:dyDescent="0.2">
      <c r="A14" s="37" t="s">
        <v>257</v>
      </c>
      <c r="B14" s="36">
        <v>112390</v>
      </c>
      <c r="C14" s="36" t="s">
        <v>297</v>
      </c>
      <c r="D14" s="36" t="s">
        <v>298</v>
      </c>
      <c r="E14" s="36" t="s">
        <v>299</v>
      </c>
      <c r="F14" s="36">
        <v>1923042458</v>
      </c>
      <c r="G14" s="36" t="s">
        <v>266</v>
      </c>
      <c r="H14" s="38">
        <v>45122</v>
      </c>
      <c r="I14" s="38">
        <v>45125</v>
      </c>
      <c r="J14" s="38">
        <v>45167</v>
      </c>
      <c r="K14" s="37" t="s">
        <v>257</v>
      </c>
      <c r="L14" s="36" t="s">
        <v>257</v>
      </c>
      <c r="M14" s="36" t="s">
        <v>267</v>
      </c>
      <c r="N14" s="39">
        <v>-30000</v>
      </c>
      <c r="O14" s="39">
        <v>-30000</v>
      </c>
      <c r="P14" s="36" t="s">
        <v>261</v>
      </c>
      <c r="Q14" s="36" t="s">
        <v>261</v>
      </c>
      <c r="R14" s="36" t="s">
        <v>257</v>
      </c>
      <c r="S14" s="36" t="s">
        <v>132</v>
      </c>
      <c r="T14" s="38"/>
      <c r="U14" s="36" t="s">
        <v>300</v>
      </c>
      <c r="W14" s="25">
        <v>106525</v>
      </c>
      <c r="X14" s="36">
        <v>-2012</v>
      </c>
      <c r="Z14" s="36">
        <v>106525</v>
      </c>
      <c r="AA14" s="36">
        <v>-2012</v>
      </c>
    </row>
    <row r="15" spans="1:27" ht="14" customHeight="1" x14ac:dyDescent="0.2">
      <c r="A15" s="37" t="s">
        <v>257</v>
      </c>
      <c r="B15" s="36">
        <v>100887</v>
      </c>
      <c r="C15" s="36" t="s">
        <v>213</v>
      </c>
      <c r="D15" s="36" t="s">
        <v>212</v>
      </c>
      <c r="E15" s="36" t="s">
        <v>301</v>
      </c>
      <c r="F15" s="36">
        <v>1923044909</v>
      </c>
      <c r="G15" s="36" t="s">
        <v>266</v>
      </c>
      <c r="H15" s="38">
        <v>45131</v>
      </c>
      <c r="I15" s="38">
        <v>45135</v>
      </c>
      <c r="J15" s="38">
        <v>45221</v>
      </c>
      <c r="K15" s="37" t="s">
        <v>257</v>
      </c>
      <c r="L15" s="36" t="s">
        <v>257</v>
      </c>
      <c r="M15" s="36" t="s">
        <v>289</v>
      </c>
      <c r="N15" s="39">
        <v>-448</v>
      </c>
      <c r="O15" s="39">
        <v>-448</v>
      </c>
      <c r="P15" s="36" t="s">
        <v>261</v>
      </c>
      <c r="Q15" s="36" t="s">
        <v>261</v>
      </c>
      <c r="R15" s="36" t="s">
        <v>257</v>
      </c>
      <c r="S15" s="36" t="s">
        <v>302</v>
      </c>
      <c r="T15" s="38"/>
      <c r="U15" s="36" t="s">
        <v>291</v>
      </c>
      <c r="W15" s="25">
        <v>106546</v>
      </c>
      <c r="X15" s="36">
        <v>-19288</v>
      </c>
      <c r="Z15" s="36">
        <v>106546</v>
      </c>
      <c r="AA15" s="36">
        <v>-19288</v>
      </c>
    </row>
    <row r="16" spans="1:27" ht="14" customHeight="1" x14ac:dyDescent="0.2">
      <c r="A16" s="37" t="s">
        <v>257</v>
      </c>
      <c r="B16" s="36">
        <v>100733</v>
      </c>
      <c r="C16" s="36" t="s">
        <v>211</v>
      </c>
      <c r="D16" s="36" t="s">
        <v>303</v>
      </c>
      <c r="E16" s="36" t="s">
        <v>304</v>
      </c>
      <c r="F16" s="36">
        <v>1923045066</v>
      </c>
      <c r="G16" s="36" t="s">
        <v>266</v>
      </c>
      <c r="H16" s="38">
        <v>45133</v>
      </c>
      <c r="I16" s="38">
        <v>45135</v>
      </c>
      <c r="J16" s="38">
        <v>45223</v>
      </c>
      <c r="K16" s="37" t="s">
        <v>257</v>
      </c>
      <c r="L16" s="36" t="s">
        <v>257</v>
      </c>
      <c r="M16" s="36" t="s">
        <v>267</v>
      </c>
      <c r="N16" s="39">
        <v>-708</v>
      </c>
      <c r="O16" s="39">
        <v>-708</v>
      </c>
      <c r="P16" s="36" t="s">
        <v>261</v>
      </c>
      <c r="Q16" s="36" t="s">
        <v>261</v>
      </c>
      <c r="R16" s="36" t="s">
        <v>257</v>
      </c>
      <c r="S16" s="36" t="s">
        <v>305</v>
      </c>
      <c r="T16" s="38"/>
      <c r="U16" s="36" t="s">
        <v>291</v>
      </c>
      <c r="W16" s="25">
        <v>107368</v>
      </c>
      <c r="X16" s="36">
        <v>-76759</v>
      </c>
      <c r="Z16" s="36">
        <v>107368</v>
      </c>
      <c r="AA16" s="36">
        <v>-76759</v>
      </c>
    </row>
    <row r="17" spans="1:27" ht="14" customHeight="1" x14ac:dyDescent="0.2">
      <c r="A17" s="37" t="s">
        <v>257</v>
      </c>
      <c r="B17" s="36">
        <v>100733</v>
      </c>
      <c r="C17" s="36" t="s">
        <v>211</v>
      </c>
      <c r="D17" s="36" t="s">
        <v>306</v>
      </c>
      <c r="E17" s="36" t="s">
        <v>307</v>
      </c>
      <c r="F17" s="36">
        <v>1923045069</v>
      </c>
      <c r="G17" s="36" t="s">
        <v>266</v>
      </c>
      <c r="H17" s="38">
        <v>45133</v>
      </c>
      <c r="I17" s="38">
        <v>45135</v>
      </c>
      <c r="J17" s="38">
        <v>45223</v>
      </c>
      <c r="K17" s="37" t="s">
        <v>257</v>
      </c>
      <c r="L17" s="36" t="s">
        <v>257</v>
      </c>
      <c r="M17" s="36" t="s">
        <v>267</v>
      </c>
      <c r="N17" s="39">
        <v>-850</v>
      </c>
      <c r="O17" s="39">
        <v>-850</v>
      </c>
      <c r="P17" s="36" t="s">
        <v>261</v>
      </c>
      <c r="Q17" s="36" t="s">
        <v>261</v>
      </c>
      <c r="R17" s="36" t="s">
        <v>257</v>
      </c>
      <c r="S17" s="36" t="s">
        <v>308</v>
      </c>
      <c r="T17" s="38"/>
      <c r="U17" s="36" t="s">
        <v>291</v>
      </c>
      <c r="W17" s="25">
        <v>107415</v>
      </c>
      <c r="X17" s="36">
        <v>-13050</v>
      </c>
      <c r="Z17" s="36">
        <v>107415</v>
      </c>
      <c r="AA17" s="36">
        <v>-13050</v>
      </c>
    </row>
    <row r="18" spans="1:27" ht="14" customHeight="1" x14ac:dyDescent="0.2">
      <c r="A18" s="37" t="s">
        <v>257</v>
      </c>
      <c r="B18" s="36">
        <v>100733</v>
      </c>
      <c r="C18" s="36" t="s">
        <v>211</v>
      </c>
      <c r="D18" s="36" t="s">
        <v>309</v>
      </c>
      <c r="E18" s="36" t="s">
        <v>310</v>
      </c>
      <c r="F18" s="36">
        <v>1923045121</v>
      </c>
      <c r="G18" s="36" t="s">
        <v>266</v>
      </c>
      <c r="H18" s="38">
        <v>45133</v>
      </c>
      <c r="I18" s="38">
        <v>45136</v>
      </c>
      <c r="J18" s="38">
        <v>45223</v>
      </c>
      <c r="K18" s="37" t="s">
        <v>257</v>
      </c>
      <c r="L18" s="36" t="s">
        <v>257</v>
      </c>
      <c r="M18" s="36" t="s">
        <v>267</v>
      </c>
      <c r="N18" s="39">
        <v>-425</v>
      </c>
      <c r="O18" s="39">
        <v>-425</v>
      </c>
      <c r="P18" s="36" t="s">
        <v>261</v>
      </c>
      <c r="Q18" s="36" t="s">
        <v>261</v>
      </c>
      <c r="R18" s="36" t="s">
        <v>257</v>
      </c>
      <c r="S18" s="36" t="s">
        <v>311</v>
      </c>
      <c r="T18" s="38"/>
      <c r="U18" s="36" t="s">
        <v>291</v>
      </c>
      <c r="W18" s="25">
        <v>107423</v>
      </c>
      <c r="X18" s="36">
        <v>-11276</v>
      </c>
      <c r="Z18" s="36">
        <v>107423</v>
      </c>
      <c r="AA18" s="36">
        <v>-11276</v>
      </c>
    </row>
    <row r="19" spans="1:27" ht="14" customHeight="1" x14ac:dyDescent="0.2">
      <c r="A19" s="37" t="s">
        <v>257</v>
      </c>
      <c r="B19" s="36" t="s">
        <v>53</v>
      </c>
      <c r="C19" s="36" t="s">
        <v>208</v>
      </c>
      <c r="D19" s="36" t="s">
        <v>312</v>
      </c>
      <c r="E19" s="36" t="s">
        <v>313</v>
      </c>
      <c r="F19" s="36">
        <v>1923050429</v>
      </c>
      <c r="G19" s="36" t="s">
        <v>266</v>
      </c>
      <c r="H19" s="38">
        <v>45132</v>
      </c>
      <c r="I19" s="38">
        <v>45149</v>
      </c>
      <c r="J19" s="38">
        <v>45177</v>
      </c>
      <c r="K19" s="37" t="s">
        <v>257</v>
      </c>
      <c r="L19" s="36" t="s">
        <v>257</v>
      </c>
      <c r="M19" s="36" t="s">
        <v>267</v>
      </c>
      <c r="N19" s="39">
        <v>-93390</v>
      </c>
      <c r="O19" s="39">
        <v>-93390</v>
      </c>
      <c r="P19" s="36" t="s">
        <v>261</v>
      </c>
      <c r="Q19" s="36" t="s">
        <v>261</v>
      </c>
      <c r="R19" s="36" t="s">
        <v>257</v>
      </c>
      <c r="S19" s="36" t="s">
        <v>314</v>
      </c>
      <c r="T19" s="38"/>
      <c r="U19" s="36" t="s">
        <v>315</v>
      </c>
      <c r="W19" s="25">
        <v>107656</v>
      </c>
      <c r="X19" s="36">
        <v>-13500</v>
      </c>
      <c r="Z19" s="36">
        <v>107656</v>
      </c>
      <c r="AA19" s="36">
        <v>-13500</v>
      </c>
    </row>
    <row r="20" spans="1:27" ht="14" customHeight="1" x14ac:dyDescent="0.2">
      <c r="A20" s="37" t="s">
        <v>257</v>
      </c>
      <c r="B20" s="36">
        <v>119450</v>
      </c>
      <c r="C20" s="36" t="s">
        <v>203</v>
      </c>
      <c r="D20" s="36" t="s">
        <v>316</v>
      </c>
      <c r="E20" s="36" t="s">
        <v>317</v>
      </c>
      <c r="F20" s="36">
        <v>1923059072</v>
      </c>
      <c r="G20" s="36" t="s">
        <v>266</v>
      </c>
      <c r="H20" s="38">
        <v>45170</v>
      </c>
      <c r="I20" s="38">
        <v>45174</v>
      </c>
      <c r="J20" s="38">
        <v>45215</v>
      </c>
      <c r="K20" s="37" t="s">
        <v>257</v>
      </c>
      <c r="L20" s="36" t="s">
        <v>257</v>
      </c>
      <c r="M20" s="36" t="s">
        <v>267</v>
      </c>
      <c r="N20" s="39">
        <v>-4256</v>
      </c>
      <c r="O20" s="39">
        <v>-4256</v>
      </c>
      <c r="P20" s="36" t="s">
        <v>261</v>
      </c>
      <c r="Q20" s="36" t="s">
        <v>261</v>
      </c>
      <c r="R20" s="36" t="s">
        <v>257</v>
      </c>
      <c r="S20" s="36" t="s">
        <v>318</v>
      </c>
      <c r="T20" s="38"/>
      <c r="U20" s="36" t="s">
        <v>300</v>
      </c>
      <c r="W20" s="25">
        <v>107709</v>
      </c>
      <c r="X20" s="36">
        <v>-33697</v>
      </c>
      <c r="Z20" s="36">
        <v>107709</v>
      </c>
      <c r="AA20" s="36">
        <v>-33697</v>
      </c>
    </row>
    <row r="21" spans="1:27" ht="14" customHeight="1" x14ac:dyDescent="0.2">
      <c r="A21" s="37" t="s">
        <v>257</v>
      </c>
      <c r="B21" s="36">
        <v>120474</v>
      </c>
      <c r="C21" s="36" t="s">
        <v>23</v>
      </c>
      <c r="D21" s="36" t="s">
        <v>319</v>
      </c>
      <c r="E21" s="36" t="s">
        <v>320</v>
      </c>
      <c r="F21" s="36">
        <v>1923060028</v>
      </c>
      <c r="G21" s="36" t="s">
        <v>266</v>
      </c>
      <c r="H21" s="38">
        <v>45173</v>
      </c>
      <c r="I21" s="38">
        <v>45175</v>
      </c>
      <c r="J21" s="38">
        <v>45218</v>
      </c>
      <c r="K21" s="37" t="s">
        <v>257</v>
      </c>
      <c r="L21" s="36" t="s">
        <v>257</v>
      </c>
      <c r="M21" s="36" t="s">
        <v>267</v>
      </c>
      <c r="N21" s="39">
        <v>-25960</v>
      </c>
      <c r="O21" s="39">
        <v>-25960</v>
      </c>
      <c r="P21" s="36" t="s">
        <v>261</v>
      </c>
      <c r="Q21" s="36" t="s">
        <v>261</v>
      </c>
      <c r="R21" s="36" t="s">
        <v>257</v>
      </c>
      <c r="S21" s="36" t="s">
        <v>321</v>
      </c>
      <c r="T21" s="38"/>
      <c r="U21" s="36" t="s">
        <v>300</v>
      </c>
      <c r="W21" s="25">
        <v>108227</v>
      </c>
      <c r="X21" s="36">
        <v>-4720</v>
      </c>
      <c r="Z21" s="36">
        <v>108227</v>
      </c>
      <c r="AA21" s="36">
        <v>-4720</v>
      </c>
    </row>
    <row r="22" spans="1:27" ht="14" customHeight="1" x14ac:dyDescent="0.2">
      <c r="A22" s="37" t="s">
        <v>257</v>
      </c>
      <c r="B22" s="36">
        <v>102924</v>
      </c>
      <c r="C22" s="36" t="s">
        <v>10</v>
      </c>
      <c r="D22" s="36" t="s">
        <v>322</v>
      </c>
      <c r="E22" s="36" t="s">
        <v>323</v>
      </c>
      <c r="F22" s="36">
        <v>1923060088</v>
      </c>
      <c r="G22" s="36" t="s">
        <v>266</v>
      </c>
      <c r="H22" s="38">
        <v>45171</v>
      </c>
      <c r="I22" s="38">
        <v>45175</v>
      </c>
      <c r="J22" s="38">
        <v>45216</v>
      </c>
      <c r="K22" s="37" t="s">
        <v>257</v>
      </c>
      <c r="L22" s="36" t="s">
        <v>257</v>
      </c>
      <c r="M22" s="36" t="s">
        <v>267</v>
      </c>
      <c r="N22" s="39">
        <v>-510</v>
      </c>
      <c r="O22" s="39">
        <v>-510</v>
      </c>
      <c r="P22" s="36" t="s">
        <v>261</v>
      </c>
      <c r="Q22" s="36" t="s">
        <v>261</v>
      </c>
      <c r="R22" s="36" t="s">
        <v>257</v>
      </c>
      <c r="S22" s="36" t="s">
        <v>324</v>
      </c>
      <c r="T22" s="38"/>
      <c r="U22" s="36" t="s">
        <v>300</v>
      </c>
      <c r="W22" s="25">
        <v>108589</v>
      </c>
      <c r="X22" s="36">
        <v>-32103</v>
      </c>
      <c r="Z22" s="36">
        <v>108589</v>
      </c>
      <c r="AA22" s="36">
        <v>-32103</v>
      </c>
    </row>
    <row r="23" spans="1:27" ht="14" customHeight="1" x14ac:dyDescent="0.2">
      <c r="A23" s="37" t="s">
        <v>257</v>
      </c>
      <c r="B23" s="36">
        <v>101391</v>
      </c>
      <c r="C23" s="36" t="s">
        <v>182</v>
      </c>
      <c r="D23" s="36" t="s">
        <v>326</v>
      </c>
      <c r="E23" s="36" t="s">
        <v>327</v>
      </c>
      <c r="F23" s="36">
        <v>1923060431</v>
      </c>
      <c r="G23" s="36" t="s">
        <v>266</v>
      </c>
      <c r="H23" s="38">
        <v>45173</v>
      </c>
      <c r="I23" s="38">
        <v>45175</v>
      </c>
      <c r="J23" s="38">
        <v>45218</v>
      </c>
      <c r="K23" s="37" t="s">
        <v>257</v>
      </c>
      <c r="L23" s="36" t="s">
        <v>257</v>
      </c>
      <c r="M23" s="36" t="s">
        <v>267</v>
      </c>
      <c r="N23" s="39">
        <v>-1794</v>
      </c>
      <c r="O23" s="39">
        <v>-1794</v>
      </c>
      <c r="P23" s="36" t="s">
        <v>261</v>
      </c>
      <c r="Q23" s="36" t="s">
        <v>261</v>
      </c>
      <c r="R23" s="36" t="s">
        <v>257</v>
      </c>
      <c r="S23" s="36" t="s">
        <v>328</v>
      </c>
      <c r="T23" s="38"/>
      <c r="U23" s="36" t="s">
        <v>300</v>
      </c>
      <c r="W23" s="25">
        <v>108919</v>
      </c>
      <c r="X23" s="36">
        <v>-1080</v>
      </c>
      <c r="Z23" s="36">
        <v>108919</v>
      </c>
      <c r="AA23" s="36">
        <v>-1080</v>
      </c>
    </row>
    <row r="24" spans="1:27" ht="14" customHeight="1" x14ac:dyDescent="0.2">
      <c r="A24" s="37" t="s">
        <v>257</v>
      </c>
      <c r="B24" s="36">
        <v>112313</v>
      </c>
      <c r="C24" s="36" t="s">
        <v>329</v>
      </c>
      <c r="D24" s="36" t="s">
        <v>330</v>
      </c>
      <c r="E24" s="36" t="s">
        <v>331</v>
      </c>
      <c r="F24" s="36">
        <v>1923060802</v>
      </c>
      <c r="G24" s="36" t="s">
        <v>266</v>
      </c>
      <c r="H24" s="38">
        <v>45173</v>
      </c>
      <c r="I24" s="38">
        <v>45176</v>
      </c>
      <c r="J24" s="38">
        <v>45218</v>
      </c>
      <c r="K24" s="37" t="s">
        <v>257</v>
      </c>
      <c r="L24" s="36" t="s">
        <v>257</v>
      </c>
      <c r="M24" s="36" t="s">
        <v>267</v>
      </c>
      <c r="N24" s="39">
        <v>-55800</v>
      </c>
      <c r="O24" s="39">
        <v>-55800</v>
      </c>
      <c r="P24" s="36" t="s">
        <v>261</v>
      </c>
      <c r="Q24" s="36" t="s">
        <v>261</v>
      </c>
      <c r="R24" s="36" t="s">
        <v>257</v>
      </c>
      <c r="S24" s="36" t="s">
        <v>42</v>
      </c>
      <c r="T24" s="38"/>
      <c r="U24" s="36" t="s">
        <v>300</v>
      </c>
      <c r="W24" s="25">
        <v>109008</v>
      </c>
      <c r="X24" s="36">
        <v>-415810</v>
      </c>
      <c r="Z24" s="36">
        <v>109008</v>
      </c>
      <c r="AA24" s="36">
        <v>-415810</v>
      </c>
    </row>
    <row r="25" spans="1:27" ht="14" customHeight="1" x14ac:dyDescent="0.2">
      <c r="A25" s="37" t="s">
        <v>257</v>
      </c>
      <c r="B25" s="36" t="s">
        <v>53</v>
      </c>
      <c r="C25" s="36" t="s">
        <v>208</v>
      </c>
      <c r="D25" s="36" t="s">
        <v>332</v>
      </c>
      <c r="E25" s="36" t="s">
        <v>333</v>
      </c>
      <c r="F25" s="36">
        <v>1923060983</v>
      </c>
      <c r="G25" s="36" t="s">
        <v>266</v>
      </c>
      <c r="H25" s="38">
        <v>45173</v>
      </c>
      <c r="I25" s="38">
        <v>45177</v>
      </c>
      <c r="J25" s="38">
        <v>45218</v>
      </c>
      <c r="K25" s="37" t="s">
        <v>257</v>
      </c>
      <c r="L25" s="36" t="s">
        <v>257</v>
      </c>
      <c r="M25" s="36" t="s">
        <v>267</v>
      </c>
      <c r="N25" s="39">
        <v>-34206</v>
      </c>
      <c r="O25" s="39">
        <v>-34206</v>
      </c>
      <c r="P25" s="36" t="s">
        <v>261</v>
      </c>
      <c r="Q25" s="36" t="s">
        <v>261</v>
      </c>
      <c r="R25" s="36" t="s">
        <v>257</v>
      </c>
      <c r="S25" s="36" t="s">
        <v>55</v>
      </c>
      <c r="T25" s="38"/>
      <c r="U25" s="36" t="s">
        <v>300</v>
      </c>
      <c r="W25" s="25">
        <v>109962</v>
      </c>
      <c r="X25" s="36">
        <v>-66007.72</v>
      </c>
      <c r="Z25" s="36">
        <v>109962</v>
      </c>
      <c r="AA25" s="36">
        <v>-66007.72</v>
      </c>
    </row>
    <row r="26" spans="1:27" ht="14" customHeight="1" x14ac:dyDescent="0.2">
      <c r="A26" s="37" t="s">
        <v>257</v>
      </c>
      <c r="B26" s="36">
        <v>118016</v>
      </c>
      <c r="C26" s="36" t="s">
        <v>334</v>
      </c>
      <c r="D26" s="36" t="s">
        <v>335</v>
      </c>
      <c r="E26" s="36" t="s">
        <v>336</v>
      </c>
      <c r="F26" s="36">
        <v>1923061066</v>
      </c>
      <c r="G26" s="36" t="s">
        <v>266</v>
      </c>
      <c r="H26" s="38">
        <v>45172</v>
      </c>
      <c r="I26" s="38">
        <v>45177</v>
      </c>
      <c r="J26" s="38">
        <v>45179</v>
      </c>
      <c r="K26" s="37" t="s">
        <v>257</v>
      </c>
      <c r="L26" s="36" t="s">
        <v>257</v>
      </c>
      <c r="M26" s="36" t="s">
        <v>289</v>
      </c>
      <c r="N26" s="39">
        <v>-26100</v>
      </c>
      <c r="O26" s="39">
        <v>-26100</v>
      </c>
      <c r="P26" s="36" t="s">
        <v>261</v>
      </c>
      <c r="Q26" s="36" t="s">
        <v>261</v>
      </c>
      <c r="R26" s="36" t="s">
        <v>257</v>
      </c>
      <c r="S26" s="36" t="s">
        <v>78</v>
      </c>
      <c r="T26" s="38"/>
      <c r="U26" s="36" t="s">
        <v>337</v>
      </c>
      <c r="W26" s="25">
        <v>110870</v>
      </c>
      <c r="X26" s="36">
        <v>-2240</v>
      </c>
      <c r="Z26" s="36">
        <v>110870</v>
      </c>
      <c r="AA26" s="36">
        <v>-2240</v>
      </c>
    </row>
    <row r="27" spans="1:27" ht="14" customHeight="1" x14ac:dyDescent="0.2">
      <c r="A27" s="37" t="s">
        <v>257</v>
      </c>
      <c r="B27" s="36">
        <v>115411</v>
      </c>
      <c r="C27" s="36" t="s">
        <v>223</v>
      </c>
      <c r="D27" s="36" t="s">
        <v>338</v>
      </c>
      <c r="E27" s="36" t="s">
        <v>339</v>
      </c>
      <c r="F27" s="36">
        <v>1923061135</v>
      </c>
      <c r="G27" s="36" t="s">
        <v>266</v>
      </c>
      <c r="H27" s="38">
        <v>45174</v>
      </c>
      <c r="I27" s="38">
        <v>45177</v>
      </c>
      <c r="J27" s="38">
        <v>45219</v>
      </c>
      <c r="K27" s="37" t="s">
        <v>257</v>
      </c>
      <c r="L27" s="36" t="s">
        <v>257</v>
      </c>
      <c r="M27" s="36" t="s">
        <v>267</v>
      </c>
      <c r="N27" s="39">
        <v>-2832</v>
      </c>
      <c r="O27" s="39">
        <v>-2832</v>
      </c>
      <c r="P27" s="36" t="s">
        <v>261</v>
      </c>
      <c r="Q27" s="36" t="s">
        <v>261</v>
      </c>
      <c r="R27" s="36" t="s">
        <v>257</v>
      </c>
      <c r="S27" s="36" t="s">
        <v>340</v>
      </c>
      <c r="T27" s="38"/>
      <c r="U27" s="36" t="s">
        <v>300</v>
      </c>
      <c r="W27" s="25">
        <v>110899</v>
      </c>
      <c r="X27" s="36">
        <v>-4459</v>
      </c>
      <c r="Z27" s="36">
        <v>110899</v>
      </c>
      <c r="AA27" s="36">
        <v>-4459</v>
      </c>
    </row>
    <row r="28" spans="1:27" ht="14" customHeight="1" x14ac:dyDescent="0.2">
      <c r="A28" s="37" t="s">
        <v>257</v>
      </c>
      <c r="B28" s="36">
        <v>301372</v>
      </c>
      <c r="C28" s="36" t="s">
        <v>231</v>
      </c>
      <c r="D28" s="36" t="s">
        <v>341</v>
      </c>
      <c r="E28" s="36" t="s">
        <v>342</v>
      </c>
      <c r="F28" s="36">
        <v>1923061158</v>
      </c>
      <c r="G28" s="36" t="s">
        <v>266</v>
      </c>
      <c r="H28" s="38">
        <v>45175</v>
      </c>
      <c r="I28" s="38">
        <v>45177</v>
      </c>
      <c r="J28" s="38">
        <v>45220</v>
      </c>
      <c r="K28" s="37" t="s">
        <v>257</v>
      </c>
      <c r="L28" s="36" t="s">
        <v>257</v>
      </c>
      <c r="M28" s="36" t="s">
        <v>267</v>
      </c>
      <c r="N28" s="39">
        <v>-8083</v>
      </c>
      <c r="O28" s="39">
        <v>-8083</v>
      </c>
      <c r="P28" s="36" t="s">
        <v>261</v>
      </c>
      <c r="Q28" s="36" t="s">
        <v>261</v>
      </c>
      <c r="R28" s="36" t="s">
        <v>257</v>
      </c>
      <c r="S28" s="36" t="s">
        <v>343</v>
      </c>
      <c r="T28" s="38"/>
      <c r="U28" s="36" t="s">
        <v>300</v>
      </c>
      <c r="W28" s="25">
        <v>110921</v>
      </c>
      <c r="X28" s="36">
        <v>-1180</v>
      </c>
      <c r="Z28" s="36">
        <v>110921</v>
      </c>
      <c r="AA28" s="36">
        <v>-1180</v>
      </c>
    </row>
    <row r="29" spans="1:27" ht="14" customHeight="1" x14ac:dyDescent="0.2">
      <c r="A29" s="37" t="s">
        <v>257</v>
      </c>
      <c r="B29" s="36">
        <v>115751</v>
      </c>
      <c r="C29" s="36" t="s">
        <v>224</v>
      </c>
      <c r="D29" s="36" t="s">
        <v>344</v>
      </c>
      <c r="E29" s="36" t="s">
        <v>345</v>
      </c>
      <c r="F29" s="36">
        <v>1923061327</v>
      </c>
      <c r="G29" s="36" t="s">
        <v>266</v>
      </c>
      <c r="H29" s="38">
        <v>45174</v>
      </c>
      <c r="I29" s="38">
        <v>45177</v>
      </c>
      <c r="J29" s="38">
        <v>45219</v>
      </c>
      <c r="K29" s="37" t="s">
        <v>257</v>
      </c>
      <c r="L29" s="36" t="s">
        <v>257</v>
      </c>
      <c r="M29" s="36" t="s">
        <v>267</v>
      </c>
      <c r="N29" s="39">
        <v>-270176</v>
      </c>
      <c r="O29" s="39">
        <v>-270176</v>
      </c>
      <c r="P29" s="36" t="s">
        <v>261</v>
      </c>
      <c r="Q29" s="36" t="s">
        <v>261</v>
      </c>
      <c r="R29" s="36" t="s">
        <v>257</v>
      </c>
      <c r="S29" s="36" t="s">
        <v>346</v>
      </c>
      <c r="T29" s="38"/>
      <c r="U29" s="36" t="s">
        <v>300</v>
      </c>
      <c r="W29" s="25">
        <v>111133</v>
      </c>
      <c r="X29" s="36">
        <v>-1860</v>
      </c>
      <c r="Z29" s="36">
        <v>111133</v>
      </c>
      <c r="AA29" s="36">
        <v>-1860</v>
      </c>
    </row>
    <row r="30" spans="1:27" ht="14" customHeight="1" x14ac:dyDescent="0.2">
      <c r="A30" s="37" t="s">
        <v>257</v>
      </c>
      <c r="B30" s="36">
        <v>101391</v>
      </c>
      <c r="C30" s="36" t="s">
        <v>182</v>
      </c>
      <c r="D30" s="36" t="s">
        <v>347</v>
      </c>
      <c r="E30" s="36" t="s">
        <v>348</v>
      </c>
      <c r="F30" s="36">
        <v>1923061378</v>
      </c>
      <c r="G30" s="36" t="s">
        <v>266</v>
      </c>
      <c r="H30" s="38">
        <v>45174</v>
      </c>
      <c r="I30" s="38">
        <v>45177</v>
      </c>
      <c r="J30" s="38">
        <v>45219</v>
      </c>
      <c r="K30" s="37" t="s">
        <v>257</v>
      </c>
      <c r="L30" s="36" t="s">
        <v>257</v>
      </c>
      <c r="M30" s="36" t="s">
        <v>267</v>
      </c>
      <c r="N30" s="39">
        <v>-1099</v>
      </c>
      <c r="O30" s="39">
        <v>-1099</v>
      </c>
      <c r="P30" s="36" t="s">
        <v>261</v>
      </c>
      <c r="Q30" s="36" t="s">
        <v>261</v>
      </c>
      <c r="R30" s="36" t="s">
        <v>257</v>
      </c>
      <c r="S30" s="36" t="s">
        <v>349</v>
      </c>
      <c r="T30" s="38"/>
      <c r="U30" s="36" t="s">
        <v>300</v>
      </c>
      <c r="W30" s="25">
        <v>111186</v>
      </c>
      <c r="X30" s="36">
        <v>-180658</v>
      </c>
      <c r="Z30" s="36">
        <v>111186</v>
      </c>
      <c r="AA30" s="36">
        <v>-180658</v>
      </c>
    </row>
    <row r="31" spans="1:27" ht="14" customHeight="1" x14ac:dyDescent="0.2">
      <c r="A31" s="37" t="s">
        <v>257</v>
      </c>
      <c r="B31" s="36">
        <v>106154</v>
      </c>
      <c r="C31" s="36" t="s">
        <v>186</v>
      </c>
      <c r="D31" s="36" t="s">
        <v>350</v>
      </c>
      <c r="E31" s="36" t="s">
        <v>351</v>
      </c>
      <c r="F31" s="36">
        <v>1923061907</v>
      </c>
      <c r="G31" s="36" t="s">
        <v>266</v>
      </c>
      <c r="H31" s="38">
        <v>45177</v>
      </c>
      <c r="I31" s="38">
        <v>45180</v>
      </c>
      <c r="J31" s="38">
        <v>45222</v>
      </c>
      <c r="K31" s="37" t="s">
        <v>257</v>
      </c>
      <c r="L31" s="36" t="s">
        <v>257</v>
      </c>
      <c r="M31" s="36" t="s">
        <v>267</v>
      </c>
      <c r="N31" s="39">
        <v>-1915</v>
      </c>
      <c r="O31" s="39">
        <v>-1915</v>
      </c>
      <c r="P31" s="36" t="s">
        <v>261</v>
      </c>
      <c r="Q31" s="36" t="s">
        <v>261</v>
      </c>
      <c r="R31" s="36" t="s">
        <v>257</v>
      </c>
      <c r="S31" s="36" t="s">
        <v>352</v>
      </c>
      <c r="T31" s="38"/>
      <c r="U31" s="36" t="s">
        <v>300</v>
      </c>
      <c r="W31" s="25">
        <v>111274</v>
      </c>
      <c r="X31" s="36">
        <v>-63852</v>
      </c>
      <c r="Z31" s="36">
        <v>111274</v>
      </c>
      <c r="AA31" s="36">
        <v>-63852</v>
      </c>
    </row>
    <row r="32" spans="1:27" ht="14" customHeight="1" x14ac:dyDescent="0.2">
      <c r="A32" s="37" t="s">
        <v>257</v>
      </c>
      <c r="B32" s="36">
        <v>106546</v>
      </c>
      <c r="C32" s="36" t="s">
        <v>12</v>
      </c>
      <c r="D32" s="36" t="s">
        <v>353</v>
      </c>
      <c r="E32" s="36" t="s">
        <v>354</v>
      </c>
      <c r="F32" s="36">
        <v>1923061935</v>
      </c>
      <c r="G32" s="36" t="s">
        <v>266</v>
      </c>
      <c r="H32" s="38">
        <v>45177</v>
      </c>
      <c r="I32" s="38">
        <v>45181</v>
      </c>
      <c r="J32" s="38">
        <v>45222</v>
      </c>
      <c r="K32" s="37" t="s">
        <v>257</v>
      </c>
      <c r="L32" s="36" t="s">
        <v>257</v>
      </c>
      <c r="M32" s="36" t="s">
        <v>267</v>
      </c>
      <c r="N32" s="39">
        <v>-19288</v>
      </c>
      <c r="O32" s="39">
        <v>-19288</v>
      </c>
      <c r="P32" s="36" t="s">
        <v>261</v>
      </c>
      <c r="Q32" s="36" t="s">
        <v>261</v>
      </c>
      <c r="R32" s="36" t="s">
        <v>257</v>
      </c>
      <c r="S32" s="36" t="s">
        <v>355</v>
      </c>
      <c r="T32" s="38"/>
      <c r="U32" s="36" t="s">
        <v>300</v>
      </c>
      <c r="W32" s="25">
        <v>112118</v>
      </c>
      <c r="X32" s="36">
        <v>-56253</v>
      </c>
      <c r="Z32" s="36">
        <v>112118</v>
      </c>
      <c r="AA32" s="36">
        <v>-56253</v>
      </c>
    </row>
    <row r="33" spans="1:27" ht="14" customHeight="1" x14ac:dyDescent="0.2">
      <c r="A33" s="37" t="s">
        <v>257</v>
      </c>
      <c r="B33" s="36">
        <v>108227</v>
      </c>
      <c r="C33" s="36" t="s">
        <v>217</v>
      </c>
      <c r="D33" s="36" t="s">
        <v>356</v>
      </c>
      <c r="E33" s="36" t="s">
        <v>357</v>
      </c>
      <c r="F33" s="36">
        <v>1923062012</v>
      </c>
      <c r="G33" s="36" t="s">
        <v>266</v>
      </c>
      <c r="H33" s="38">
        <v>45174</v>
      </c>
      <c r="I33" s="38">
        <v>45181</v>
      </c>
      <c r="J33" s="38">
        <v>45219</v>
      </c>
      <c r="K33" s="37" t="s">
        <v>257</v>
      </c>
      <c r="L33" s="36" t="s">
        <v>257</v>
      </c>
      <c r="M33" s="36" t="s">
        <v>267</v>
      </c>
      <c r="N33" s="39">
        <v>-4720</v>
      </c>
      <c r="O33" s="39">
        <v>-4720</v>
      </c>
      <c r="P33" s="36" t="s">
        <v>261</v>
      </c>
      <c r="Q33" s="36" t="s">
        <v>261</v>
      </c>
      <c r="R33" s="36" t="s">
        <v>257</v>
      </c>
      <c r="S33" s="36" t="s">
        <v>358</v>
      </c>
      <c r="T33" s="38"/>
      <c r="U33" s="36" t="s">
        <v>300</v>
      </c>
      <c r="W33" s="25">
        <v>112192</v>
      </c>
      <c r="X33" s="36">
        <v>-27031</v>
      </c>
      <c r="Z33" s="36">
        <v>112192</v>
      </c>
      <c r="AA33" s="36">
        <v>-27031</v>
      </c>
    </row>
    <row r="34" spans="1:27" ht="14" customHeight="1" x14ac:dyDescent="0.2">
      <c r="A34" s="37" t="s">
        <v>257</v>
      </c>
      <c r="B34" s="36">
        <v>114106</v>
      </c>
      <c r="C34" s="36" t="s">
        <v>222</v>
      </c>
      <c r="D34" s="36" t="s">
        <v>359</v>
      </c>
      <c r="E34" s="36" t="s">
        <v>360</v>
      </c>
      <c r="F34" s="36">
        <v>1923062150</v>
      </c>
      <c r="G34" s="36" t="s">
        <v>266</v>
      </c>
      <c r="H34" s="38">
        <v>45178</v>
      </c>
      <c r="I34" s="38">
        <v>45181</v>
      </c>
      <c r="J34" s="38">
        <v>45223</v>
      </c>
      <c r="K34" s="37" t="s">
        <v>257</v>
      </c>
      <c r="L34" s="36" t="s">
        <v>257</v>
      </c>
      <c r="M34" s="36" t="s">
        <v>267</v>
      </c>
      <c r="N34" s="39">
        <v>-4532</v>
      </c>
      <c r="O34" s="39">
        <v>-4532</v>
      </c>
      <c r="P34" s="36" t="s">
        <v>261</v>
      </c>
      <c r="Q34" s="36" t="s">
        <v>261</v>
      </c>
      <c r="R34" s="36" t="s">
        <v>257</v>
      </c>
      <c r="S34" s="36" t="s">
        <v>361</v>
      </c>
      <c r="T34" s="38"/>
      <c r="U34" s="36" t="s">
        <v>300</v>
      </c>
      <c r="W34" s="25">
        <v>112289</v>
      </c>
      <c r="X34" s="36">
        <v>-6790</v>
      </c>
      <c r="Z34" s="36">
        <v>112289</v>
      </c>
      <c r="AA34" s="36">
        <v>-6790</v>
      </c>
    </row>
    <row r="35" spans="1:27" ht="14" customHeight="1" x14ac:dyDescent="0.2">
      <c r="A35" s="37" t="s">
        <v>257</v>
      </c>
      <c r="B35" s="36" t="s">
        <v>53</v>
      </c>
      <c r="C35" s="36" t="s">
        <v>208</v>
      </c>
      <c r="D35" s="36" t="s">
        <v>312</v>
      </c>
      <c r="E35" s="36" t="s">
        <v>362</v>
      </c>
      <c r="F35" s="36">
        <v>1923062232</v>
      </c>
      <c r="G35" s="36" t="s">
        <v>266</v>
      </c>
      <c r="H35" s="38">
        <v>45177</v>
      </c>
      <c r="I35" s="38">
        <v>45181</v>
      </c>
      <c r="J35" s="38">
        <v>45222</v>
      </c>
      <c r="K35" s="37" t="s">
        <v>257</v>
      </c>
      <c r="L35" s="36" t="s">
        <v>257</v>
      </c>
      <c r="M35" s="36" t="s">
        <v>267</v>
      </c>
      <c r="N35" s="39">
        <v>-93390</v>
      </c>
      <c r="O35" s="39">
        <v>-93390</v>
      </c>
      <c r="P35" s="36" t="s">
        <v>261</v>
      </c>
      <c r="Q35" s="36" t="s">
        <v>261</v>
      </c>
      <c r="R35" s="36" t="s">
        <v>257</v>
      </c>
      <c r="S35" s="36" t="s">
        <v>363</v>
      </c>
      <c r="T35" s="38"/>
      <c r="U35" s="36" t="s">
        <v>300</v>
      </c>
      <c r="W35" s="25">
        <v>112313</v>
      </c>
      <c r="X35" s="36">
        <v>-55800</v>
      </c>
      <c r="Z35" s="36">
        <v>112313</v>
      </c>
      <c r="AA35" s="36">
        <v>-55800</v>
      </c>
    </row>
    <row r="36" spans="1:27" ht="14" customHeight="1" x14ac:dyDescent="0.2">
      <c r="A36" s="37" t="s">
        <v>257</v>
      </c>
      <c r="B36" s="36">
        <v>301868</v>
      </c>
      <c r="C36" s="36" t="s">
        <v>364</v>
      </c>
      <c r="D36" s="36" t="s">
        <v>365</v>
      </c>
      <c r="E36" s="36" t="s">
        <v>366</v>
      </c>
      <c r="F36" s="36">
        <v>1923062275</v>
      </c>
      <c r="G36" s="36" t="s">
        <v>266</v>
      </c>
      <c r="H36" s="38">
        <v>45174</v>
      </c>
      <c r="I36" s="38">
        <v>45181</v>
      </c>
      <c r="J36" s="38">
        <v>45219</v>
      </c>
      <c r="K36" s="37" t="s">
        <v>257</v>
      </c>
      <c r="L36" s="36" t="s">
        <v>257</v>
      </c>
      <c r="M36" s="36" t="s">
        <v>267</v>
      </c>
      <c r="N36" s="39">
        <v>-337250</v>
      </c>
      <c r="O36" s="39">
        <v>-337250</v>
      </c>
      <c r="P36" s="36" t="s">
        <v>261</v>
      </c>
      <c r="Q36" s="36" t="s">
        <v>261</v>
      </c>
      <c r="R36" s="36" t="s">
        <v>257</v>
      </c>
      <c r="S36" s="36" t="s">
        <v>135</v>
      </c>
      <c r="T36" s="38"/>
      <c r="U36" s="36" t="s">
        <v>300</v>
      </c>
      <c r="W36" s="25">
        <v>112377</v>
      </c>
      <c r="X36" s="36">
        <v>-991959</v>
      </c>
      <c r="Z36" s="36">
        <v>112377</v>
      </c>
      <c r="AA36" s="36">
        <v>-991959</v>
      </c>
    </row>
    <row r="37" spans="1:27" ht="14" customHeight="1" x14ac:dyDescent="0.2">
      <c r="A37" s="37" t="s">
        <v>257</v>
      </c>
      <c r="B37" s="36">
        <v>119672</v>
      </c>
      <c r="C37" s="36" t="s">
        <v>204</v>
      </c>
      <c r="D37" s="36" t="s">
        <v>370</v>
      </c>
      <c r="E37" s="36" t="s">
        <v>371</v>
      </c>
      <c r="F37" s="36">
        <v>1923062820</v>
      </c>
      <c r="G37" s="36" t="s">
        <v>266</v>
      </c>
      <c r="H37" s="38">
        <v>45175</v>
      </c>
      <c r="I37" s="38">
        <v>45182</v>
      </c>
      <c r="J37" s="38">
        <v>45220</v>
      </c>
      <c r="K37" s="37" t="s">
        <v>257</v>
      </c>
      <c r="L37" s="36" t="s">
        <v>257</v>
      </c>
      <c r="M37" s="36" t="s">
        <v>267</v>
      </c>
      <c r="N37" s="39">
        <v>-28910</v>
      </c>
      <c r="O37" s="39">
        <v>-28910</v>
      </c>
      <c r="P37" s="36" t="s">
        <v>261</v>
      </c>
      <c r="Q37" s="36" t="s">
        <v>261</v>
      </c>
      <c r="R37" s="36" t="s">
        <v>257</v>
      </c>
      <c r="S37" s="36" t="s">
        <v>372</v>
      </c>
      <c r="T37" s="38"/>
      <c r="U37" s="36" t="s">
        <v>300</v>
      </c>
      <c r="W37" s="25">
        <v>112390</v>
      </c>
      <c r="X37" s="36">
        <v>-30000</v>
      </c>
      <c r="Z37" s="36">
        <v>112390</v>
      </c>
      <c r="AA37" s="36">
        <v>-30000</v>
      </c>
    </row>
    <row r="38" spans="1:27" ht="14" customHeight="1" x14ac:dyDescent="0.2">
      <c r="A38" s="37" t="s">
        <v>257</v>
      </c>
      <c r="B38" s="36">
        <v>115790</v>
      </c>
      <c r="C38" s="36" t="s">
        <v>198</v>
      </c>
      <c r="D38" s="36" t="s">
        <v>373</v>
      </c>
      <c r="E38" s="36" t="s">
        <v>374</v>
      </c>
      <c r="F38" s="36">
        <v>1923062821</v>
      </c>
      <c r="G38" s="36" t="s">
        <v>266</v>
      </c>
      <c r="H38" s="38">
        <v>45176</v>
      </c>
      <c r="I38" s="38">
        <v>45182</v>
      </c>
      <c r="J38" s="38">
        <v>45221</v>
      </c>
      <c r="K38" s="37" t="s">
        <v>257</v>
      </c>
      <c r="L38" s="36" t="s">
        <v>257</v>
      </c>
      <c r="M38" s="36" t="s">
        <v>267</v>
      </c>
      <c r="N38" s="39">
        <v>-13031.63</v>
      </c>
      <c r="O38" s="39">
        <v>-13031.63</v>
      </c>
      <c r="P38" s="36" t="s">
        <v>261</v>
      </c>
      <c r="Q38" s="36" t="s">
        <v>261</v>
      </c>
      <c r="R38" s="36" t="s">
        <v>257</v>
      </c>
      <c r="S38" s="36" t="s">
        <v>375</v>
      </c>
      <c r="T38" s="38"/>
      <c r="U38" s="36" t="s">
        <v>300</v>
      </c>
      <c r="W38" s="25">
        <v>112432</v>
      </c>
      <c r="X38" s="36">
        <v>-43680</v>
      </c>
      <c r="Z38" s="36">
        <v>112432</v>
      </c>
      <c r="AA38" s="36">
        <v>-43680</v>
      </c>
    </row>
    <row r="39" spans="1:27" ht="14" customHeight="1" x14ac:dyDescent="0.2">
      <c r="A39" s="37" t="s">
        <v>257</v>
      </c>
      <c r="B39" s="36">
        <v>112644</v>
      </c>
      <c r="C39" s="36" t="s">
        <v>193</v>
      </c>
      <c r="D39" s="36" t="s">
        <v>376</v>
      </c>
      <c r="E39" s="36" t="s">
        <v>377</v>
      </c>
      <c r="F39" s="36">
        <v>1923062825</v>
      </c>
      <c r="G39" s="36" t="s">
        <v>266</v>
      </c>
      <c r="H39" s="38">
        <v>45170</v>
      </c>
      <c r="I39" s="38">
        <v>45182</v>
      </c>
      <c r="J39" s="38">
        <v>45200</v>
      </c>
      <c r="K39" s="37" t="s">
        <v>257</v>
      </c>
      <c r="L39" s="36" t="s">
        <v>257</v>
      </c>
      <c r="M39" s="36" t="s">
        <v>267</v>
      </c>
      <c r="N39" s="39">
        <v>-14160</v>
      </c>
      <c r="O39" s="39">
        <v>-14160</v>
      </c>
      <c r="P39" s="36" t="s">
        <v>261</v>
      </c>
      <c r="Q39" s="36" t="s">
        <v>261</v>
      </c>
      <c r="R39" s="36" t="s">
        <v>257</v>
      </c>
      <c r="S39" s="36" t="s">
        <v>378</v>
      </c>
      <c r="T39" s="38"/>
      <c r="U39" s="36" t="s">
        <v>269</v>
      </c>
      <c r="W39" s="25">
        <v>112584</v>
      </c>
      <c r="X39" s="36">
        <v>-363061.66</v>
      </c>
      <c r="Z39" s="36">
        <v>112584</v>
      </c>
      <c r="AA39" s="36">
        <v>-363061.66</v>
      </c>
    </row>
    <row r="40" spans="1:27" ht="14" customHeight="1" x14ac:dyDescent="0.2">
      <c r="A40" s="37" t="s">
        <v>257</v>
      </c>
      <c r="B40" s="36">
        <v>104000</v>
      </c>
      <c r="C40" s="36" t="s">
        <v>214</v>
      </c>
      <c r="D40" s="36" t="s">
        <v>379</v>
      </c>
      <c r="E40" s="36" t="s">
        <v>380</v>
      </c>
      <c r="F40" s="36">
        <v>1923062915</v>
      </c>
      <c r="G40" s="36" t="s">
        <v>266</v>
      </c>
      <c r="H40" s="38">
        <v>45175</v>
      </c>
      <c r="I40" s="38">
        <v>45182</v>
      </c>
      <c r="J40" s="38">
        <v>45220</v>
      </c>
      <c r="K40" s="37" t="s">
        <v>257</v>
      </c>
      <c r="L40" s="36" t="s">
        <v>257</v>
      </c>
      <c r="M40" s="36" t="s">
        <v>267</v>
      </c>
      <c r="N40" s="39">
        <v>-10266</v>
      </c>
      <c r="O40" s="39">
        <v>-10266</v>
      </c>
      <c r="P40" s="36" t="s">
        <v>261</v>
      </c>
      <c r="Q40" s="36" t="s">
        <v>261</v>
      </c>
      <c r="R40" s="36" t="s">
        <v>257</v>
      </c>
      <c r="S40" s="36" t="s">
        <v>381</v>
      </c>
      <c r="T40" s="38"/>
      <c r="U40" s="36" t="s">
        <v>300</v>
      </c>
      <c r="W40" s="25">
        <v>112644</v>
      </c>
      <c r="X40" s="36">
        <v>-14160</v>
      </c>
      <c r="Z40" s="36">
        <v>112644</v>
      </c>
      <c r="AA40" s="36">
        <v>-14160</v>
      </c>
    </row>
    <row r="41" spans="1:27" s="48" customFormat="1" ht="14" customHeight="1" x14ac:dyDescent="0.2">
      <c r="A41" s="47" t="s">
        <v>257</v>
      </c>
      <c r="B41" s="48">
        <v>112432</v>
      </c>
      <c r="C41" s="48" t="s">
        <v>382</v>
      </c>
      <c r="D41" s="48" t="s">
        <v>383</v>
      </c>
      <c r="E41" s="48" t="s">
        <v>384</v>
      </c>
      <c r="F41" s="48">
        <v>1923062919</v>
      </c>
      <c r="G41" s="48" t="s">
        <v>266</v>
      </c>
      <c r="H41" s="49">
        <v>45155</v>
      </c>
      <c r="I41" s="49">
        <v>45182</v>
      </c>
      <c r="J41" s="49">
        <v>45200</v>
      </c>
      <c r="K41" s="47" t="s">
        <v>257</v>
      </c>
      <c r="L41" s="48" t="s">
        <v>385</v>
      </c>
      <c r="M41" s="48" t="s">
        <v>267</v>
      </c>
      <c r="N41" s="50">
        <v>-43680</v>
      </c>
      <c r="O41" s="50">
        <v>-43680</v>
      </c>
      <c r="P41" s="48" t="s">
        <v>261</v>
      </c>
      <c r="Q41" s="48" t="s">
        <v>261</v>
      </c>
      <c r="R41" s="48" t="s">
        <v>257</v>
      </c>
      <c r="S41" s="48" t="s">
        <v>63</v>
      </c>
      <c r="T41" s="49"/>
      <c r="U41" s="48" t="s">
        <v>300</v>
      </c>
      <c r="W41" s="25">
        <v>112691</v>
      </c>
      <c r="X41" s="36">
        <v>-278816.40000000002</v>
      </c>
      <c r="Z41" s="48">
        <v>112691</v>
      </c>
      <c r="AA41" s="48">
        <v>-278816.40000000002</v>
      </c>
    </row>
    <row r="42" spans="1:27" ht="14" customHeight="1" x14ac:dyDescent="0.2">
      <c r="A42" s="37" t="s">
        <v>257</v>
      </c>
      <c r="B42" s="36">
        <v>301428</v>
      </c>
      <c r="C42" s="36" t="s">
        <v>214</v>
      </c>
      <c r="D42" s="36" t="s">
        <v>386</v>
      </c>
      <c r="E42" s="36" t="s">
        <v>387</v>
      </c>
      <c r="F42" s="36">
        <v>1923062943</v>
      </c>
      <c r="G42" s="36" t="s">
        <v>266</v>
      </c>
      <c r="H42" s="38">
        <v>45175</v>
      </c>
      <c r="I42" s="38">
        <v>45182</v>
      </c>
      <c r="J42" s="38">
        <v>45220</v>
      </c>
      <c r="K42" s="37" t="s">
        <v>257</v>
      </c>
      <c r="L42" s="36" t="s">
        <v>257</v>
      </c>
      <c r="M42" s="36" t="s">
        <v>267</v>
      </c>
      <c r="N42" s="39">
        <v>-3363</v>
      </c>
      <c r="O42" s="39">
        <v>-3363</v>
      </c>
      <c r="P42" s="36" t="s">
        <v>261</v>
      </c>
      <c r="Q42" s="36" t="s">
        <v>261</v>
      </c>
      <c r="R42" s="36" t="s">
        <v>257</v>
      </c>
      <c r="S42" s="36" t="s">
        <v>388</v>
      </c>
      <c r="T42" s="38"/>
      <c r="U42" s="36" t="s">
        <v>300</v>
      </c>
      <c r="W42" s="25">
        <v>113443</v>
      </c>
      <c r="X42" s="36">
        <v>-4280</v>
      </c>
      <c r="Z42" s="36">
        <v>113443</v>
      </c>
      <c r="AA42" s="36">
        <v>-4280</v>
      </c>
    </row>
    <row r="43" spans="1:27" ht="14" customHeight="1" x14ac:dyDescent="0.2">
      <c r="A43" s="37" t="s">
        <v>257</v>
      </c>
      <c r="B43" s="36">
        <v>104000</v>
      </c>
      <c r="C43" s="36" t="s">
        <v>214</v>
      </c>
      <c r="D43" s="36" t="s">
        <v>389</v>
      </c>
      <c r="E43" s="36" t="s">
        <v>390</v>
      </c>
      <c r="F43" s="36">
        <v>1923062957</v>
      </c>
      <c r="G43" s="36" t="s">
        <v>266</v>
      </c>
      <c r="H43" s="38">
        <v>45175</v>
      </c>
      <c r="I43" s="38">
        <v>45182</v>
      </c>
      <c r="J43" s="38">
        <v>45220</v>
      </c>
      <c r="K43" s="37" t="s">
        <v>257</v>
      </c>
      <c r="L43" s="36" t="s">
        <v>257</v>
      </c>
      <c r="M43" s="36" t="s">
        <v>267</v>
      </c>
      <c r="N43" s="39">
        <v>-21683</v>
      </c>
      <c r="O43" s="39">
        <v>-21683</v>
      </c>
      <c r="P43" s="36" t="s">
        <v>261</v>
      </c>
      <c r="Q43" s="36" t="s">
        <v>261</v>
      </c>
      <c r="R43" s="36" t="s">
        <v>257</v>
      </c>
      <c r="S43" s="36" t="s">
        <v>391</v>
      </c>
      <c r="T43" s="38"/>
      <c r="U43" s="36" t="s">
        <v>300</v>
      </c>
      <c r="W43" s="25">
        <v>113476</v>
      </c>
      <c r="X43" s="36">
        <v>-3625</v>
      </c>
      <c r="Z43" s="36">
        <v>113476</v>
      </c>
      <c r="AA43" s="36">
        <v>-3625</v>
      </c>
    </row>
    <row r="44" spans="1:27" ht="14" customHeight="1" x14ac:dyDescent="0.2">
      <c r="A44" s="37" t="s">
        <v>257</v>
      </c>
      <c r="B44" s="36">
        <v>104000</v>
      </c>
      <c r="C44" s="36" t="s">
        <v>214</v>
      </c>
      <c r="D44" s="36" t="s">
        <v>379</v>
      </c>
      <c r="E44" s="36" t="s">
        <v>392</v>
      </c>
      <c r="F44" s="36">
        <v>1923062961</v>
      </c>
      <c r="G44" s="36" t="s">
        <v>266</v>
      </c>
      <c r="H44" s="38">
        <v>45178</v>
      </c>
      <c r="I44" s="38">
        <v>45182</v>
      </c>
      <c r="J44" s="38">
        <v>45223</v>
      </c>
      <c r="K44" s="37" t="s">
        <v>257</v>
      </c>
      <c r="L44" s="36" t="s">
        <v>257</v>
      </c>
      <c r="M44" s="36" t="s">
        <v>267</v>
      </c>
      <c r="N44" s="39">
        <v>-19852</v>
      </c>
      <c r="O44" s="39">
        <v>-19852</v>
      </c>
      <c r="P44" s="36" t="s">
        <v>261</v>
      </c>
      <c r="Q44" s="36" t="s">
        <v>261</v>
      </c>
      <c r="R44" s="36" t="s">
        <v>257</v>
      </c>
      <c r="S44" s="36" t="s">
        <v>393</v>
      </c>
      <c r="T44" s="38"/>
      <c r="U44" s="36" t="s">
        <v>300</v>
      </c>
      <c r="W44" s="25">
        <v>113495</v>
      </c>
      <c r="X44" s="36">
        <v>-181300</v>
      </c>
      <c r="Z44" s="36">
        <v>113495</v>
      </c>
      <c r="AA44" s="36">
        <v>-181300</v>
      </c>
    </row>
    <row r="45" spans="1:27" ht="14" customHeight="1" x14ac:dyDescent="0.2">
      <c r="A45" s="37" t="s">
        <v>257</v>
      </c>
      <c r="B45" s="36">
        <v>107368</v>
      </c>
      <c r="C45" s="36" t="s">
        <v>187</v>
      </c>
      <c r="D45" s="36" t="s">
        <v>394</v>
      </c>
      <c r="E45" s="36" t="s">
        <v>395</v>
      </c>
      <c r="F45" s="36">
        <v>1923062964</v>
      </c>
      <c r="G45" s="36" t="s">
        <v>266</v>
      </c>
      <c r="H45" s="38">
        <v>45175</v>
      </c>
      <c r="I45" s="38">
        <v>45182</v>
      </c>
      <c r="J45" s="38">
        <v>45220</v>
      </c>
      <c r="K45" s="37" t="s">
        <v>257</v>
      </c>
      <c r="L45" s="36" t="s">
        <v>257</v>
      </c>
      <c r="M45" s="36" t="s">
        <v>267</v>
      </c>
      <c r="N45" s="39">
        <v>-1628.4</v>
      </c>
      <c r="O45" s="39">
        <v>-1628.4</v>
      </c>
      <c r="P45" s="36" t="s">
        <v>261</v>
      </c>
      <c r="Q45" s="36" t="s">
        <v>261</v>
      </c>
      <c r="R45" s="36" t="s">
        <v>257</v>
      </c>
      <c r="S45" s="36" t="s">
        <v>396</v>
      </c>
      <c r="T45" s="38"/>
      <c r="U45" s="36" t="s">
        <v>300</v>
      </c>
      <c r="W45" s="25">
        <v>113566</v>
      </c>
      <c r="X45" s="36">
        <v>-600</v>
      </c>
      <c r="Z45" s="36">
        <v>113566</v>
      </c>
      <c r="AA45" s="36">
        <v>-600</v>
      </c>
    </row>
    <row r="46" spans="1:27" ht="14" customHeight="1" x14ac:dyDescent="0.2">
      <c r="A46" s="37" t="s">
        <v>257</v>
      </c>
      <c r="B46" s="36">
        <v>107368</v>
      </c>
      <c r="C46" s="36" t="s">
        <v>187</v>
      </c>
      <c r="D46" s="36" t="s">
        <v>397</v>
      </c>
      <c r="E46" s="36" t="s">
        <v>398</v>
      </c>
      <c r="F46" s="36">
        <v>1923062987</v>
      </c>
      <c r="G46" s="36" t="s">
        <v>266</v>
      </c>
      <c r="H46" s="38">
        <v>45175</v>
      </c>
      <c r="I46" s="38">
        <v>45182</v>
      </c>
      <c r="J46" s="38">
        <v>45220</v>
      </c>
      <c r="K46" s="37" t="s">
        <v>257</v>
      </c>
      <c r="L46" s="36" t="s">
        <v>257</v>
      </c>
      <c r="M46" s="36" t="s">
        <v>267</v>
      </c>
      <c r="N46" s="39">
        <v>-6348.4</v>
      </c>
      <c r="O46" s="39">
        <v>-6348.4</v>
      </c>
      <c r="P46" s="36" t="s">
        <v>261</v>
      </c>
      <c r="Q46" s="36" t="s">
        <v>261</v>
      </c>
      <c r="R46" s="36" t="s">
        <v>257</v>
      </c>
      <c r="S46" s="36" t="s">
        <v>399</v>
      </c>
      <c r="T46" s="38"/>
      <c r="U46" s="36" t="s">
        <v>300</v>
      </c>
      <c r="W46" s="25">
        <v>113899</v>
      </c>
      <c r="X46" s="36">
        <v>-11020</v>
      </c>
      <c r="Z46" s="36">
        <v>113899</v>
      </c>
      <c r="AA46" s="36">
        <v>-11020</v>
      </c>
    </row>
    <row r="47" spans="1:27" ht="14" customHeight="1" x14ac:dyDescent="0.2">
      <c r="A47" s="37" t="s">
        <v>257</v>
      </c>
      <c r="B47" s="36">
        <v>106525</v>
      </c>
      <c r="C47" s="36" t="s">
        <v>215</v>
      </c>
      <c r="D47" s="36" t="s">
        <v>400</v>
      </c>
      <c r="E47" s="36" t="s">
        <v>401</v>
      </c>
      <c r="F47" s="36">
        <v>1923062990</v>
      </c>
      <c r="G47" s="36" t="s">
        <v>266</v>
      </c>
      <c r="H47" s="38">
        <v>45178</v>
      </c>
      <c r="I47" s="38">
        <v>45182</v>
      </c>
      <c r="J47" s="38">
        <v>45223</v>
      </c>
      <c r="K47" s="37" t="s">
        <v>257</v>
      </c>
      <c r="L47" s="36" t="s">
        <v>257</v>
      </c>
      <c r="M47" s="36" t="s">
        <v>267</v>
      </c>
      <c r="N47" s="39">
        <v>-1540</v>
      </c>
      <c r="O47" s="39">
        <v>-1540</v>
      </c>
      <c r="P47" s="36" t="s">
        <v>261</v>
      </c>
      <c r="Q47" s="36" t="s">
        <v>261</v>
      </c>
      <c r="R47" s="36" t="s">
        <v>257</v>
      </c>
      <c r="S47" s="36" t="s">
        <v>402</v>
      </c>
      <c r="T47" s="38"/>
      <c r="U47" s="36" t="s">
        <v>300</v>
      </c>
      <c r="W47" s="25">
        <v>114105</v>
      </c>
      <c r="X47" s="36">
        <v>-3600</v>
      </c>
      <c r="Z47" s="36">
        <v>114105</v>
      </c>
      <c r="AA47" s="36">
        <v>-3600</v>
      </c>
    </row>
    <row r="48" spans="1:27" ht="14" customHeight="1" x14ac:dyDescent="0.2">
      <c r="A48" s="37" t="s">
        <v>257</v>
      </c>
      <c r="B48" s="36">
        <v>301428</v>
      </c>
      <c r="C48" s="36" t="s">
        <v>214</v>
      </c>
      <c r="D48" s="36" t="s">
        <v>386</v>
      </c>
      <c r="E48" s="36" t="s">
        <v>403</v>
      </c>
      <c r="F48" s="36">
        <v>1923062991</v>
      </c>
      <c r="G48" s="36" t="s">
        <v>266</v>
      </c>
      <c r="H48" s="38">
        <v>45178</v>
      </c>
      <c r="I48" s="38">
        <v>45182</v>
      </c>
      <c r="J48" s="38">
        <v>45223</v>
      </c>
      <c r="K48" s="37" t="s">
        <v>257</v>
      </c>
      <c r="L48" s="36" t="s">
        <v>257</v>
      </c>
      <c r="M48" s="36" t="s">
        <v>267</v>
      </c>
      <c r="N48" s="39">
        <v>-33453</v>
      </c>
      <c r="O48" s="39">
        <v>-33453</v>
      </c>
      <c r="P48" s="36" t="s">
        <v>261</v>
      </c>
      <c r="Q48" s="36" t="s">
        <v>261</v>
      </c>
      <c r="R48" s="36" t="s">
        <v>257</v>
      </c>
      <c r="S48" s="36" t="s">
        <v>404</v>
      </c>
      <c r="T48" s="38"/>
      <c r="U48" s="36" t="s">
        <v>300</v>
      </c>
      <c r="W48" s="25">
        <v>114106</v>
      </c>
      <c r="X48" s="36">
        <v>-4532</v>
      </c>
      <c r="Z48" s="36">
        <v>114106</v>
      </c>
      <c r="AA48" s="36">
        <v>-4532</v>
      </c>
    </row>
    <row r="49" spans="1:27" ht="14" customHeight="1" x14ac:dyDescent="0.2">
      <c r="A49" s="37" t="s">
        <v>257</v>
      </c>
      <c r="B49" s="36">
        <v>107368</v>
      </c>
      <c r="C49" s="36" t="s">
        <v>187</v>
      </c>
      <c r="D49" s="36" t="s">
        <v>405</v>
      </c>
      <c r="E49" s="36" t="s">
        <v>406</v>
      </c>
      <c r="F49" s="36">
        <v>1923062995</v>
      </c>
      <c r="G49" s="36" t="s">
        <v>266</v>
      </c>
      <c r="H49" s="38">
        <v>45174</v>
      </c>
      <c r="I49" s="38">
        <v>45182</v>
      </c>
      <c r="J49" s="38">
        <v>45219</v>
      </c>
      <c r="K49" s="37" t="s">
        <v>257</v>
      </c>
      <c r="L49" s="36" t="s">
        <v>257</v>
      </c>
      <c r="M49" s="36" t="s">
        <v>267</v>
      </c>
      <c r="N49" s="39">
        <v>-33040</v>
      </c>
      <c r="O49" s="39">
        <v>-33040</v>
      </c>
      <c r="P49" s="36" t="s">
        <v>261</v>
      </c>
      <c r="Q49" s="36" t="s">
        <v>261</v>
      </c>
      <c r="R49" s="36" t="s">
        <v>257</v>
      </c>
      <c r="S49" s="36" t="s">
        <v>407</v>
      </c>
      <c r="T49" s="38"/>
      <c r="U49" s="36" t="s">
        <v>300</v>
      </c>
      <c r="W49" s="25">
        <v>114353</v>
      </c>
      <c r="X49" s="36">
        <v>-18681.84</v>
      </c>
      <c r="Z49" s="36">
        <v>114353</v>
      </c>
      <c r="AA49" s="36">
        <v>-18681.84</v>
      </c>
    </row>
    <row r="50" spans="1:27" ht="14" customHeight="1" x14ac:dyDescent="0.2">
      <c r="A50" s="37" t="s">
        <v>257</v>
      </c>
      <c r="B50" s="36">
        <v>104000</v>
      </c>
      <c r="C50" s="36" t="s">
        <v>214</v>
      </c>
      <c r="D50" s="36" t="s">
        <v>389</v>
      </c>
      <c r="E50" s="36" t="s">
        <v>408</v>
      </c>
      <c r="F50" s="36">
        <v>1923063002</v>
      </c>
      <c r="G50" s="36" t="s">
        <v>266</v>
      </c>
      <c r="H50" s="38">
        <v>45178</v>
      </c>
      <c r="I50" s="38">
        <v>45182</v>
      </c>
      <c r="J50" s="38">
        <v>45223</v>
      </c>
      <c r="K50" s="37" t="s">
        <v>257</v>
      </c>
      <c r="L50" s="36" t="s">
        <v>257</v>
      </c>
      <c r="M50" s="36" t="s">
        <v>267</v>
      </c>
      <c r="N50" s="39">
        <v>-157601</v>
      </c>
      <c r="O50" s="39">
        <v>-157601</v>
      </c>
      <c r="P50" s="36" t="s">
        <v>261</v>
      </c>
      <c r="Q50" s="36" t="s">
        <v>261</v>
      </c>
      <c r="R50" s="36" t="s">
        <v>257</v>
      </c>
      <c r="S50" s="36" t="s">
        <v>409</v>
      </c>
      <c r="T50" s="38"/>
      <c r="U50" s="36" t="s">
        <v>300</v>
      </c>
      <c r="W50" s="25">
        <v>114574</v>
      </c>
      <c r="X50" s="36">
        <v>-68250</v>
      </c>
      <c r="Z50" s="36">
        <v>114574</v>
      </c>
      <c r="AA50" s="36">
        <v>-68250</v>
      </c>
    </row>
    <row r="51" spans="1:27" ht="14" customHeight="1" x14ac:dyDescent="0.2">
      <c r="A51" s="37" t="s">
        <v>257</v>
      </c>
      <c r="B51" s="36">
        <v>113476</v>
      </c>
      <c r="C51" s="36" t="s">
        <v>410</v>
      </c>
      <c r="D51" s="36" t="s">
        <v>411</v>
      </c>
      <c r="E51" s="36" t="s">
        <v>412</v>
      </c>
      <c r="F51" s="36">
        <v>1923063170</v>
      </c>
      <c r="G51" s="36" t="s">
        <v>266</v>
      </c>
      <c r="H51" s="38">
        <v>45177</v>
      </c>
      <c r="I51" s="38">
        <v>45183</v>
      </c>
      <c r="J51" s="38">
        <v>45222</v>
      </c>
      <c r="K51" s="37" t="s">
        <v>257</v>
      </c>
      <c r="L51" s="36" t="s">
        <v>257</v>
      </c>
      <c r="M51" s="36" t="s">
        <v>267</v>
      </c>
      <c r="N51" s="39">
        <v>-3625</v>
      </c>
      <c r="O51" s="39">
        <v>-3625</v>
      </c>
      <c r="P51" s="36" t="s">
        <v>261</v>
      </c>
      <c r="Q51" s="36" t="s">
        <v>261</v>
      </c>
      <c r="R51" s="36" t="s">
        <v>257</v>
      </c>
      <c r="S51" s="36" t="s">
        <v>94</v>
      </c>
      <c r="T51" s="38"/>
      <c r="U51" s="36" t="s">
        <v>300</v>
      </c>
      <c r="W51" s="25">
        <v>114683</v>
      </c>
      <c r="X51" s="36">
        <v>-20851</v>
      </c>
      <c r="Z51" s="36">
        <v>114683</v>
      </c>
      <c r="AA51" s="36">
        <v>-20851</v>
      </c>
    </row>
    <row r="52" spans="1:27" ht="14" customHeight="1" x14ac:dyDescent="0.2">
      <c r="A52" s="37" t="s">
        <v>257</v>
      </c>
      <c r="B52" s="36">
        <v>102881</v>
      </c>
      <c r="C52" s="36" t="s">
        <v>415</v>
      </c>
      <c r="D52" s="36" t="s">
        <v>416</v>
      </c>
      <c r="E52" s="36" t="s">
        <v>417</v>
      </c>
      <c r="F52" s="36">
        <v>1923063174</v>
      </c>
      <c r="G52" s="36" t="s">
        <v>266</v>
      </c>
      <c r="H52" s="38">
        <v>45174</v>
      </c>
      <c r="I52" s="38">
        <v>45183</v>
      </c>
      <c r="J52" s="38">
        <v>45219</v>
      </c>
      <c r="K52" s="37" t="s">
        <v>257</v>
      </c>
      <c r="L52" s="36" t="s">
        <v>257</v>
      </c>
      <c r="M52" s="36" t="s">
        <v>267</v>
      </c>
      <c r="N52" s="39">
        <v>-106693</v>
      </c>
      <c r="O52" s="39">
        <v>-106693</v>
      </c>
      <c r="P52" s="36" t="s">
        <v>261</v>
      </c>
      <c r="Q52" s="36" t="s">
        <v>261</v>
      </c>
      <c r="R52" s="36" t="s">
        <v>257</v>
      </c>
      <c r="S52" s="36" t="s">
        <v>98</v>
      </c>
      <c r="T52" s="38"/>
      <c r="U52" s="36" t="s">
        <v>300</v>
      </c>
      <c r="W52" s="25">
        <v>114818</v>
      </c>
      <c r="X52" s="36">
        <v>-28132</v>
      </c>
      <c r="Z52" s="36">
        <v>114818</v>
      </c>
      <c r="AA52" s="36">
        <v>-28132</v>
      </c>
    </row>
    <row r="53" spans="1:27" ht="14" customHeight="1" x14ac:dyDescent="0.2">
      <c r="A53" s="37" t="s">
        <v>257</v>
      </c>
      <c r="B53" s="36" t="s">
        <v>25</v>
      </c>
      <c r="C53" s="36" t="s">
        <v>26</v>
      </c>
      <c r="D53" s="36" t="s">
        <v>418</v>
      </c>
      <c r="E53" s="36" t="s">
        <v>419</v>
      </c>
      <c r="F53" s="36">
        <v>1923063318</v>
      </c>
      <c r="G53" s="36" t="s">
        <v>266</v>
      </c>
      <c r="H53" s="38">
        <v>45175</v>
      </c>
      <c r="I53" s="38">
        <v>45183</v>
      </c>
      <c r="J53" s="38">
        <v>45220</v>
      </c>
      <c r="K53" s="37" t="s">
        <v>257</v>
      </c>
      <c r="L53" s="36" t="s">
        <v>257</v>
      </c>
      <c r="M53" s="36" t="s">
        <v>267</v>
      </c>
      <c r="N53" s="39">
        <v>-34484</v>
      </c>
      <c r="O53" s="39">
        <v>-34484</v>
      </c>
      <c r="P53" s="36" t="s">
        <v>261</v>
      </c>
      <c r="Q53" s="36" t="s">
        <v>261</v>
      </c>
      <c r="R53" s="36" t="s">
        <v>257</v>
      </c>
      <c r="S53" s="36" t="s">
        <v>48</v>
      </c>
      <c r="T53" s="38"/>
      <c r="U53" s="36" t="s">
        <v>300</v>
      </c>
      <c r="W53" s="25">
        <v>114883</v>
      </c>
      <c r="X53" s="36">
        <v>-53641</v>
      </c>
      <c r="Z53" s="36">
        <v>114883</v>
      </c>
      <c r="AA53" s="36">
        <v>-53641</v>
      </c>
    </row>
    <row r="54" spans="1:27" ht="14" customHeight="1" x14ac:dyDescent="0.2">
      <c r="A54" s="37" t="s">
        <v>257</v>
      </c>
      <c r="B54" s="36">
        <v>106525</v>
      </c>
      <c r="C54" s="36" t="s">
        <v>215</v>
      </c>
      <c r="D54" s="36" t="s">
        <v>212</v>
      </c>
      <c r="E54" s="36" t="s">
        <v>420</v>
      </c>
      <c r="F54" s="36">
        <v>1923063893</v>
      </c>
      <c r="G54" s="36" t="s">
        <v>266</v>
      </c>
      <c r="H54" s="38">
        <v>45178</v>
      </c>
      <c r="I54" s="38">
        <v>45184</v>
      </c>
      <c r="J54" s="38">
        <v>45223</v>
      </c>
      <c r="K54" s="37" t="s">
        <v>257</v>
      </c>
      <c r="L54" s="36" t="s">
        <v>257</v>
      </c>
      <c r="M54" s="36" t="s">
        <v>289</v>
      </c>
      <c r="N54" s="39">
        <v>-472</v>
      </c>
      <c r="O54" s="39">
        <v>-472</v>
      </c>
      <c r="P54" s="36" t="s">
        <v>261</v>
      </c>
      <c r="Q54" s="36" t="s">
        <v>261</v>
      </c>
      <c r="R54" s="36" t="s">
        <v>257</v>
      </c>
      <c r="S54" s="36" t="s">
        <v>421</v>
      </c>
      <c r="T54" s="38"/>
      <c r="U54" s="36" t="s">
        <v>300</v>
      </c>
      <c r="W54" s="25">
        <v>115411</v>
      </c>
      <c r="X54" s="36">
        <v>-2832</v>
      </c>
      <c r="Z54" s="36">
        <v>115411</v>
      </c>
      <c r="AA54" s="36">
        <v>-2832</v>
      </c>
    </row>
    <row r="55" spans="1:27" ht="14" customHeight="1" x14ac:dyDescent="0.2">
      <c r="A55" s="37" t="s">
        <v>257</v>
      </c>
      <c r="B55" s="36">
        <v>301675</v>
      </c>
      <c r="C55" s="36" t="s">
        <v>422</v>
      </c>
      <c r="D55" s="36" t="s">
        <v>423</v>
      </c>
      <c r="E55" s="36" t="s">
        <v>424</v>
      </c>
      <c r="F55" s="36">
        <v>1923063942</v>
      </c>
      <c r="G55" s="36" t="s">
        <v>266</v>
      </c>
      <c r="H55" s="38">
        <v>45175</v>
      </c>
      <c r="I55" s="38">
        <v>45184</v>
      </c>
      <c r="J55" s="38">
        <v>45220</v>
      </c>
      <c r="K55" s="37" t="s">
        <v>257</v>
      </c>
      <c r="L55" s="36" t="s">
        <v>257</v>
      </c>
      <c r="M55" s="36" t="s">
        <v>267</v>
      </c>
      <c r="N55" s="39">
        <v>-54405</v>
      </c>
      <c r="O55" s="39">
        <v>-54405</v>
      </c>
      <c r="P55" s="36" t="s">
        <v>261</v>
      </c>
      <c r="Q55" s="36" t="s">
        <v>261</v>
      </c>
      <c r="R55" s="36" t="s">
        <v>257</v>
      </c>
      <c r="S55" s="36" t="s">
        <v>152</v>
      </c>
      <c r="T55" s="38"/>
      <c r="U55" s="36" t="s">
        <v>300</v>
      </c>
      <c r="W55" s="25">
        <v>115415</v>
      </c>
      <c r="X55" s="36">
        <v>-102570</v>
      </c>
      <c r="Z55" s="36">
        <v>115415</v>
      </c>
      <c r="AA55" s="36">
        <v>-102570</v>
      </c>
    </row>
    <row r="56" spans="1:27" ht="14" customHeight="1" x14ac:dyDescent="0.2">
      <c r="A56" s="37" t="s">
        <v>257</v>
      </c>
      <c r="B56" s="36" t="s">
        <v>53</v>
      </c>
      <c r="C56" s="36" t="s">
        <v>208</v>
      </c>
      <c r="D56" s="36" t="s">
        <v>312</v>
      </c>
      <c r="E56" s="36" t="s">
        <v>425</v>
      </c>
      <c r="F56" s="36">
        <v>1923063977</v>
      </c>
      <c r="G56" s="36" t="s">
        <v>266</v>
      </c>
      <c r="H56" s="38">
        <v>45177</v>
      </c>
      <c r="I56" s="38">
        <v>45184</v>
      </c>
      <c r="J56" s="38">
        <v>45222</v>
      </c>
      <c r="K56" s="37" t="s">
        <v>257</v>
      </c>
      <c r="L56" s="36" t="s">
        <v>257</v>
      </c>
      <c r="M56" s="36" t="s">
        <v>267</v>
      </c>
      <c r="N56" s="39">
        <v>-96140</v>
      </c>
      <c r="O56" s="39">
        <v>-96140</v>
      </c>
      <c r="P56" s="36" t="s">
        <v>261</v>
      </c>
      <c r="Q56" s="36" t="s">
        <v>261</v>
      </c>
      <c r="R56" s="36" t="s">
        <v>257</v>
      </c>
      <c r="S56" s="36" t="s">
        <v>426</v>
      </c>
      <c r="T56" s="38"/>
      <c r="U56" s="36" t="s">
        <v>300</v>
      </c>
      <c r="W56" s="25">
        <v>115680</v>
      </c>
      <c r="X56" s="36">
        <v>-168940.6</v>
      </c>
      <c r="Z56" s="36">
        <v>115680</v>
      </c>
      <c r="AA56" s="36">
        <v>-168940.6</v>
      </c>
    </row>
    <row r="57" spans="1:27" ht="14" customHeight="1" x14ac:dyDescent="0.2">
      <c r="A57" s="37" t="s">
        <v>257</v>
      </c>
      <c r="B57" s="36">
        <v>117188</v>
      </c>
      <c r="C57" s="36" t="s">
        <v>225</v>
      </c>
      <c r="D57" s="36" t="s">
        <v>427</v>
      </c>
      <c r="E57" s="36" t="s">
        <v>428</v>
      </c>
      <c r="F57" s="36">
        <v>1923064090</v>
      </c>
      <c r="G57" s="36" t="s">
        <v>266</v>
      </c>
      <c r="H57" s="38">
        <v>45178</v>
      </c>
      <c r="I57" s="38">
        <v>45184</v>
      </c>
      <c r="J57" s="38">
        <v>45223</v>
      </c>
      <c r="K57" s="37" t="s">
        <v>257</v>
      </c>
      <c r="L57" s="36" t="s">
        <v>257</v>
      </c>
      <c r="M57" s="36" t="s">
        <v>267</v>
      </c>
      <c r="N57" s="39">
        <v>-105803</v>
      </c>
      <c r="O57" s="39">
        <v>-105803</v>
      </c>
      <c r="P57" s="36" t="s">
        <v>261</v>
      </c>
      <c r="Q57" s="36" t="s">
        <v>261</v>
      </c>
      <c r="R57" s="36" t="s">
        <v>257</v>
      </c>
      <c r="S57" s="36" t="s">
        <v>429</v>
      </c>
      <c r="T57" s="38"/>
      <c r="U57" s="36" t="s">
        <v>300</v>
      </c>
      <c r="W57" s="25">
        <v>115751</v>
      </c>
      <c r="X57" s="36">
        <v>-270176</v>
      </c>
      <c r="Z57" s="36">
        <v>115751</v>
      </c>
      <c r="AA57" s="36">
        <v>-270176</v>
      </c>
    </row>
    <row r="58" spans="1:27" ht="14" customHeight="1" x14ac:dyDescent="0.2">
      <c r="A58" s="37" t="s">
        <v>257</v>
      </c>
      <c r="B58" s="36">
        <v>107368</v>
      </c>
      <c r="C58" s="36" t="s">
        <v>187</v>
      </c>
      <c r="D58" s="36" t="s">
        <v>430</v>
      </c>
      <c r="E58" s="36" t="s">
        <v>431</v>
      </c>
      <c r="F58" s="36">
        <v>1923065133</v>
      </c>
      <c r="G58" s="36" t="s">
        <v>266</v>
      </c>
      <c r="H58" s="38">
        <v>45177</v>
      </c>
      <c r="I58" s="38">
        <v>45189</v>
      </c>
      <c r="J58" s="38">
        <v>45222</v>
      </c>
      <c r="K58" s="37" t="s">
        <v>257</v>
      </c>
      <c r="L58" s="36" t="s">
        <v>257</v>
      </c>
      <c r="M58" s="36" t="s">
        <v>267</v>
      </c>
      <c r="N58" s="39">
        <v>-35742.199999999997</v>
      </c>
      <c r="O58" s="39">
        <v>-35742.199999999997</v>
      </c>
      <c r="P58" s="36" t="s">
        <v>261</v>
      </c>
      <c r="Q58" s="36" t="s">
        <v>261</v>
      </c>
      <c r="R58" s="36" t="s">
        <v>257</v>
      </c>
      <c r="S58" s="36" t="s">
        <v>432</v>
      </c>
      <c r="T58" s="38"/>
      <c r="U58" s="36" t="s">
        <v>300</v>
      </c>
      <c r="W58" s="25">
        <v>115764</v>
      </c>
      <c r="X58" s="36">
        <v>-898</v>
      </c>
      <c r="Z58" s="36">
        <v>115764</v>
      </c>
      <c r="AA58" s="36">
        <v>-898</v>
      </c>
    </row>
    <row r="59" spans="1:27" ht="14" customHeight="1" x14ac:dyDescent="0.2">
      <c r="A59" s="37" t="s">
        <v>257</v>
      </c>
      <c r="B59" s="36">
        <v>114105</v>
      </c>
      <c r="C59" s="36" t="s">
        <v>433</v>
      </c>
      <c r="D59" s="36" t="s">
        <v>434</v>
      </c>
      <c r="E59" s="36" t="s">
        <v>435</v>
      </c>
      <c r="F59" s="36">
        <v>1923065177</v>
      </c>
      <c r="G59" s="36" t="s">
        <v>266</v>
      </c>
      <c r="H59" s="38">
        <v>45174</v>
      </c>
      <c r="I59" s="38">
        <v>45188</v>
      </c>
      <c r="J59" s="38">
        <v>45219</v>
      </c>
      <c r="K59" s="37" t="s">
        <v>257</v>
      </c>
      <c r="L59" s="36" t="s">
        <v>257</v>
      </c>
      <c r="M59" s="36" t="s">
        <v>267</v>
      </c>
      <c r="N59" s="39">
        <v>-3600</v>
      </c>
      <c r="O59" s="39">
        <v>-3600</v>
      </c>
      <c r="P59" s="36" t="s">
        <v>261</v>
      </c>
      <c r="Q59" s="36" t="s">
        <v>261</v>
      </c>
      <c r="R59" s="36" t="s">
        <v>257</v>
      </c>
      <c r="S59" s="36" t="s">
        <v>69</v>
      </c>
      <c r="T59" s="38"/>
      <c r="U59" s="36" t="s">
        <v>300</v>
      </c>
      <c r="W59" s="25">
        <v>115790</v>
      </c>
      <c r="X59" s="36">
        <v>-13031.63</v>
      </c>
      <c r="Z59" s="36">
        <v>115790</v>
      </c>
      <c r="AA59" s="36">
        <v>-13031.63</v>
      </c>
    </row>
    <row r="60" spans="1:27" ht="14" customHeight="1" x14ac:dyDescent="0.2">
      <c r="A60" s="37" t="s">
        <v>257</v>
      </c>
      <c r="B60" s="36">
        <v>117173</v>
      </c>
      <c r="C60" s="36" t="s">
        <v>201</v>
      </c>
      <c r="D60" s="36" t="s">
        <v>438</v>
      </c>
      <c r="E60" s="36" t="s">
        <v>439</v>
      </c>
      <c r="F60" s="36">
        <v>1923066045</v>
      </c>
      <c r="G60" s="36" t="s">
        <v>266</v>
      </c>
      <c r="H60" s="38">
        <v>45177</v>
      </c>
      <c r="I60" s="38">
        <v>45183</v>
      </c>
      <c r="J60" s="38">
        <v>45222</v>
      </c>
      <c r="K60" s="37" t="s">
        <v>257</v>
      </c>
      <c r="L60" s="36" t="s">
        <v>257</v>
      </c>
      <c r="M60" s="36" t="s">
        <v>267</v>
      </c>
      <c r="N60" s="39">
        <v>-286702</v>
      </c>
      <c r="O60" s="39">
        <v>-286702</v>
      </c>
      <c r="P60" s="36" t="s">
        <v>261</v>
      </c>
      <c r="Q60" s="36" t="s">
        <v>261</v>
      </c>
      <c r="R60" s="36" t="s">
        <v>257</v>
      </c>
      <c r="S60" s="36" t="s">
        <v>440</v>
      </c>
      <c r="T60" s="38"/>
      <c r="U60" s="36" t="s">
        <v>300</v>
      </c>
      <c r="W60" s="25">
        <v>115815</v>
      </c>
      <c r="X60" s="36">
        <v>-37076</v>
      </c>
      <c r="Z60" s="36">
        <v>115815</v>
      </c>
      <c r="AA60" s="36">
        <v>-37076</v>
      </c>
    </row>
    <row r="61" spans="1:27" ht="14" customHeight="1" x14ac:dyDescent="0.2">
      <c r="A61" s="37" t="s">
        <v>257</v>
      </c>
      <c r="B61" s="36">
        <v>114574</v>
      </c>
      <c r="C61" s="36" t="s">
        <v>195</v>
      </c>
      <c r="D61" s="36" t="s">
        <v>441</v>
      </c>
      <c r="E61" s="36" t="s">
        <v>442</v>
      </c>
      <c r="F61" s="36">
        <v>1923066238</v>
      </c>
      <c r="G61" s="36" t="s">
        <v>266</v>
      </c>
      <c r="H61" s="38">
        <v>45175</v>
      </c>
      <c r="I61" s="38">
        <v>45191</v>
      </c>
      <c r="J61" s="38">
        <v>45220</v>
      </c>
      <c r="K61" s="37" t="s">
        <v>257</v>
      </c>
      <c r="L61" s="36" t="s">
        <v>257</v>
      </c>
      <c r="M61" s="36" t="s">
        <v>267</v>
      </c>
      <c r="N61" s="39">
        <v>-68250</v>
      </c>
      <c r="O61" s="39">
        <v>-68250</v>
      </c>
      <c r="P61" s="36" t="s">
        <v>261</v>
      </c>
      <c r="Q61" s="36" t="s">
        <v>261</v>
      </c>
      <c r="R61" s="36" t="s">
        <v>257</v>
      </c>
      <c r="S61" s="36" t="s">
        <v>443</v>
      </c>
      <c r="T61" s="38"/>
      <c r="U61" s="36" t="s">
        <v>300</v>
      </c>
      <c r="W61" s="25">
        <v>115908</v>
      </c>
      <c r="X61" s="36">
        <v>-5380.8</v>
      </c>
      <c r="Z61" s="36">
        <v>115908</v>
      </c>
      <c r="AA61" s="36">
        <v>-5380.8</v>
      </c>
    </row>
    <row r="62" spans="1:27" ht="14" customHeight="1" x14ac:dyDescent="0.2">
      <c r="A62" s="37" t="s">
        <v>257</v>
      </c>
      <c r="B62" s="36">
        <v>115680</v>
      </c>
      <c r="C62" s="36" t="s">
        <v>197</v>
      </c>
      <c r="D62" s="36" t="s">
        <v>444</v>
      </c>
      <c r="E62" s="36" t="s">
        <v>445</v>
      </c>
      <c r="F62" s="36">
        <v>1923066311</v>
      </c>
      <c r="G62" s="36" t="s">
        <v>266</v>
      </c>
      <c r="H62" s="38">
        <v>45177</v>
      </c>
      <c r="I62" s="38">
        <v>45191</v>
      </c>
      <c r="J62" s="38">
        <v>45222</v>
      </c>
      <c r="K62" s="37" t="s">
        <v>257</v>
      </c>
      <c r="L62" s="36" t="s">
        <v>257</v>
      </c>
      <c r="M62" s="36" t="s">
        <v>267</v>
      </c>
      <c r="N62" s="39">
        <v>-168940.6</v>
      </c>
      <c r="O62" s="39">
        <v>-168940.6</v>
      </c>
      <c r="P62" s="36" t="s">
        <v>261</v>
      </c>
      <c r="Q62" s="36" t="s">
        <v>261</v>
      </c>
      <c r="R62" s="36" t="s">
        <v>257</v>
      </c>
      <c r="S62" s="36" t="s">
        <v>446</v>
      </c>
      <c r="T62" s="38"/>
      <c r="U62" s="36" t="s">
        <v>300</v>
      </c>
      <c r="W62" s="25">
        <v>116071</v>
      </c>
      <c r="X62" s="36">
        <v>-55900</v>
      </c>
      <c r="Z62" s="36">
        <v>116071</v>
      </c>
      <c r="AA62" s="36">
        <v>-55900</v>
      </c>
    </row>
    <row r="63" spans="1:27" ht="14" customHeight="1" x14ac:dyDescent="0.2">
      <c r="A63" s="37" t="s">
        <v>257</v>
      </c>
      <c r="B63" s="36">
        <v>101391</v>
      </c>
      <c r="C63" s="36" t="s">
        <v>182</v>
      </c>
      <c r="D63" s="36" t="s">
        <v>326</v>
      </c>
      <c r="E63" s="36" t="s">
        <v>447</v>
      </c>
      <c r="F63" s="36">
        <v>1923066745</v>
      </c>
      <c r="G63" s="36" t="s">
        <v>266</v>
      </c>
      <c r="H63" s="38">
        <v>45173</v>
      </c>
      <c r="I63" s="38">
        <v>45191</v>
      </c>
      <c r="J63" s="38">
        <v>45218</v>
      </c>
      <c r="K63" s="37" t="s">
        <v>257</v>
      </c>
      <c r="L63" s="36" t="s">
        <v>257</v>
      </c>
      <c r="M63" s="36" t="s">
        <v>267</v>
      </c>
      <c r="N63" s="39">
        <v>-3811</v>
      </c>
      <c r="O63" s="39">
        <v>-3811</v>
      </c>
      <c r="P63" s="36" t="s">
        <v>261</v>
      </c>
      <c r="Q63" s="36" t="s">
        <v>261</v>
      </c>
      <c r="R63" s="36" t="s">
        <v>257</v>
      </c>
      <c r="S63" s="36" t="s">
        <v>448</v>
      </c>
      <c r="T63" s="38"/>
      <c r="U63" s="36" t="s">
        <v>300</v>
      </c>
      <c r="W63" s="25">
        <v>117173</v>
      </c>
      <c r="X63" s="36">
        <v>-286702</v>
      </c>
      <c r="Z63" s="36">
        <v>117173</v>
      </c>
      <c r="AA63" s="36">
        <v>-286702</v>
      </c>
    </row>
    <row r="64" spans="1:27" ht="14" customHeight="1" x14ac:dyDescent="0.2">
      <c r="A64" s="37" t="s">
        <v>257</v>
      </c>
      <c r="B64" s="36">
        <v>114683</v>
      </c>
      <c r="C64" s="36" t="s">
        <v>18</v>
      </c>
      <c r="D64" s="36" t="s">
        <v>449</v>
      </c>
      <c r="E64" s="36" t="s">
        <v>450</v>
      </c>
      <c r="F64" s="36">
        <v>1923067121</v>
      </c>
      <c r="G64" s="36" t="s">
        <v>266</v>
      </c>
      <c r="H64" s="38">
        <v>45192</v>
      </c>
      <c r="I64" s="38">
        <v>45194</v>
      </c>
      <c r="J64" s="38">
        <v>45222</v>
      </c>
      <c r="K64" s="37" t="s">
        <v>257</v>
      </c>
      <c r="L64" s="36" t="s">
        <v>257</v>
      </c>
      <c r="M64" s="36" t="s">
        <v>267</v>
      </c>
      <c r="N64" s="39">
        <v>-20851</v>
      </c>
      <c r="O64" s="39">
        <v>-20851</v>
      </c>
      <c r="P64" s="36" t="s">
        <v>261</v>
      </c>
      <c r="Q64" s="36" t="s">
        <v>261</v>
      </c>
      <c r="R64" s="36" t="s">
        <v>257</v>
      </c>
      <c r="S64" s="36" t="s">
        <v>451</v>
      </c>
      <c r="T64" s="38"/>
      <c r="U64" s="36" t="s">
        <v>269</v>
      </c>
      <c r="W64" s="25">
        <v>117188</v>
      </c>
      <c r="X64" s="36">
        <v>-105803</v>
      </c>
      <c r="Z64" s="36">
        <v>117188</v>
      </c>
      <c r="AA64" s="36">
        <v>-105803</v>
      </c>
    </row>
    <row r="65" spans="1:27" ht="14" customHeight="1" x14ac:dyDescent="0.2">
      <c r="A65" s="37" t="s">
        <v>257</v>
      </c>
      <c r="B65" s="36">
        <v>106183</v>
      </c>
      <c r="C65" s="36" t="s">
        <v>11</v>
      </c>
      <c r="D65" s="36" t="s">
        <v>452</v>
      </c>
      <c r="E65" s="36" t="s">
        <v>453</v>
      </c>
      <c r="F65" s="36">
        <v>1923067243</v>
      </c>
      <c r="G65" s="36" t="s">
        <v>266</v>
      </c>
      <c r="H65" s="38">
        <v>45191</v>
      </c>
      <c r="I65" s="38">
        <v>45194</v>
      </c>
      <c r="J65" s="38">
        <v>45221</v>
      </c>
      <c r="K65" s="37" t="s">
        <v>257</v>
      </c>
      <c r="L65" s="36" t="s">
        <v>257</v>
      </c>
      <c r="M65" s="36" t="s">
        <v>267</v>
      </c>
      <c r="N65" s="39">
        <v>-5600</v>
      </c>
      <c r="O65" s="39">
        <v>-5600</v>
      </c>
      <c r="P65" s="36" t="s">
        <v>261</v>
      </c>
      <c r="Q65" s="36" t="s">
        <v>261</v>
      </c>
      <c r="R65" s="36" t="s">
        <v>257</v>
      </c>
      <c r="S65" s="36" t="s">
        <v>454</v>
      </c>
      <c r="T65" s="38"/>
      <c r="U65" s="36" t="s">
        <v>269</v>
      </c>
      <c r="W65" s="25">
        <v>117381</v>
      </c>
      <c r="X65" s="36">
        <v>-1357</v>
      </c>
      <c r="Z65" s="36">
        <v>117381</v>
      </c>
      <c r="AA65" s="36">
        <v>-1357</v>
      </c>
    </row>
    <row r="66" spans="1:27" ht="14" customHeight="1" x14ac:dyDescent="0.2">
      <c r="A66" s="37" t="s">
        <v>257</v>
      </c>
      <c r="B66" s="36">
        <v>117381</v>
      </c>
      <c r="C66" s="36" t="s">
        <v>20</v>
      </c>
      <c r="D66" s="36" t="s">
        <v>455</v>
      </c>
      <c r="E66" s="36" t="s">
        <v>456</v>
      </c>
      <c r="F66" s="36">
        <v>1923067245</v>
      </c>
      <c r="G66" s="36" t="s">
        <v>266</v>
      </c>
      <c r="H66" s="38">
        <v>45191</v>
      </c>
      <c r="I66" s="38">
        <v>45194</v>
      </c>
      <c r="J66" s="38">
        <v>45221</v>
      </c>
      <c r="K66" s="37" t="s">
        <v>257</v>
      </c>
      <c r="L66" s="36" t="s">
        <v>257</v>
      </c>
      <c r="M66" s="36" t="s">
        <v>267</v>
      </c>
      <c r="N66" s="39">
        <v>-1357</v>
      </c>
      <c r="O66" s="39">
        <v>-1357</v>
      </c>
      <c r="P66" s="36" t="s">
        <v>261</v>
      </c>
      <c r="Q66" s="36" t="s">
        <v>261</v>
      </c>
      <c r="R66" s="36" t="s">
        <v>257</v>
      </c>
      <c r="S66" s="36" t="s">
        <v>457</v>
      </c>
      <c r="T66" s="38"/>
      <c r="U66" s="36" t="s">
        <v>269</v>
      </c>
      <c r="W66" s="25">
        <v>117390</v>
      </c>
      <c r="X66" s="36">
        <v>-112208</v>
      </c>
      <c r="Z66" s="36">
        <v>117390</v>
      </c>
      <c r="AA66" s="36">
        <v>-112208</v>
      </c>
    </row>
    <row r="67" spans="1:27" ht="14" customHeight="1" x14ac:dyDescent="0.2">
      <c r="A67" s="37" t="s">
        <v>257</v>
      </c>
      <c r="B67" s="36">
        <v>301540</v>
      </c>
      <c r="C67" s="36" t="s">
        <v>233</v>
      </c>
      <c r="D67" s="36" t="s">
        <v>458</v>
      </c>
      <c r="E67" s="36" t="s">
        <v>459</v>
      </c>
      <c r="F67" s="36">
        <v>1923067291</v>
      </c>
      <c r="G67" s="36" t="s">
        <v>266</v>
      </c>
      <c r="H67" s="38">
        <v>45187</v>
      </c>
      <c r="I67" s="38">
        <v>45194</v>
      </c>
      <c r="J67" s="38">
        <v>45217</v>
      </c>
      <c r="K67" s="37" t="s">
        <v>257</v>
      </c>
      <c r="L67" s="36" t="s">
        <v>257</v>
      </c>
      <c r="M67" s="36" t="s">
        <v>267</v>
      </c>
      <c r="N67" s="39">
        <v>-136054</v>
      </c>
      <c r="O67" s="39">
        <v>-136054</v>
      </c>
      <c r="P67" s="36" t="s">
        <v>261</v>
      </c>
      <c r="Q67" s="36" t="s">
        <v>261</v>
      </c>
      <c r="R67" s="36" t="s">
        <v>257</v>
      </c>
      <c r="S67" s="36" t="s">
        <v>460</v>
      </c>
      <c r="T67" s="38"/>
      <c r="U67" s="36" t="s">
        <v>269</v>
      </c>
      <c r="W67" s="25">
        <v>117391</v>
      </c>
      <c r="X67" s="36">
        <v>-155724</v>
      </c>
      <c r="Z67" s="36">
        <v>117391</v>
      </c>
      <c r="AA67" s="36">
        <v>-155724</v>
      </c>
    </row>
    <row r="68" spans="1:27" ht="14" customHeight="1" x14ac:dyDescent="0.2">
      <c r="A68" s="37" t="s">
        <v>257</v>
      </c>
      <c r="B68" s="36">
        <v>119011</v>
      </c>
      <c r="C68" s="36" t="s">
        <v>461</v>
      </c>
      <c r="D68" s="36" t="s">
        <v>462</v>
      </c>
      <c r="E68" s="36" t="s">
        <v>463</v>
      </c>
      <c r="F68" s="36">
        <v>1923067745</v>
      </c>
      <c r="G68" s="36" t="s">
        <v>266</v>
      </c>
      <c r="H68" s="38">
        <v>45174</v>
      </c>
      <c r="I68" s="38">
        <v>45195</v>
      </c>
      <c r="J68" s="38">
        <v>45219</v>
      </c>
      <c r="K68" s="37" t="s">
        <v>257</v>
      </c>
      <c r="L68" s="36" t="s">
        <v>257</v>
      </c>
      <c r="M68" s="36" t="s">
        <v>267</v>
      </c>
      <c r="N68" s="39">
        <v>-38940</v>
      </c>
      <c r="O68" s="39">
        <v>-38940</v>
      </c>
      <c r="P68" s="36" t="s">
        <v>261</v>
      </c>
      <c r="Q68" s="36" t="s">
        <v>261</v>
      </c>
      <c r="R68" s="36" t="s">
        <v>257</v>
      </c>
      <c r="S68" s="36" t="s">
        <v>464</v>
      </c>
      <c r="T68" s="38"/>
      <c r="U68" s="36" t="s">
        <v>300</v>
      </c>
      <c r="W68" s="25">
        <v>117533</v>
      </c>
      <c r="X68" s="36">
        <v>-238777</v>
      </c>
      <c r="Z68" s="36">
        <v>117533</v>
      </c>
      <c r="AA68" s="36">
        <v>-238777</v>
      </c>
    </row>
    <row r="69" spans="1:27" ht="14" customHeight="1" x14ac:dyDescent="0.2">
      <c r="A69" s="37" t="s">
        <v>257</v>
      </c>
      <c r="B69" s="36">
        <v>102788</v>
      </c>
      <c r="C69" s="36" t="s">
        <v>8</v>
      </c>
      <c r="D69" s="36" t="s">
        <v>465</v>
      </c>
      <c r="E69" s="36" t="s">
        <v>466</v>
      </c>
      <c r="F69" s="36">
        <v>1923067761</v>
      </c>
      <c r="G69" s="36" t="s">
        <v>266</v>
      </c>
      <c r="H69" s="38">
        <v>45190</v>
      </c>
      <c r="I69" s="38">
        <v>45195</v>
      </c>
      <c r="J69" s="38">
        <v>45220</v>
      </c>
      <c r="K69" s="37" t="s">
        <v>257</v>
      </c>
      <c r="L69" s="36" t="s">
        <v>257</v>
      </c>
      <c r="M69" s="36" t="s">
        <v>267</v>
      </c>
      <c r="N69" s="39">
        <v>-75910</v>
      </c>
      <c r="O69" s="39">
        <v>-75910</v>
      </c>
      <c r="P69" s="36" t="s">
        <v>261</v>
      </c>
      <c r="Q69" s="36" t="s">
        <v>261</v>
      </c>
      <c r="R69" s="36" t="s">
        <v>257</v>
      </c>
      <c r="S69" s="36" t="s">
        <v>92</v>
      </c>
      <c r="T69" s="38"/>
      <c r="U69" s="36" t="s">
        <v>269</v>
      </c>
      <c r="W69" s="25">
        <v>118016</v>
      </c>
      <c r="X69" s="36">
        <v>-26100</v>
      </c>
      <c r="Z69" s="36">
        <v>118016</v>
      </c>
      <c r="AA69" s="36">
        <v>-26100</v>
      </c>
    </row>
    <row r="70" spans="1:27" ht="14" customHeight="1" x14ac:dyDescent="0.2">
      <c r="A70" s="37" t="s">
        <v>257</v>
      </c>
      <c r="B70" s="36">
        <v>113443</v>
      </c>
      <c r="C70" s="36" t="s">
        <v>467</v>
      </c>
      <c r="D70" s="36" t="s">
        <v>468</v>
      </c>
      <c r="E70" s="36" t="s">
        <v>469</v>
      </c>
      <c r="F70" s="36">
        <v>1923067763</v>
      </c>
      <c r="G70" s="36" t="s">
        <v>266</v>
      </c>
      <c r="H70" s="38">
        <v>45190</v>
      </c>
      <c r="I70" s="38">
        <v>45195</v>
      </c>
      <c r="J70" s="38">
        <v>45220</v>
      </c>
      <c r="K70" s="37" t="s">
        <v>257</v>
      </c>
      <c r="L70" s="36" t="s">
        <v>257</v>
      </c>
      <c r="M70" s="36" t="s">
        <v>267</v>
      </c>
      <c r="N70" s="39">
        <v>-4280</v>
      </c>
      <c r="O70" s="39">
        <v>-4280</v>
      </c>
      <c r="P70" s="36" t="s">
        <v>261</v>
      </c>
      <c r="Q70" s="36" t="s">
        <v>261</v>
      </c>
      <c r="R70" s="36" t="s">
        <v>257</v>
      </c>
      <c r="S70" s="36" t="s">
        <v>46</v>
      </c>
      <c r="T70" s="38"/>
      <c r="U70" s="36" t="s">
        <v>269</v>
      </c>
      <c r="W70" s="25">
        <v>118376</v>
      </c>
      <c r="X70" s="36">
        <v>-4425</v>
      </c>
      <c r="Z70" s="36">
        <v>118376</v>
      </c>
      <c r="AA70" s="36">
        <v>-4425</v>
      </c>
    </row>
    <row r="71" spans="1:27" ht="14" customHeight="1" x14ac:dyDescent="0.2">
      <c r="A71" s="37" t="s">
        <v>257</v>
      </c>
      <c r="B71" s="36">
        <v>119109</v>
      </c>
      <c r="C71" s="36" t="s">
        <v>166</v>
      </c>
      <c r="D71" s="36" t="s">
        <v>470</v>
      </c>
      <c r="E71" s="36" t="s">
        <v>471</v>
      </c>
      <c r="F71" s="36">
        <v>1923068543</v>
      </c>
      <c r="G71" s="36" t="s">
        <v>266</v>
      </c>
      <c r="H71" s="38">
        <v>45177</v>
      </c>
      <c r="I71" s="38">
        <v>45196</v>
      </c>
      <c r="J71" s="38">
        <v>45222</v>
      </c>
      <c r="K71" s="37" t="s">
        <v>257</v>
      </c>
      <c r="L71" s="36" t="s">
        <v>257</v>
      </c>
      <c r="M71" s="36" t="s">
        <v>267</v>
      </c>
      <c r="N71" s="39">
        <v>-7816</v>
      </c>
      <c r="O71" s="39">
        <v>-7816</v>
      </c>
      <c r="P71" s="36" t="s">
        <v>261</v>
      </c>
      <c r="Q71" s="36" t="s">
        <v>261</v>
      </c>
      <c r="R71" s="36" t="s">
        <v>257</v>
      </c>
      <c r="S71" s="36" t="s">
        <v>472</v>
      </c>
      <c r="T71" s="38"/>
      <c r="U71" s="36" t="s">
        <v>300</v>
      </c>
      <c r="W71" s="25">
        <v>118472</v>
      </c>
      <c r="X71" s="36">
        <v>-29400</v>
      </c>
      <c r="Z71" s="36">
        <v>118472</v>
      </c>
      <c r="AA71" s="36">
        <v>-29400</v>
      </c>
    </row>
    <row r="72" spans="1:27" ht="14" customHeight="1" x14ac:dyDescent="0.2">
      <c r="A72" s="37" t="s">
        <v>257</v>
      </c>
      <c r="B72" s="36">
        <v>105532</v>
      </c>
      <c r="C72" s="36" t="s">
        <v>185</v>
      </c>
      <c r="D72" s="36" t="s">
        <v>473</v>
      </c>
      <c r="E72" s="36" t="s">
        <v>474</v>
      </c>
      <c r="F72" s="36">
        <v>1923068589</v>
      </c>
      <c r="G72" s="36" t="s">
        <v>266</v>
      </c>
      <c r="H72" s="38">
        <v>45191</v>
      </c>
      <c r="I72" s="38">
        <v>45197</v>
      </c>
      <c r="J72" s="38">
        <v>45221</v>
      </c>
      <c r="K72" s="37" t="s">
        <v>257</v>
      </c>
      <c r="L72" s="36" t="s">
        <v>257</v>
      </c>
      <c r="M72" s="36" t="s">
        <v>267</v>
      </c>
      <c r="N72" s="39">
        <v>-266202.53999999998</v>
      </c>
      <c r="O72" s="39">
        <v>-266202.53999999998</v>
      </c>
      <c r="P72" s="36" t="s">
        <v>261</v>
      </c>
      <c r="Q72" s="36" t="s">
        <v>261</v>
      </c>
      <c r="R72" s="36" t="s">
        <v>257</v>
      </c>
      <c r="S72" s="36" t="s">
        <v>475</v>
      </c>
      <c r="T72" s="38"/>
      <c r="U72" s="36" t="s">
        <v>269</v>
      </c>
      <c r="W72" s="25">
        <v>118676</v>
      </c>
      <c r="X72" s="36">
        <v>-1632</v>
      </c>
      <c r="Z72" s="36">
        <v>118676</v>
      </c>
      <c r="AA72" s="36">
        <v>-1632</v>
      </c>
    </row>
    <row r="73" spans="1:27" ht="14" customHeight="1" x14ac:dyDescent="0.2">
      <c r="A73" s="37" t="s">
        <v>257</v>
      </c>
      <c r="B73" s="36">
        <v>115908</v>
      </c>
      <c r="C73" s="36" t="s">
        <v>200</v>
      </c>
      <c r="D73" s="36" t="s">
        <v>476</v>
      </c>
      <c r="E73" s="36" t="s">
        <v>477</v>
      </c>
      <c r="F73" s="36">
        <v>1923068725</v>
      </c>
      <c r="G73" s="36" t="s">
        <v>266</v>
      </c>
      <c r="H73" s="38">
        <v>45192</v>
      </c>
      <c r="I73" s="38">
        <v>45197</v>
      </c>
      <c r="J73" s="38">
        <v>45222</v>
      </c>
      <c r="K73" s="37" t="s">
        <v>257</v>
      </c>
      <c r="L73" s="36" t="s">
        <v>257</v>
      </c>
      <c r="M73" s="36" t="s">
        <v>267</v>
      </c>
      <c r="N73" s="39">
        <v>-5380.8</v>
      </c>
      <c r="O73" s="39">
        <v>-5380.8</v>
      </c>
      <c r="P73" s="36" t="s">
        <v>261</v>
      </c>
      <c r="Q73" s="36" t="s">
        <v>261</v>
      </c>
      <c r="R73" s="36" t="s">
        <v>257</v>
      </c>
      <c r="S73" s="36" t="s">
        <v>478</v>
      </c>
      <c r="T73" s="38"/>
      <c r="U73" s="36" t="s">
        <v>269</v>
      </c>
      <c r="W73" s="25">
        <v>118732</v>
      </c>
      <c r="X73" s="36">
        <v>-239731.66</v>
      </c>
      <c r="Z73" s="36">
        <v>118732</v>
      </c>
      <c r="AA73" s="36">
        <v>-239731.66</v>
      </c>
    </row>
    <row r="74" spans="1:27" ht="14" customHeight="1" x14ac:dyDescent="0.2">
      <c r="A74" s="37" t="s">
        <v>257</v>
      </c>
      <c r="B74" s="36">
        <v>110921</v>
      </c>
      <c r="C74" s="36" t="s">
        <v>479</v>
      </c>
      <c r="D74" s="36" t="s">
        <v>480</v>
      </c>
      <c r="E74" s="36" t="s">
        <v>481</v>
      </c>
      <c r="F74" s="36">
        <v>1923068901</v>
      </c>
      <c r="G74" s="36" t="s">
        <v>266</v>
      </c>
      <c r="H74" s="38">
        <v>45191</v>
      </c>
      <c r="I74" s="38">
        <v>45198</v>
      </c>
      <c r="J74" s="38">
        <v>45221</v>
      </c>
      <c r="K74" s="37" t="s">
        <v>257</v>
      </c>
      <c r="L74" s="36" t="s">
        <v>257</v>
      </c>
      <c r="M74" s="36" t="s">
        <v>267</v>
      </c>
      <c r="N74" s="39">
        <v>-1180</v>
      </c>
      <c r="O74" s="39">
        <v>-1180</v>
      </c>
      <c r="P74" s="36" t="s">
        <v>261</v>
      </c>
      <c r="Q74" s="36" t="s">
        <v>261</v>
      </c>
      <c r="R74" s="36" t="s">
        <v>257</v>
      </c>
      <c r="S74" s="36" t="s">
        <v>117</v>
      </c>
      <c r="T74" s="38"/>
      <c r="U74" s="36" t="s">
        <v>269</v>
      </c>
      <c r="W74" s="25">
        <v>118787</v>
      </c>
      <c r="X74" s="36">
        <v>-38495</v>
      </c>
      <c r="Z74" s="36">
        <v>118787</v>
      </c>
      <c r="AA74" s="36">
        <v>-38495</v>
      </c>
    </row>
    <row r="75" spans="1:27" ht="14" customHeight="1" x14ac:dyDescent="0.2">
      <c r="A75" s="37" t="s">
        <v>257</v>
      </c>
      <c r="B75" s="36" t="s">
        <v>111</v>
      </c>
      <c r="C75" s="36" t="s">
        <v>482</v>
      </c>
      <c r="D75" s="36" t="s">
        <v>483</v>
      </c>
      <c r="E75" s="36" t="s">
        <v>484</v>
      </c>
      <c r="F75" s="36">
        <v>1923068916</v>
      </c>
      <c r="G75" s="36" t="s">
        <v>266</v>
      </c>
      <c r="H75" s="38">
        <v>45189</v>
      </c>
      <c r="I75" s="38">
        <v>45198</v>
      </c>
      <c r="J75" s="38">
        <v>45219</v>
      </c>
      <c r="K75" s="37" t="s">
        <v>257</v>
      </c>
      <c r="L75" s="36" t="s">
        <v>257</v>
      </c>
      <c r="M75" s="36" t="s">
        <v>267</v>
      </c>
      <c r="N75" s="39">
        <v>-3430</v>
      </c>
      <c r="O75" s="39">
        <v>-3430</v>
      </c>
      <c r="P75" s="36" t="s">
        <v>261</v>
      </c>
      <c r="Q75" s="36" t="s">
        <v>261</v>
      </c>
      <c r="R75" s="36" t="s">
        <v>257</v>
      </c>
      <c r="S75" s="36" t="s">
        <v>113</v>
      </c>
      <c r="T75" s="38"/>
      <c r="U75" s="36" t="s">
        <v>269</v>
      </c>
      <c r="W75" s="25">
        <v>118836</v>
      </c>
      <c r="X75" s="36">
        <v>-1000</v>
      </c>
      <c r="Z75" s="36">
        <v>118836</v>
      </c>
      <c r="AA75" s="36">
        <v>-1000</v>
      </c>
    </row>
    <row r="76" spans="1:27" ht="14" customHeight="1" x14ac:dyDescent="0.2">
      <c r="A76" s="37" t="s">
        <v>257</v>
      </c>
      <c r="B76" s="36" t="s">
        <v>25</v>
      </c>
      <c r="C76" s="36" t="s">
        <v>26</v>
      </c>
      <c r="D76" s="36" t="s">
        <v>485</v>
      </c>
      <c r="E76" s="36" t="s">
        <v>486</v>
      </c>
      <c r="F76" s="36">
        <v>1923069185</v>
      </c>
      <c r="G76" s="36" t="s">
        <v>266</v>
      </c>
      <c r="H76" s="38">
        <v>45190</v>
      </c>
      <c r="I76" s="38">
        <v>45199</v>
      </c>
      <c r="J76" s="38">
        <v>45220</v>
      </c>
      <c r="K76" s="37" t="s">
        <v>257</v>
      </c>
      <c r="L76" s="36" t="s">
        <v>257</v>
      </c>
      <c r="M76" s="36" t="s">
        <v>257</v>
      </c>
      <c r="N76" s="39">
        <v>-53075</v>
      </c>
      <c r="O76" s="39">
        <v>-53075</v>
      </c>
      <c r="P76" s="36" t="s">
        <v>261</v>
      </c>
      <c r="Q76" s="36" t="s">
        <v>261</v>
      </c>
      <c r="R76" s="36" t="s">
        <v>257</v>
      </c>
      <c r="S76" s="36" t="s">
        <v>487</v>
      </c>
      <c r="T76" s="38"/>
      <c r="U76" s="36" t="s">
        <v>263</v>
      </c>
      <c r="W76" s="25">
        <v>119011</v>
      </c>
      <c r="X76" s="36">
        <v>-38940</v>
      </c>
      <c r="Z76" s="36">
        <v>119011</v>
      </c>
      <c r="AA76" s="36">
        <v>-38940</v>
      </c>
    </row>
    <row r="77" spans="1:27" ht="14" customHeight="1" x14ac:dyDescent="0.2">
      <c r="A77" s="37" t="s">
        <v>257</v>
      </c>
      <c r="B77" s="36">
        <v>101391</v>
      </c>
      <c r="C77" s="36" t="s">
        <v>182</v>
      </c>
      <c r="D77" s="36" t="s">
        <v>488</v>
      </c>
      <c r="E77" s="36" t="s">
        <v>489</v>
      </c>
      <c r="F77" s="36">
        <v>1923069253</v>
      </c>
      <c r="G77" s="36" t="s">
        <v>266</v>
      </c>
      <c r="H77" s="38">
        <v>45173</v>
      </c>
      <c r="I77" s="38">
        <v>45199</v>
      </c>
      <c r="J77" s="38">
        <v>45218</v>
      </c>
      <c r="K77" s="37" t="s">
        <v>257</v>
      </c>
      <c r="L77" s="36" t="s">
        <v>257</v>
      </c>
      <c r="M77" s="36" t="s">
        <v>267</v>
      </c>
      <c r="N77" s="39">
        <v>-1380</v>
      </c>
      <c r="O77" s="39">
        <v>-1380</v>
      </c>
      <c r="P77" s="36" t="s">
        <v>261</v>
      </c>
      <c r="Q77" s="36" t="s">
        <v>261</v>
      </c>
      <c r="R77" s="36" t="s">
        <v>257</v>
      </c>
      <c r="S77" s="36" t="s">
        <v>490</v>
      </c>
      <c r="T77" s="38"/>
      <c r="U77" s="36" t="s">
        <v>300</v>
      </c>
      <c r="W77" s="25">
        <v>119109</v>
      </c>
      <c r="X77" s="36">
        <v>-7816</v>
      </c>
      <c r="Z77" s="36">
        <v>119109</v>
      </c>
      <c r="AA77" s="36">
        <v>-7816</v>
      </c>
    </row>
    <row r="78" spans="1:27" ht="14" customHeight="1" x14ac:dyDescent="0.2">
      <c r="A78" s="37" t="s">
        <v>257</v>
      </c>
      <c r="B78" s="36">
        <v>120497</v>
      </c>
      <c r="C78" s="36" t="s">
        <v>228</v>
      </c>
      <c r="D78" s="36" t="s">
        <v>496</v>
      </c>
      <c r="E78" s="36" t="s">
        <v>497</v>
      </c>
      <c r="F78" s="36">
        <v>1923070950</v>
      </c>
      <c r="G78" s="36" t="s">
        <v>266</v>
      </c>
      <c r="H78" s="38">
        <v>45194</v>
      </c>
      <c r="I78" s="38">
        <v>45205</v>
      </c>
      <c r="J78" s="38">
        <v>45224</v>
      </c>
      <c r="K78" s="37" t="s">
        <v>257</v>
      </c>
      <c r="L78" s="36" t="s">
        <v>257</v>
      </c>
      <c r="M78" s="36" t="s">
        <v>267</v>
      </c>
      <c r="N78" s="39">
        <v>-16520</v>
      </c>
      <c r="O78" s="39">
        <v>-16520</v>
      </c>
      <c r="P78" s="36" t="s">
        <v>261</v>
      </c>
      <c r="Q78" s="36" t="s">
        <v>261</v>
      </c>
      <c r="R78" s="36" t="s">
        <v>257</v>
      </c>
      <c r="S78" s="36" t="s">
        <v>498</v>
      </c>
      <c r="T78" s="38"/>
      <c r="U78" s="36" t="s">
        <v>269</v>
      </c>
      <c r="W78" s="25">
        <v>119320</v>
      </c>
      <c r="X78" s="36">
        <v>-262331</v>
      </c>
      <c r="Z78" s="36">
        <v>119320</v>
      </c>
      <c r="AA78" s="36">
        <v>-262331</v>
      </c>
    </row>
    <row r="79" spans="1:27" ht="14" customHeight="1" x14ac:dyDescent="0.2">
      <c r="A79" s="37" t="s">
        <v>257</v>
      </c>
      <c r="B79" s="36" t="s">
        <v>27</v>
      </c>
      <c r="C79" s="36" t="s">
        <v>28</v>
      </c>
      <c r="D79" s="36" t="s">
        <v>499</v>
      </c>
      <c r="E79" s="36" t="s">
        <v>500</v>
      </c>
      <c r="F79" s="36">
        <v>1923071513</v>
      </c>
      <c r="G79" s="36" t="s">
        <v>266</v>
      </c>
      <c r="H79" s="38">
        <v>45204</v>
      </c>
      <c r="I79" s="38">
        <v>45208</v>
      </c>
      <c r="J79" s="38">
        <v>45219</v>
      </c>
      <c r="K79" s="37" t="s">
        <v>257</v>
      </c>
      <c r="L79" s="36" t="s">
        <v>257</v>
      </c>
      <c r="M79" s="36" t="s">
        <v>267</v>
      </c>
      <c r="N79" s="39">
        <v>-44100</v>
      </c>
      <c r="O79" s="39">
        <v>-44100</v>
      </c>
      <c r="P79" s="36" t="s">
        <v>261</v>
      </c>
      <c r="Q79" s="36" t="s">
        <v>261</v>
      </c>
      <c r="R79" s="36" t="s">
        <v>257</v>
      </c>
      <c r="S79" s="36" t="s">
        <v>501</v>
      </c>
      <c r="T79" s="38"/>
      <c r="U79" s="36" t="s">
        <v>495</v>
      </c>
      <c r="W79" s="25">
        <v>119450</v>
      </c>
      <c r="X79" s="36">
        <v>-4256</v>
      </c>
      <c r="Z79" s="36">
        <v>119450</v>
      </c>
      <c r="AA79" s="36">
        <v>-4256</v>
      </c>
    </row>
    <row r="80" spans="1:27" ht="14" customHeight="1" x14ac:dyDescent="0.2">
      <c r="A80" s="37" t="s">
        <v>257</v>
      </c>
      <c r="B80" s="36" t="s">
        <v>206</v>
      </c>
      <c r="C80" s="36" t="s">
        <v>207</v>
      </c>
      <c r="D80" s="36" t="s">
        <v>502</v>
      </c>
      <c r="E80" s="36" t="s">
        <v>503</v>
      </c>
      <c r="F80" s="36">
        <v>1923071547</v>
      </c>
      <c r="G80" s="36" t="s">
        <v>266</v>
      </c>
      <c r="H80" s="38">
        <v>45189</v>
      </c>
      <c r="I80" s="38">
        <v>45208</v>
      </c>
      <c r="J80" s="38">
        <v>45219</v>
      </c>
      <c r="K80" s="37" t="s">
        <v>257</v>
      </c>
      <c r="L80" s="36" t="s">
        <v>257</v>
      </c>
      <c r="M80" s="36" t="s">
        <v>267</v>
      </c>
      <c r="N80" s="39">
        <v>-98505</v>
      </c>
      <c r="O80" s="39">
        <v>-98505</v>
      </c>
      <c r="P80" s="36" t="s">
        <v>261</v>
      </c>
      <c r="Q80" s="36" t="s">
        <v>261</v>
      </c>
      <c r="R80" s="36" t="s">
        <v>257</v>
      </c>
      <c r="S80" s="36" t="s">
        <v>504</v>
      </c>
      <c r="T80" s="38"/>
      <c r="U80" s="36" t="s">
        <v>269</v>
      </c>
      <c r="W80" s="25">
        <v>119672</v>
      </c>
      <c r="X80" s="36">
        <v>-28910</v>
      </c>
      <c r="Z80" s="36">
        <v>119672</v>
      </c>
      <c r="AA80" s="36">
        <v>-28910</v>
      </c>
    </row>
    <row r="81" spans="1:27" ht="14" customHeight="1" x14ac:dyDescent="0.2">
      <c r="A81" s="37" t="s">
        <v>257</v>
      </c>
      <c r="B81" s="36" t="s">
        <v>206</v>
      </c>
      <c r="C81" s="36" t="s">
        <v>207</v>
      </c>
      <c r="D81" s="36" t="s">
        <v>505</v>
      </c>
      <c r="E81" s="36" t="s">
        <v>506</v>
      </c>
      <c r="F81" s="36">
        <v>1923071550</v>
      </c>
      <c r="G81" s="36" t="s">
        <v>266</v>
      </c>
      <c r="H81" s="38">
        <v>45190</v>
      </c>
      <c r="I81" s="38">
        <v>45208</v>
      </c>
      <c r="J81" s="38">
        <v>45220</v>
      </c>
      <c r="K81" s="37" t="s">
        <v>257</v>
      </c>
      <c r="L81" s="36" t="s">
        <v>257</v>
      </c>
      <c r="M81" s="36" t="s">
        <v>267</v>
      </c>
      <c r="N81" s="39">
        <v>-98604</v>
      </c>
      <c r="O81" s="39">
        <v>-98604</v>
      </c>
      <c r="P81" s="36" t="s">
        <v>261</v>
      </c>
      <c r="Q81" s="36" t="s">
        <v>261</v>
      </c>
      <c r="R81" s="36" t="s">
        <v>257</v>
      </c>
      <c r="S81" s="36" t="s">
        <v>507</v>
      </c>
      <c r="T81" s="38"/>
      <c r="U81" s="36" t="s">
        <v>269</v>
      </c>
      <c r="W81" s="25">
        <v>119796</v>
      </c>
      <c r="X81" s="36">
        <v>-5500</v>
      </c>
      <c r="Z81" s="36">
        <v>119796</v>
      </c>
      <c r="AA81" s="36">
        <v>-5500</v>
      </c>
    </row>
    <row r="82" spans="1:27" ht="14" customHeight="1" x14ac:dyDescent="0.2">
      <c r="A82" s="37" t="s">
        <v>257</v>
      </c>
      <c r="B82" s="36" t="s">
        <v>206</v>
      </c>
      <c r="C82" s="36" t="s">
        <v>207</v>
      </c>
      <c r="D82" s="36" t="s">
        <v>505</v>
      </c>
      <c r="E82" s="36" t="s">
        <v>508</v>
      </c>
      <c r="F82" s="36">
        <v>1923071551</v>
      </c>
      <c r="G82" s="36" t="s">
        <v>266</v>
      </c>
      <c r="H82" s="38">
        <v>45190</v>
      </c>
      <c r="I82" s="38">
        <v>45208</v>
      </c>
      <c r="J82" s="38">
        <v>45220</v>
      </c>
      <c r="K82" s="37" t="s">
        <v>257</v>
      </c>
      <c r="L82" s="36" t="s">
        <v>257</v>
      </c>
      <c r="M82" s="36" t="s">
        <v>267</v>
      </c>
      <c r="N82" s="39">
        <v>-100221</v>
      </c>
      <c r="O82" s="39">
        <v>-100221</v>
      </c>
      <c r="P82" s="36" t="s">
        <v>261</v>
      </c>
      <c r="Q82" s="36" t="s">
        <v>261</v>
      </c>
      <c r="R82" s="36" t="s">
        <v>257</v>
      </c>
      <c r="S82" s="36" t="s">
        <v>509</v>
      </c>
      <c r="T82" s="38"/>
      <c r="U82" s="36" t="s">
        <v>269</v>
      </c>
      <c r="W82" s="25">
        <v>120273</v>
      </c>
      <c r="X82" s="36">
        <v>-49880</v>
      </c>
      <c r="Z82" s="36">
        <v>120273</v>
      </c>
      <c r="AA82" s="36">
        <v>-49880</v>
      </c>
    </row>
    <row r="83" spans="1:27" ht="14" customHeight="1" x14ac:dyDescent="0.2">
      <c r="A83" s="37" t="s">
        <v>257</v>
      </c>
      <c r="B83" s="36" t="s">
        <v>229</v>
      </c>
      <c r="C83" s="36" t="s">
        <v>230</v>
      </c>
      <c r="D83" s="36" t="s">
        <v>510</v>
      </c>
      <c r="E83" s="36" t="s">
        <v>511</v>
      </c>
      <c r="F83" s="36">
        <v>1923071650</v>
      </c>
      <c r="G83" s="36" t="s">
        <v>266</v>
      </c>
      <c r="H83" s="38">
        <v>45173</v>
      </c>
      <c r="I83" s="38">
        <v>45209</v>
      </c>
      <c r="J83" s="38">
        <v>45218</v>
      </c>
      <c r="K83" s="37" t="s">
        <v>257</v>
      </c>
      <c r="L83" s="36" t="s">
        <v>257</v>
      </c>
      <c r="M83" s="36" t="s">
        <v>289</v>
      </c>
      <c r="N83" s="39">
        <v>-30210</v>
      </c>
      <c r="O83" s="39">
        <v>-30210</v>
      </c>
      <c r="P83" s="36" t="s">
        <v>261</v>
      </c>
      <c r="Q83" s="36" t="s">
        <v>261</v>
      </c>
      <c r="R83" s="36" t="s">
        <v>257</v>
      </c>
      <c r="S83" s="36" t="s">
        <v>512</v>
      </c>
      <c r="T83" s="38"/>
      <c r="U83" s="36" t="s">
        <v>513</v>
      </c>
      <c r="W83" s="25">
        <v>120474</v>
      </c>
      <c r="X83" s="36">
        <v>-25960</v>
      </c>
      <c r="Z83" s="36">
        <v>120474</v>
      </c>
      <c r="AA83" s="36">
        <v>-25960</v>
      </c>
    </row>
    <row r="84" spans="1:27" ht="14" customHeight="1" x14ac:dyDescent="0.2">
      <c r="A84" s="37" t="s">
        <v>257</v>
      </c>
      <c r="B84" s="36" t="s">
        <v>229</v>
      </c>
      <c r="C84" s="36" t="s">
        <v>230</v>
      </c>
      <c r="D84" s="36" t="s">
        <v>514</v>
      </c>
      <c r="E84" s="36" t="s">
        <v>515</v>
      </c>
      <c r="F84" s="36">
        <v>1923071654</v>
      </c>
      <c r="G84" s="36" t="s">
        <v>266</v>
      </c>
      <c r="H84" s="38">
        <v>45173</v>
      </c>
      <c r="I84" s="38">
        <v>45209</v>
      </c>
      <c r="J84" s="38">
        <v>45218</v>
      </c>
      <c r="K84" s="37" t="s">
        <v>257</v>
      </c>
      <c r="L84" s="36" t="s">
        <v>257</v>
      </c>
      <c r="M84" s="36" t="s">
        <v>289</v>
      </c>
      <c r="N84" s="39">
        <v>-30798</v>
      </c>
      <c r="O84" s="39">
        <v>-30798</v>
      </c>
      <c r="P84" s="36" t="s">
        <v>261</v>
      </c>
      <c r="Q84" s="36" t="s">
        <v>261</v>
      </c>
      <c r="R84" s="36" t="s">
        <v>257</v>
      </c>
      <c r="S84" s="36" t="s">
        <v>516</v>
      </c>
      <c r="T84" s="38"/>
      <c r="U84" s="36" t="s">
        <v>517</v>
      </c>
      <c r="W84" s="25">
        <v>120490</v>
      </c>
      <c r="X84" s="36">
        <v>-98893</v>
      </c>
      <c r="Z84" s="36">
        <v>120490</v>
      </c>
      <c r="AA84" s="36">
        <v>-98893</v>
      </c>
    </row>
    <row r="85" spans="1:27" ht="14" customHeight="1" x14ac:dyDescent="0.2">
      <c r="A85" s="37" t="s">
        <v>257</v>
      </c>
      <c r="B85" s="36" t="s">
        <v>229</v>
      </c>
      <c r="C85" s="36" t="s">
        <v>230</v>
      </c>
      <c r="D85" s="36" t="s">
        <v>510</v>
      </c>
      <c r="E85" s="36" t="s">
        <v>518</v>
      </c>
      <c r="F85" s="36">
        <v>1923071656</v>
      </c>
      <c r="G85" s="36" t="s">
        <v>266</v>
      </c>
      <c r="H85" s="38">
        <v>45173</v>
      </c>
      <c r="I85" s="38">
        <v>45209</v>
      </c>
      <c r="J85" s="38">
        <v>45218</v>
      </c>
      <c r="K85" s="37" t="s">
        <v>257</v>
      </c>
      <c r="L85" s="36" t="s">
        <v>257</v>
      </c>
      <c r="M85" s="36" t="s">
        <v>289</v>
      </c>
      <c r="N85" s="39">
        <v>-30798</v>
      </c>
      <c r="O85" s="39">
        <v>-30798</v>
      </c>
      <c r="P85" s="36" t="s">
        <v>261</v>
      </c>
      <c r="Q85" s="36" t="s">
        <v>261</v>
      </c>
      <c r="R85" s="36" t="s">
        <v>257</v>
      </c>
      <c r="S85" s="36" t="s">
        <v>519</v>
      </c>
      <c r="T85" s="38"/>
      <c r="U85" s="36" t="s">
        <v>513</v>
      </c>
      <c r="W85" s="25">
        <v>120497</v>
      </c>
      <c r="X85" s="36">
        <v>-16520</v>
      </c>
      <c r="Z85" s="36">
        <v>120497</v>
      </c>
      <c r="AA85" s="36">
        <v>-16520</v>
      </c>
    </row>
    <row r="86" spans="1:27" ht="14" customHeight="1" x14ac:dyDescent="0.2">
      <c r="A86" s="37" t="s">
        <v>257</v>
      </c>
      <c r="B86" s="36" t="s">
        <v>229</v>
      </c>
      <c r="C86" s="36" t="s">
        <v>230</v>
      </c>
      <c r="D86" s="36" t="s">
        <v>510</v>
      </c>
      <c r="E86" s="36" t="s">
        <v>520</v>
      </c>
      <c r="F86" s="36">
        <v>1923071662</v>
      </c>
      <c r="G86" s="36" t="s">
        <v>266</v>
      </c>
      <c r="H86" s="38">
        <v>45173</v>
      </c>
      <c r="I86" s="38">
        <v>45209</v>
      </c>
      <c r="J86" s="38">
        <v>45218</v>
      </c>
      <c r="K86" s="37" t="s">
        <v>257</v>
      </c>
      <c r="L86" s="36" t="s">
        <v>257</v>
      </c>
      <c r="M86" s="36" t="s">
        <v>289</v>
      </c>
      <c r="N86" s="39">
        <v>-30798</v>
      </c>
      <c r="O86" s="39">
        <v>-30798</v>
      </c>
      <c r="P86" s="36" t="s">
        <v>261</v>
      </c>
      <c r="Q86" s="36" t="s">
        <v>261</v>
      </c>
      <c r="R86" s="36" t="s">
        <v>257</v>
      </c>
      <c r="S86" s="36" t="s">
        <v>521</v>
      </c>
      <c r="T86" s="38"/>
      <c r="U86" s="36" t="s">
        <v>513</v>
      </c>
      <c r="W86" s="25">
        <v>301254</v>
      </c>
      <c r="X86" s="36">
        <v>-222460</v>
      </c>
      <c r="Z86" s="36">
        <v>301254</v>
      </c>
      <c r="AA86" s="36">
        <v>-222460</v>
      </c>
    </row>
    <row r="87" spans="1:27" ht="14" customHeight="1" x14ac:dyDescent="0.2">
      <c r="A87" s="37" t="s">
        <v>257</v>
      </c>
      <c r="B87" s="36" t="s">
        <v>229</v>
      </c>
      <c r="C87" s="36" t="s">
        <v>230</v>
      </c>
      <c r="D87" s="36" t="s">
        <v>510</v>
      </c>
      <c r="E87" s="36" t="s">
        <v>522</v>
      </c>
      <c r="F87" s="36">
        <v>1923071667</v>
      </c>
      <c r="G87" s="36" t="s">
        <v>266</v>
      </c>
      <c r="H87" s="38">
        <v>45173</v>
      </c>
      <c r="I87" s="38">
        <v>45209</v>
      </c>
      <c r="J87" s="38">
        <v>45218</v>
      </c>
      <c r="K87" s="37" t="s">
        <v>257</v>
      </c>
      <c r="L87" s="36" t="s">
        <v>257</v>
      </c>
      <c r="M87" s="36" t="s">
        <v>289</v>
      </c>
      <c r="N87" s="39">
        <v>-30210</v>
      </c>
      <c r="O87" s="39">
        <v>-30210</v>
      </c>
      <c r="P87" s="36" t="s">
        <v>261</v>
      </c>
      <c r="Q87" s="36" t="s">
        <v>261</v>
      </c>
      <c r="R87" s="36" t="s">
        <v>257</v>
      </c>
      <c r="S87" s="36" t="s">
        <v>523</v>
      </c>
      <c r="T87" s="38"/>
      <c r="U87" s="36" t="s">
        <v>513</v>
      </c>
      <c r="W87" s="25">
        <v>301372</v>
      </c>
      <c r="X87" s="36">
        <v>-8083</v>
      </c>
      <c r="Z87" s="36">
        <v>301372</v>
      </c>
      <c r="AA87" s="36">
        <v>-8083</v>
      </c>
    </row>
    <row r="88" spans="1:27" ht="14" customHeight="1" x14ac:dyDescent="0.2">
      <c r="A88" s="37" t="s">
        <v>257</v>
      </c>
      <c r="B88" s="36" t="s">
        <v>229</v>
      </c>
      <c r="C88" s="36" t="s">
        <v>230</v>
      </c>
      <c r="D88" s="36" t="s">
        <v>510</v>
      </c>
      <c r="E88" s="36" t="s">
        <v>524</v>
      </c>
      <c r="F88" s="36">
        <v>1923071670</v>
      </c>
      <c r="G88" s="36" t="s">
        <v>266</v>
      </c>
      <c r="H88" s="38">
        <v>45173</v>
      </c>
      <c r="I88" s="38">
        <v>45209</v>
      </c>
      <c r="J88" s="38">
        <v>45218</v>
      </c>
      <c r="K88" s="37" t="s">
        <v>257</v>
      </c>
      <c r="L88" s="36" t="s">
        <v>257</v>
      </c>
      <c r="M88" s="36" t="s">
        <v>289</v>
      </c>
      <c r="N88" s="39">
        <v>-30210</v>
      </c>
      <c r="O88" s="39">
        <v>-30210</v>
      </c>
      <c r="P88" s="36" t="s">
        <v>261</v>
      </c>
      <c r="Q88" s="36" t="s">
        <v>261</v>
      </c>
      <c r="R88" s="36" t="s">
        <v>257</v>
      </c>
      <c r="S88" s="36" t="s">
        <v>525</v>
      </c>
      <c r="T88" s="38"/>
      <c r="U88" s="36" t="s">
        <v>513</v>
      </c>
      <c r="W88" s="25">
        <v>301428</v>
      </c>
      <c r="X88" s="36">
        <v>-36816</v>
      </c>
      <c r="Z88" s="36">
        <v>301428</v>
      </c>
      <c r="AA88" s="36">
        <v>-36816</v>
      </c>
    </row>
    <row r="89" spans="1:27" ht="14" customHeight="1" x14ac:dyDescent="0.2">
      <c r="A89" s="37" t="s">
        <v>257</v>
      </c>
      <c r="B89" s="36" t="s">
        <v>229</v>
      </c>
      <c r="C89" s="36" t="s">
        <v>230</v>
      </c>
      <c r="D89" s="36" t="s">
        <v>510</v>
      </c>
      <c r="E89" s="36" t="s">
        <v>526</v>
      </c>
      <c r="F89" s="36">
        <v>1923071672</v>
      </c>
      <c r="G89" s="36" t="s">
        <v>266</v>
      </c>
      <c r="H89" s="38">
        <v>45173</v>
      </c>
      <c r="I89" s="38">
        <v>45209</v>
      </c>
      <c r="J89" s="38">
        <v>45218</v>
      </c>
      <c r="K89" s="37" t="s">
        <v>257</v>
      </c>
      <c r="L89" s="36" t="s">
        <v>257</v>
      </c>
      <c r="M89" s="36" t="s">
        <v>289</v>
      </c>
      <c r="N89" s="39">
        <v>-30798</v>
      </c>
      <c r="O89" s="39">
        <v>-30798</v>
      </c>
      <c r="P89" s="36" t="s">
        <v>261</v>
      </c>
      <c r="Q89" s="36" t="s">
        <v>261</v>
      </c>
      <c r="R89" s="36" t="s">
        <v>257</v>
      </c>
      <c r="S89" s="36" t="s">
        <v>527</v>
      </c>
      <c r="T89" s="38"/>
      <c r="U89" s="36" t="s">
        <v>513</v>
      </c>
      <c r="W89" s="25">
        <v>301540</v>
      </c>
      <c r="X89" s="36">
        <v>-136054</v>
      </c>
      <c r="Z89" s="36">
        <v>301540</v>
      </c>
      <c r="AA89" s="36">
        <v>-136054</v>
      </c>
    </row>
    <row r="90" spans="1:27" ht="14" customHeight="1" x14ac:dyDescent="0.2">
      <c r="A90" s="37" t="s">
        <v>257</v>
      </c>
      <c r="B90" s="36" t="s">
        <v>229</v>
      </c>
      <c r="C90" s="36" t="s">
        <v>230</v>
      </c>
      <c r="D90" s="36" t="s">
        <v>510</v>
      </c>
      <c r="E90" s="36" t="s">
        <v>528</v>
      </c>
      <c r="F90" s="36">
        <v>1923071675</v>
      </c>
      <c r="G90" s="36" t="s">
        <v>266</v>
      </c>
      <c r="H90" s="38">
        <v>45177</v>
      </c>
      <c r="I90" s="38">
        <v>45209</v>
      </c>
      <c r="J90" s="38">
        <v>45222</v>
      </c>
      <c r="K90" s="37" t="s">
        <v>257</v>
      </c>
      <c r="L90" s="36" t="s">
        <v>257</v>
      </c>
      <c r="M90" s="36" t="s">
        <v>289</v>
      </c>
      <c r="N90" s="39">
        <v>-32562</v>
      </c>
      <c r="O90" s="39">
        <v>-32562</v>
      </c>
      <c r="P90" s="36" t="s">
        <v>261</v>
      </c>
      <c r="Q90" s="36" t="s">
        <v>261</v>
      </c>
      <c r="R90" s="36" t="s">
        <v>257</v>
      </c>
      <c r="S90" s="36" t="s">
        <v>529</v>
      </c>
      <c r="T90" s="38"/>
      <c r="U90" s="36" t="s">
        <v>513</v>
      </c>
      <c r="W90" s="25">
        <v>301565</v>
      </c>
      <c r="X90" s="36">
        <v>-5011</v>
      </c>
      <c r="Z90" s="36">
        <v>301565</v>
      </c>
      <c r="AA90" s="36">
        <v>-5011</v>
      </c>
    </row>
    <row r="91" spans="1:27" ht="14" customHeight="1" x14ac:dyDescent="0.2">
      <c r="A91" s="37" t="s">
        <v>257</v>
      </c>
      <c r="B91" s="36" t="s">
        <v>229</v>
      </c>
      <c r="C91" s="36" t="s">
        <v>230</v>
      </c>
      <c r="D91" s="36" t="s">
        <v>510</v>
      </c>
      <c r="E91" s="36" t="s">
        <v>530</v>
      </c>
      <c r="F91" s="36">
        <v>1923071676</v>
      </c>
      <c r="G91" s="36" t="s">
        <v>266</v>
      </c>
      <c r="H91" s="38">
        <v>45177</v>
      </c>
      <c r="I91" s="38">
        <v>45209</v>
      </c>
      <c r="J91" s="38">
        <v>45222</v>
      </c>
      <c r="K91" s="37" t="s">
        <v>257</v>
      </c>
      <c r="L91" s="36" t="s">
        <v>257</v>
      </c>
      <c r="M91" s="36" t="s">
        <v>289</v>
      </c>
      <c r="N91" s="39">
        <v>-31974</v>
      </c>
      <c r="O91" s="39">
        <v>-31974</v>
      </c>
      <c r="P91" s="36" t="s">
        <v>261</v>
      </c>
      <c r="Q91" s="36" t="s">
        <v>261</v>
      </c>
      <c r="R91" s="36" t="s">
        <v>257</v>
      </c>
      <c r="S91" s="36" t="s">
        <v>531</v>
      </c>
      <c r="T91" s="38"/>
      <c r="U91" s="36" t="s">
        <v>513</v>
      </c>
      <c r="W91" s="25">
        <v>301566</v>
      </c>
      <c r="X91" s="36">
        <v>-209920</v>
      </c>
      <c r="Z91" s="36">
        <v>301566</v>
      </c>
      <c r="AA91" s="36">
        <v>-209920</v>
      </c>
    </row>
    <row r="92" spans="1:27" ht="14" customHeight="1" x14ac:dyDescent="0.2">
      <c r="A92" s="37" t="s">
        <v>257</v>
      </c>
      <c r="B92" s="36" t="s">
        <v>229</v>
      </c>
      <c r="C92" s="36" t="s">
        <v>230</v>
      </c>
      <c r="D92" s="36" t="s">
        <v>510</v>
      </c>
      <c r="E92" s="36" t="s">
        <v>532</v>
      </c>
      <c r="F92" s="36">
        <v>1923071679</v>
      </c>
      <c r="G92" s="36" t="s">
        <v>266</v>
      </c>
      <c r="H92" s="38">
        <v>45177</v>
      </c>
      <c r="I92" s="38">
        <v>45209</v>
      </c>
      <c r="J92" s="38">
        <v>45222</v>
      </c>
      <c r="K92" s="37" t="s">
        <v>257</v>
      </c>
      <c r="L92" s="36" t="s">
        <v>257</v>
      </c>
      <c r="M92" s="36" t="s">
        <v>289</v>
      </c>
      <c r="N92" s="39">
        <v>-32562</v>
      </c>
      <c r="O92" s="39">
        <v>-32562</v>
      </c>
      <c r="P92" s="36" t="s">
        <v>261</v>
      </c>
      <c r="Q92" s="36" t="s">
        <v>261</v>
      </c>
      <c r="R92" s="36" t="s">
        <v>257</v>
      </c>
      <c r="S92" s="36" t="s">
        <v>533</v>
      </c>
      <c r="T92" s="38"/>
      <c r="U92" s="36" t="s">
        <v>513</v>
      </c>
      <c r="W92" s="25">
        <v>301675</v>
      </c>
      <c r="X92" s="36">
        <v>-54405</v>
      </c>
      <c r="Z92" s="36">
        <v>301675</v>
      </c>
      <c r="AA92" s="36">
        <v>-54405</v>
      </c>
    </row>
    <row r="93" spans="1:27" ht="14" customHeight="1" x14ac:dyDescent="0.2">
      <c r="A93" s="37" t="s">
        <v>257</v>
      </c>
      <c r="B93" s="36">
        <v>303013</v>
      </c>
      <c r="C93" s="36" t="s">
        <v>534</v>
      </c>
      <c r="D93" s="36" t="s">
        <v>535</v>
      </c>
      <c r="E93" s="36" t="s">
        <v>536</v>
      </c>
      <c r="F93" s="36">
        <v>1923071715</v>
      </c>
      <c r="G93" s="36" t="s">
        <v>266</v>
      </c>
      <c r="H93" s="38">
        <v>45188</v>
      </c>
      <c r="I93" s="38">
        <v>45209</v>
      </c>
      <c r="J93" s="38">
        <v>45218</v>
      </c>
      <c r="K93" s="37" t="s">
        <v>257</v>
      </c>
      <c r="L93" s="36" t="s">
        <v>257</v>
      </c>
      <c r="M93" s="36" t="s">
        <v>267</v>
      </c>
      <c r="N93" s="39">
        <v>-43610</v>
      </c>
      <c r="O93" s="39">
        <v>-43610</v>
      </c>
      <c r="P93" s="36" t="s">
        <v>261</v>
      </c>
      <c r="Q93" s="36" t="s">
        <v>261</v>
      </c>
      <c r="R93" s="36" t="s">
        <v>257</v>
      </c>
      <c r="S93" s="36" t="s">
        <v>141</v>
      </c>
      <c r="T93" s="38"/>
      <c r="U93" s="36" t="s">
        <v>269</v>
      </c>
      <c r="W93" s="25">
        <v>301868</v>
      </c>
      <c r="X93" s="36">
        <v>-337250</v>
      </c>
      <c r="Z93" s="36">
        <v>301868</v>
      </c>
      <c r="AA93" s="36">
        <v>-337250</v>
      </c>
    </row>
    <row r="94" spans="1:27" ht="14" customHeight="1" x14ac:dyDescent="0.2">
      <c r="A94" s="37" t="s">
        <v>257</v>
      </c>
      <c r="B94" s="36">
        <v>111274</v>
      </c>
      <c r="C94" s="36" t="s">
        <v>16</v>
      </c>
      <c r="D94" s="36" t="s">
        <v>537</v>
      </c>
      <c r="E94" s="36" t="s">
        <v>538</v>
      </c>
      <c r="F94" s="36">
        <v>1923072217</v>
      </c>
      <c r="G94" s="36" t="s">
        <v>266</v>
      </c>
      <c r="H94" s="38">
        <v>45187</v>
      </c>
      <c r="I94" s="38">
        <v>45211</v>
      </c>
      <c r="J94" s="38">
        <v>45217</v>
      </c>
      <c r="K94" s="37" t="s">
        <v>257</v>
      </c>
      <c r="L94" s="36" t="s">
        <v>257</v>
      </c>
      <c r="M94" s="36" t="s">
        <v>267</v>
      </c>
      <c r="N94" s="39">
        <v>-63852</v>
      </c>
      <c r="O94" s="39">
        <v>-63852</v>
      </c>
      <c r="P94" s="36" t="s">
        <v>261</v>
      </c>
      <c r="Q94" s="36" t="s">
        <v>261</v>
      </c>
      <c r="R94" s="36" t="s">
        <v>257</v>
      </c>
      <c r="S94" s="36" t="s">
        <v>539</v>
      </c>
      <c r="T94" s="38"/>
      <c r="U94" s="36" t="s">
        <v>269</v>
      </c>
      <c r="W94" s="25">
        <v>302120</v>
      </c>
      <c r="X94" s="36">
        <v>-72412</v>
      </c>
      <c r="Z94" s="36">
        <v>302120</v>
      </c>
      <c r="AA94" s="36">
        <v>-72412</v>
      </c>
    </row>
    <row r="95" spans="1:27" ht="14" customHeight="1" x14ac:dyDescent="0.2">
      <c r="A95" s="37" t="s">
        <v>257</v>
      </c>
      <c r="B95" s="36">
        <v>120273</v>
      </c>
      <c r="C95" s="36" t="s">
        <v>227</v>
      </c>
      <c r="D95" s="36" t="s">
        <v>540</v>
      </c>
      <c r="E95" s="36" t="s">
        <v>541</v>
      </c>
      <c r="F95" s="36">
        <v>1923072220</v>
      </c>
      <c r="G95" s="36" t="s">
        <v>266</v>
      </c>
      <c r="H95" s="38">
        <v>45201</v>
      </c>
      <c r="I95" s="38">
        <v>45211</v>
      </c>
      <c r="J95" s="38">
        <v>45201</v>
      </c>
      <c r="K95" s="37" t="s">
        <v>257</v>
      </c>
      <c r="L95" s="36" t="s">
        <v>257</v>
      </c>
      <c r="M95" s="36" t="s">
        <v>267</v>
      </c>
      <c r="N95" s="39">
        <v>-49880</v>
      </c>
      <c r="O95" s="39">
        <v>-49880</v>
      </c>
      <c r="P95" s="36" t="s">
        <v>261</v>
      </c>
      <c r="Q95" s="36" t="s">
        <v>261</v>
      </c>
      <c r="R95" s="36" t="s">
        <v>257</v>
      </c>
      <c r="S95" s="36" t="s">
        <v>542</v>
      </c>
      <c r="T95" s="38"/>
      <c r="U95" s="36" t="s">
        <v>543</v>
      </c>
      <c r="W95" s="25">
        <v>302520</v>
      </c>
      <c r="X95" s="36">
        <v>-9290251</v>
      </c>
      <c r="Z95" s="36">
        <v>302520</v>
      </c>
      <c r="AA95" s="36">
        <v>-9290251</v>
      </c>
    </row>
    <row r="96" spans="1:27" ht="14" customHeight="1" x14ac:dyDescent="0.2">
      <c r="A96" s="37" t="s">
        <v>257</v>
      </c>
      <c r="B96" s="36">
        <v>301566</v>
      </c>
      <c r="C96" s="36" t="s">
        <v>35</v>
      </c>
      <c r="D96" s="36" t="s">
        <v>544</v>
      </c>
      <c r="E96" s="36" t="s">
        <v>545</v>
      </c>
      <c r="F96" s="36">
        <v>1923072254</v>
      </c>
      <c r="G96" s="36" t="s">
        <v>266</v>
      </c>
      <c r="H96" s="38">
        <v>45209</v>
      </c>
      <c r="I96" s="38">
        <v>45211</v>
      </c>
      <c r="J96" s="38">
        <v>45216</v>
      </c>
      <c r="K96" s="37" t="s">
        <v>257</v>
      </c>
      <c r="L96" s="36" t="s">
        <v>257</v>
      </c>
      <c r="M96" s="36" t="s">
        <v>267</v>
      </c>
      <c r="N96" s="39">
        <v>-209920</v>
      </c>
      <c r="O96" s="39">
        <v>-209920</v>
      </c>
      <c r="P96" s="36" t="s">
        <v>261</v>
      </c>
      <c r="Q96" s="36" t="s">
        <v>261</v>
      </c>
      <c r="R96" s="36" t="s">
        <v>257</v>
      </c>
      <c r="S96" s="36" t="s">
        <v>546</v>
      </c>
      <c r="T96" s="38"/>
      <c r="U96" s="36" t="s">
        <v>337</v>
      </c>
      <c r="W96" s="25">
        <v>302999</v>
      </c>
      <c r="X96" s="36">
        <v>-113674</v>
      </c>
      <c r="Z96" s="36">
        <v>302999</v>
      </c>
      <c r="AA96" s="36">
        <v>-113674</v>
      </c>
    </row>
    <row r="97" spans="1:27" ht="14" customHeight="1" x14ac:dyDescent="0.2">
      <c r="A97" s="37" t="s">
        <v>257</v>
      </c>
      <c r="B97" s="36">
        <v>111186</v>
      </c>
      <c r="C97" s="36" t="s">
        <v>15</v>
      </c>
      <c r="D97" s="36" t="s">
        <v>547</v>
      </c>
      <c r="E97" s="36" t="s">
        <v>548</v>
      </c>
      <c r="F97" s="36">
        <v>1923073218</v>
      </c>
      <c r="G97" s="36" t="s">
        <v>266</v>
      </c>
      <c r="H97" s="38">
        <v>45207</v>
      </c>
      <c r="I97" s="38">
        <v>45215</v>
      </c>
      <c r="J97" s="38">
        <v>45222</v>
      </c>
      <c r="K97" s="37" t="s">
        <v>257</v>
      </c>
      <c r="L97" s="36" t="s">
        <v>257</v>
      </c>
      <c r="M97" s="36" t="s">
        <v>267</v>
      </c>
      <c r="N97" s="39">
        <v>-180658</v>
      </c>
      <c r="O97" s="39">
        <v>-180658</v>
      </c>
      <c r="P97" s="36" t="s">
        <v>261</v>
      </c>
      <c r="Q97" s="36" t="s">
        <v>261</v>
      </c>
      <c r="R97" s="36" t="s">
        <v>257</v>
      </c>
      <c r="S97" s="36" t="s">
        <v>549</v>
      </c>
      <c r="T97" s="38"/>
      <c r="U97" s="36" t="s">
        <v>495</v>
      </c>
      <c r="W97" s="25">
        <v>303004</v>
      </c>
      <c r="X97" s="36">
        <v>-172658</v>
      </c>
      <c r="Z97" s="36">
        <v>303004</v>
      </c>
      <c r="AA97" s="36">
        <v>-172658</v>
      </c>
    </row>
    <row r="98" spans="1:27" ht="14" customHeight="1" x14ac:dyDescent="0.2">
      <c r="A98" s="37" t="s">
        <v>257</v>
      </c>
      <c r="B98" s="36">
        <v>102788</v>
      </c>
      <c r="C98" s="36" t="s">
        <v>8</v>
      </c>
      <c r="D98" s="36" t="s">
        <v>550</v>
      </c>
      <c r="E98" s="36" t="s">
        <v>551</v>
      </c>
      <c r="F98" s="36">
        <v>1923073385</v>
      </c>
      <c r="G98" s="36" t="s">
        <v>266</v>
      </c>
      <c r="H98" s="38">
        <v>45185</v>
      </c>
      <c r="I98" s="38">
        <v>45215</v>
      </c>
      <c r="J98" s="38">
        <v>45215</v>
      </c>
      <c r="K98" s="37" t="s">
        <v>257</v>
      </c>
      <c r="L98" s="36" t="s">
        <v>257</v>
      </c>
      <c r="M98" s="36" t="s">
        <v>267</v>
      </c>
      <c r="N98" s="39">
        <v>-24461</v>
      </c>
      <c r="O98" s="39">
        <v>-24461</v>
      </c>
      <c r="P98" s="36" t="s">
        <v>261</v>
      </c>
      <c r="Q98" s="36" t="s">
        <v>261</v>
      </c>
      <c r="R98" s="36" t="s">
        <v>257</v>
      </c>
      <c r="S98" s="36" t="s">
        <v>552</v>
      </c>
      <c r="T98" s="38"/>
      <c r="U98" s="36" t="s">
        <v>269</v>
      </c>
      <c r="W98" s="25">
        <v>303013</v>
      </c>
      <c r="X98" s="36">
        <v>-43610</v>
      </c>
      <c r="Z98" s="36">
        <v>303013</v>
      </c>
      <c r="AA98" s="36">
        <v>-43610</v>
      </c>
    </row>
    <row r="99" spans="1:27" ht="14" customHeight="1" x14ac:dyDescent="0.2">
      <c r="A99" s="37" t="s">
        <v>257</v>
      </c>
      <c r="B99" s="36">
        <v>301565</v>
      </c>
      <c r="C99" s="36" t="s">
        <v>33</v>
      </c>
      <c r="D99" s="36" t="s">
        <v>553</v>
      </c>
      <c r="E99" s="36" t="s">
        <v>554</v>
      </c>
      <c r="F99" s="36">
        <v>1923073400</v>
      </c>
      <c r="G99" s="36" t="s">
        <v>266</v>
      </c>
      <c r="H99" s="38">
        <v>45189</v>
      </c>
      <c r="I99" s="38">
        <v>45215</v>
      </c>
      <c r="J99" s="38">
        <v>45204</v>
      </c>
      <c r="K99" s="37" t="s">
        <v>257</v>
      </c>
      <c r="L99" s="36" t="s">
        <v>257</v>
      </c>
      <c r="M99" s="36" t="s">
        <v>267</v>
      </c>
      <c r="N99" s="39">
        <v>-5011</v>
      </c>
      <c r="O99" s="39">
        <v>-5011</v>
      </c>
      <c r="P99" s="36" t="s">
        <v>261</v>
      </c>
      <c r="Q99" s="36" t="s">
        <v>261</v>
      </c>
      <c r="R99" s="36" t="s">
        <v>257</v>
      </c>
      <c r="S99" s="36" t="s">
        <v>555</v>
      </c>
      <c r="T99" s="38"/>
      <c r="U99" s="36" t="s">
        <v>495</v>
      </c>
      <c r="W99" s="25">
        <v>303153</v>
      </c>
      <c r="X99" s="36">
        <v>-1178421.8799999999</v>
      </c>
      <c r="Z99" s="36">
        <v>303153</v>
      </c>
      <c r="AA99" s="36">
        <v>-1178421.8799999999</v>
      </c>
    </row>
    <row r="100" spans="1:27" ht="14" customHeight="1" x14ac:dyDescent="0.2">
      <c r="A100" s="37" t="s">
        <v>257</v>
      </c>
      <c r="B100" s="36">
        <v>109008</v>
      </c>
      <c r="C100" s="36" t="s">
        <v>14</v>
      </c>
      <c r="D100" s="36" t="s">
        <v>556</v>
      </c>
      <c r="E100" s="36" t="s">
        <v>557</v>
      </c>
      <c r="F100" s="36">
        <v>1923073408</v>
      </c>
      <c r="G100" s="36" t="s">
        <v>266</v>
      </c>
      <c r="H100" s="38">
        <v>45210</v>
      </c>
      <c r="I100" s="38">
        <v>45215</v>
      </c>
      <c r="J100" s="38">
        <v>45210</v>
      </c>
      <c r="K100" s="37" t="s">
        <v>257</v>
      </c>
      <c r="L100" s="36" t="s">
        <v>257</v>
      </c>
      <c r="M100" s="36" t="s">
        <v>257</v>
      </c>
      <c r="N100" s="39">
        <v>-5808</v>
      </c>
      <c r="O100" s="39">
        <v>-5808</v>
      </c>
      <c r="P100" s="36" t="s">
        <v>261</v>
      </c>
      <c r="Q100" s="36" t="s">
        <v>261</v>
      </c>
      <c r="R100" s="36" t="s">
        <v>257</v>
      </c>
      <c r="S100" s="36" t="s">
        <v>558</v>
      </c>
      <c r="T100" s="38"/>
      <c r="U100" s="36" t="s">
        <v>257</v>
      </c>
      <c r="W100" s="25">
        <v>303171</v>
      </c>
      <c r="X100" s="36">
        <v>-130402</v>
      </c>
      <c r="Z100" s="36">
        <v>303171</v>
      </c>
      <c r="AA100" s="36">
        <v>-130402</v>
      </c>
    </row>
    <row r="101" spans="1:27" ht="14" customHeight="1" x14ac:dyDescent="0.2">
      <c r="A101" s="37" t="s">
        <v>257</v>
      </c>
      <c r="B101" s="36">
        <v>112377</v>
      </c>
      <c r="C101" s="36" t="s">
        <v>17</v>
      </c>
      <c r="D101" s="36" t="s">
        <v>559</v>
      </c>
      <c r="E101" s="36" t="s">
        <v>560</v>
      </c>
      <c r="F101" s="36">
        <v>1923073437</v>
      </c>
      <c r="G101" s="36" t="s">
        <v>266</v>
      </c>
      <c r="H101" s="38">
        <v>45211</v>
      </c>
      <c r="I101" s="38">
        <v>45215</v>
      </c>
      <c r="J101" s="38">
        <v>45211</v>
      </c>
      <c r="K101" s="37" t="s">
        <v>257</v>
      </c>
      <c r="L101" s="36" t="s">
        <v>257</v>
      </c>
      <c r="M101" s="36" t="s">
        <v>257</v>
      </c>
      <c r="N101" s="39">
        <v>-991959</v>
      </c>
      <c r="O101" s="39">
        <v>-991959</v>
      </c>
      <c r="P101" s="36" t="s">
        <v>261</v>
      </c>
      <c r="Q101" s="36" t="s">
        <v>261</v>
      </c>
      <c r="R101" s="36" t="s">
        <v>257</v>
      </c>
      <c r="S101" s="36" t="s">
        <v>561</v>
      </c>
      <c r="T101" s="38"/>
      <c r="U101" s="36" t="s">
        <v>263</v>
      </c>
      <c r="W101" s="25">
        <v>303506</v>
      </c>
      <c r="X101" s="36">
        <v>-232380</v>
      </c>
      <c r="Z101" s="36">
        <v>303506</v>
      </c>
      <c r="AA101" s="36">
        <v>-232380</v>
      </c>
    </row>
    <row r="102" spans="1:27" ht="14" customHeight="1" x14ac:dyDescent="0.2">
      <c r="A102" s="37" t="s">
        <v>257</v>
      </c>
      <c r="B102" s="36">
        <v>114818</v>
      </c>
      <c r="C102" s="36" t="s">
        <v>562</v>
      </c>
      <c r="D102" s="36" t="s">
        <v>563</v>
      </c>
      <c r="E102" s="36" t="s">
        <v>564</v>
      </c>
      <c r="F102" s="36">
        <v>1923073438</v>
      </c>
      <c r="G102" s="36" t="s">
        <v>266</v>
      </c>
      <c r="H102" s="38">
        <v>45170</v>
      </c>
      <c r="I102" s="38">
        <v>45215</v>
      </c>
      <c r="J102" s="38">
        <v>45200</v>
      </c>
      <c r="K102" s="37" t="s">
        <v>257</v>
      </c>
      <c r="L102" s="36" t="s">
        <v>257</v>
      </c>
      <c r="M102" s="36" t="s">
        <v>267</v>
      </c>
      <c r="N102" s="39">
        <v>-9476</v>
      </c>
      <c r="O102" s="39">
        <v>-9476</v>
      </c>
      <c r="P102" s="36" t="s">
        <v>261</v>
      </c>
      <c r="Q102" s="36" t="s">
        <v>261</v>
      </c>
      <c r="R102" s="36" t="s">
        <v>257</v>
      </c>
      <c r="S102" s="36" t="s">
        <v>565</v>
      </c>
      <c r="T102" s="38"/>
      <c r="U102" s="36" t="s">
        <v>269</v>
      </c>
      <c r="W102" s="25">
        <v>500077</v>
      </c>
      <c r="X102" s="36">
        <v>-16312</v>
      </c>
      <c r="Z102" s="36">
        <v>500077</v>
      </c>
      <c r="AA102" s="36">
        <v>-16312</v>
      </c>
    </row>
    <row r="103" spans="1:27" ht="14" customHeight="1" x14ac:dyDescent="0.2">
      <c r="A103" s="37" t="s">
        <v>257</v>
      </c>
      <c r="B103" s="36">
        <v>112691</v>
      </c>
      <c r="C103" s="36" t="s">
        <v>566</v>
      </c>
      <c r="D103" s="36" t="s">
        <v>567</v>
      </c>
      <c r="E103" s="36" t="s">
        <v>568</v>
      </c>
      <c r="F103" s="36">
        <v>1923073439</v>
      </c>
      <c r="G103" s="36" t="s">
        <v>266</v>
      </c>
      <c r="H103" s="38">
        <v>45201</v>
      </c>
      <c r="I103" s="38">
        <v>45212</v>
      </c>
      <c r="J103" s="38">
        <v>45208</v>
      </c>
      <c r="K103" s="37" t="s">
        <v>257</v>
      </c>
      <c r="L103" s="36" t="s">
        <v>257</v>
      </c>
      <c r="M103" s="36" t="s">
        <v>257</v>
      </c>
      <c r="N103" s="39">
        <v>-257989.09</v>
      </c>
      <c r="O103" s="39">
        <v>-257989.09</v>
      </c>
      <c r="P103" s="36" t="s">
        <v>261</v>
      </c>
      <c r="Q103" s="36" t="s">
        <v>261</v>
      </c>
      <c r="R103" s="36" t="s">
        <v>257</v>
      </c>
      <c r="S103" s="36" t="s">
        <v>569</v>
      </c>
      <c r="T103" s="38"/>
      <c r="U103" s="36" t="s">
        <v>570</v>
      </c>
      <c r="W103" s="25">
        <v>500925</v>
      </c>
      <c r="X103" s="36">
        <v>-5000</v>
      </c>
      <c r="Z103" s="36">
        <v>500925</v>
      </c>
      <c r="AA103" s="36">
        <v>-5000</v>
      </c>
    </row>
    <row r="104" spans="1:27" ht="14" customHeight="1" x14ac:dyDescent="0.2">
      <c r="A104" s="37" t="s">
        <v>257</v>
      </c>
      <c r="B104" s="36">
        <v>112691</v>
      </c>
      <c r="C104" s="36" t="s">
        <v>566</v>
      </c>
      <c r="D104" s="36" t="s">
        <v>567</v>
      </c>
      <c r="E104" s="36" t="s">
        <v>571</v>
      </c>
      <c r="F104" s="36">
        <v>1923073440</v>
      </c>
      <c r="G104" s="36" t="s">
        <v>266</v>
      </c>
      <c r="H104" s="38">
        <v>45201</v>
      </c>
      <c r="I104" s="38">
        <v>45215</v>
      </c>
      <c r="J104" s="38">
        <v>45208</v>
      </c>
      <c r="K104" s="37" t="s">
        <v>257</v>
      </c>
      <c r="L104" s="36" t="s">
        <v>257</v>
      </c>
      <c r="M104" s="36" t="s">
        <v>257</v>
      </c>
      <c r="N104" s="39">
        <v>-20827.310000000001</v>
      </c>
      <c r="O104" s="39">
        <v>-20827.310000000001</v>
      </c>
      <c r="P104" s="36" t="s">
        <v>261</v>
      </c>
      <c r="Q104" s="36" t="s">
        <v>261</v>
      </c>
      <c r="R104" s="36" t="s">
        <v>257</v>
      </c>
      <c r="S104" s="36" t="s">
        <v>572</v>
      </c>
      <c r="T104" s="38"/>
      <c r="U104" s="36" t="s">
        <v>570</v>
      </c>
      <c r="W104" s="25">
        <v>503946</v>
      </c>
      <c r="X104" s="36">
        <v>-325</v>
      </c>
      <c r="Z104" s="36">
        <v>503946</v>
      </c>
      <c r="AA104" s="36">
        <v>-325</v>
      </c>
    </row>
    <row r="105" spans="1:27" ht="14" customHeight="1" x14ac:dyDescent="0.2">
      <c r="A105" s="37" t="s">
        <v>257</v>
      </c>
      <c r="B105" s="36">
        <v>120490</v>
      </c>
      <c r="C105" s="36" t="s">
        <v>24</v>
      </c>
      <c r="D105" s="36" t="s">
        <v>573</v>
      </c>
      <c r="E105" s="36" t="s">
        <v>574</v>
      </c>
      <c r="F105" s="36">
        <v>1923073444</v>
      </c>
      <c r="G105" s="36" t="s">
        <v>266</v>
      </c>
      <c r="H105" s="38">
        <v>45212</v>
      </c>
      <c r="I105" s="38">
        <v>45215</v>
      </c>
      <c r="J105" s="38">
        <v>45219</v>
      </c>
      <c r="K105" s="37" t="s">
        <v>257</v>
      </c>
      <c r="L105" s="36" t="s">
        <v>257</v>
      </c>
      <c r="M105" s="36" t="s">
        <v>267</v>
      </c>
      <c r="N105" s="39">
        <v>-98893</v>
      </c>
      <c r="O105" s="39">
        <v>-98893</v>
      </c>
      <c r="P105" s="36" t="s">
        <v>261</v>
      </c>
      <c r="Q105" s="36" t="s">
        <v>261</v>
      </c>
      <c r="R105" s="36" t="s">
        <v>257</v>
      </c>
      <c r="S105" s="36" t="s">
        <v>575</v>
      </c>
      <c r="T105" s="38"/>
      <c r="U105" s="36" t="s">
        <v>337</v>
      </c>
      <c r="W105" s="25" t="s">
        <v>206</v>
      </c>
      <c r="X105" s="36">
        <v>-297330</v>
      </c>
      <c r="Z105" s="36" t="s">
        <v>206</v>
      </c>
      <c r="AA105" s="36">
        <v>-297330</v>
      </c>
    </row>
    <row r="106" spans="1:27" ht="14" customHeight="1" x14ac:dyDescent="0.2">
      <c r="A106" s="37" t="s">
        <v>257</v>
      </c>
      <c r="B106" s="36" t="s">
        <v>111</v>
      </c>
      <c r="C106" s="36" t="s">
        <v>482</v>
      </c>
      <c r="D106" s="36" t="s">
        <v>576</v>
      </c>
      <c r="E106" s="36" t="s">
        <v>577</v>
      </c>
      <c r="F106" s="36">
        <v>1923073445</v>
      </c>
      <c r="G106" s="36" t="s">
        <v>266</v>
      </c>
      <c r="H106" s="38">
        <v>45203</v>
      </c>
      <c r="I106" s="38">
        <v>45215</v>
      </c>
      <c r="J106" s="38">
        <v>45210</v>
      </c>
      <c r="K106" s="37" t="s">
        <v>257</v>
      </c>
      <c r="L106" s="36" t="s">
        <v>257</v>
      </c>
      <c r="M106" s="36" t="s">
        <v>267</v>
      </c>
      <c r="N106" s="39">
        <v>-110079</v>
      </c>
      <c r="O106" s="39">
        <v>-110079</v>
      </c>
      <c r="P106" s="36" t="s">
        <v>261</v>
      </c>
      <c r="Q106" s="36" t="s">
        <v>261</v>
      </c>
      <c r="R106" s="36" t="s">
        <v>257</v>
      </c>
      <c r="S106" s="36" t="s">
        <v>114</v>
      </c>
      <c r="T106" s="38"/>
      <c r="U106" s="36" t="s">
        <v>337</v>
      </c>
      <c r="W106" s="25" t="s">
        <v>25</v>
      </c>
      <c r="X106" s="36">
        <v>-87559</v>
      </c>
      <c r="Z106" s="36" t="s">
        <v>25</v>
      </c>
      <c r="AA106" s="36">
        <v>-87559</v>
      </c>
    </row>
    <row r="107" spans="1:27" ht="14" customHeight="1" x14ac:dyDescent="0.2">
      <c r="A107" s="37" t="s">
        <v>257</v>
      </c>
      <c r="B107" s="36">
        <v>301254</v>
      </c>
      <c r="C107" s="36" t="s">
        <v>578</v>
      </c>
      <c r="D107" s="36" t="s">
        <v>579</v>
      </c>
      <c r="E107" s="36" t="s">
        <v>580</v>
      </c>
      <c r="F107" s="36">
        <v>1923073446</v>
      </c>
      <c r="G107" s="36" t="s">
        <v>266</v>
      </c>
      <c r="H107" s="38">
        <v>45187</v>
      </c>
      <c r="I107" s="38">
        <v>45215</v>
      </c>
      <c r="J107" s="38">
        <v>45187</v>
      </c>
      <c r="K107" s="37" t="s">
        <v>257</v>
      </c>
      <c r="L107" s="36" t="s">
        <v>257</v>
      </c>
      <c r="M107" s="36" t="s">
        <v>267</v>
      </c>
      <c r="N107" s="39">
        <v>-173460</v>
      </c>
      <c r="O107" s="39">
        <v>-173460</v>
      </c>
      <c r="P107" s="36" t="s">
        <v>261</v>
      </c>
      <c r="Q107" s="36" t="s">
        <v>261</v>
      </c>
      <c r="R107" s="36" t="s">
        <v>257</v>
      </c>
      <c r="S107" s="36" t="s">
        <v>147</v>
      </c>
      <c r="T107" s="38"/>
      <c r="U107" s="36" t="s">
        <v>581</v>
      </c>
      <c r="W107" s="25" t="s">
        <v>111</v>
      </c>
      <c r="X107" s="36">
        <v>-113509</v>
      </c>
      <c r="Z107" s="36" t="s">
        <v>111</v>
      </c>
      <c r="AA107" s="36">
        <v>-113509</v>
      </c>
    </row>
    <row r="108" spans="1:27" ht="14" customHeight="1" x14ac:dyDescent="0.2">
      <c r="A108" s="37" t="s">
        <v>257</v>
      </c>
      <c r="B108" s="36" t="s">
        <v>229</v>
      </c>
      <c r="C108" s="36" t="s">
        <v>230</v>
      </c>
      <c r="D108" s="36" t="s">
        <v>582</v>
      </c>
      <c r="E108" s="36" t="s">
        <v>583</v>
      </c>
      <c r="F108" s="36">
        <v>1923073460</v>
      </c>
      <c r="G108" s="36" t="s">
        <v>266</v>
      </c>
      <c r="H108" s="38">
        <v>45177</v>
      </c>
      <c r="I108" s="38">
        <v>45216</v>
      </c>
      <c r="J108" s="38">
        <v>45222</v>
      </c>
      <c r="K108" s="37" t="s">
        <v>257</v>
      </c>
      <c r="L108" s="36" t="s">
        <v>257</v>
      </c>
      <c r="M108" s="36" t="s">
        <v>289</v>
      </c>
      <c r="N108" s="39">
        <v>-31948</v>
      </c>
      <c r="O108" s="39">
        <v>-31948</v>
      </c>
      <c r="P108" s="36" t="s">
        <v>261</v>
      </c>
      <c r="Q108" s="36" t="s">
        <v>261</v>
      </c>
      <c r="R108" s="36" t="s">
        <v>257</v>
      </c>
      <c r="S108" s="36" t="s">
        <v>584</v>
      </c>
      <c r="T108" s="38"/>
      <c r="U108" s="36" t="s">
        <v>585</v>
      </c>
      <c r="W108" s="25" t="s">
        <v>27</v>
      </c>
      <c r="X108" s="36">
        <v>-44100</v>
      </c>
      <c r="Z108" s="36" t="s">
        <v>27</v>
      </c>
      <c r="AA108" s="36">
        <v>-44100</v>
      </c>
    </row>
    <row r="109" spans="1:27" ht="14" customHeight="1" x14ac:dyDescent="0.2">
      <c r="A109" s="37" t="s">
        <v>257</v>
      </c>
      <c r="B109" s="36">
        <v>105260</v>
      </c>
      <c r="C109" s="36" t="s">
        <v>586</v>
      </c>
      <c r="D109" s="36" t="s">
        <v>257</v>
      </c>
      <c r="E109" s="36" t="s">
        <v>587</v>
      </c>
      <c r="F109" s="36">
        <v>1923073463</v>
      </c>
      <c r="G109" s="36" t="s">
        <v>266</v>
      </c>
      <c r="H109" s="38">
        <v>45200</v>
      </c>
      <c r="I109" s="38">
        <v>45216</v>
      </c>
      <c r="J109" s="38">
        <v>45207</v>
      </c>
      <c r="K109" s="37" t="s">
        <v>257</v>
      </c>
      <c r="L109" s="36" t="s">
        <v>257</v>
      </c>
      <c r="M109" s="36" t="s">
        <v>267</v>
      </c>
      <c r="N109" s="39">
        <v>-24442</v>
      </c>
      <c r="O109" s="39">
        <v>-24442</v>
      </c>
      <c r="P109" s="36" t="s">
        <v>261</v>
      </c>
      <c r="Q109" s="36" t="s">
        <v>261</v>
      </c>
      <c r="R109" s="36" t="s">
        <v>257</v>
      </c>
      <c r="S109" s="36" t="s">
        <v>61</v>
      </c>
      <c r="T109" s="38"/>
      <c r="U109" s="36" t="s">
        <v>337</v>
      </c>
      <c r="W109" s="25" t="s">
        <v>229</v>
      </c>
      <c r="X109" s="36">
        <v>-342868</v>
      </c>
      <c r="Z109" s="36" t="s">
        <v>229</v>
      </c>
      <c r="AA109" s="36">
        <v>-342868</v>
      </c>
    </row>
    <row r="110" spans="1:27" ht="14" customHeight="1" x14ac:dyDescent="0.2">
      <c r="A110" s="37" t="s">
        <v>257</v>
      </c>
      <c r="B110" s="36">
        <v>303004</v>
      </c>
      <c r="C110" s="36" t="s">
        <v>37</v>
      </c>
      <c r="D110" s="36" t="s">
        <v>588</v>
      </c>
      <c r="E110" s="36" t="s">
        <v>589</v>
      </c>
      <c r="F110" s="36">
        <v>1923073466</v>
      </c>
      <c r="G110" s="36" t="s">
        <v>266</v>
      </c>
      <c r="H110" s="38">
        <v>45184</v>
      </c>
      <c r="I110" s="38">
        <v>45216</v>
      </c>
      <c r="J110" s="38">
        <v>45191</v>
      </c>
      <c r="K110" s="37" t="s">
        <v>257</v>
      </c>
      <c r="L110" s="36" t="s">
        <v>257</v>
      </c>
      <c r="M110" s="36" t="s">
        <v>267</v>
      </c>
      <c r="N110" s="39">
        <v>-56403</v>
      </c>
      <c r="O110" s="39">
        <v>-56403</v>
      </c>
      <c r="P110" s="36" t="s">
        <v>261</v>
      </c>
      <c r="Q110" s="36" t="s">
        <v>261</v>
      </c>
      <c r="R110" s="36" t="s">
        <v>257</v>
      </c>
      <c r="S110" s="36" t="s">
        <v>590</v>
      </c>
      <c r="T110" s="38"/>
      <c r="U110" s="36" t="s">
        <v>337</v>
      </c>
      <c r="W110" s="25" t="s">
        <v>53</v>
      </c>
      <c r="X110" s="36">
        <v>-313161</v>
      </c>
      <c r="Z110" s="36" t="s">
        <v>53</v>
      </c>
      <c r="AA110" s="36">
        <v>-313161</v>
      </c>
    </row>
    <row r="111" spans="1:27" ht="14" customHeight="1" x14ac:dyDescent="0.2">
      <c r="A111" s="37" t="s">
        <v>257</v>
      </c>
      <c r="B111" s="36">
        <v>303004</v>
      </c>
      <c r="C111" s="36" t="s">
        <v>37</v>
      </c>
      <c r="D111" s="36" t="s">
        <v>588</v>
      </c>
      <c r="E111" s="36" t="s">
        <v>591</v>
      </c>
      <c r="F111" s="36">
        <v>1923073467</v>
      </c>
      <c r="G111" s="36" t="s">
        <v>266</v>
      </c>
      <c r="H111" s="38">
        <v>45178</v>
      </c>
      <c r="I111" s="38">
        <v>45215</v>
      </c>
      <c r="J111" s="38">
        <v>45185</v>
      </c>
      <c r="K111" s="37" t="s">
        <v>257</v>
      </c>
      <c r="L111" s="36" t="s">
        <v>257</v>
      </c>
      <c r="M111" s="36" t="s">
        <v>267</v>
      </c>
      <c r="N111" s="39">
        <v>-116255</v>
      </c>
      <c r="O111" s="39">
        <v>-116255</v>
      </c>
      <c r="P111" s="36" t="s">
        <v>261</v>
      </c>
      <c r="Q111" s="36" t="s">
        <v>261</v>
      </c>
      <c r="R111" s="36" t="s">
        <v>257</v>
      </c>
      <c r="S111" s="36" t="s">
        <v>592</v>
      </c>
      <c r="T111" s="38"/>
      <c r="U111" s="36" t="s">
        <v>337</v>
      </c>
      <c r="W111" s="25" t="s">
        <v>29</v>
      </c>
      <c r="X111" s="36">
        <v>-165140</v>
      </c>
      <c r="Z111" s="36" t="s">
        <v>29</v>
      </c>
      <c r="AA111" s="36">
        <v>-165140</v>
      </c>
    </row>
    <row r="112" spans="1:27" ht="14" customHeight="1" x14ac:dyDescent="0.2">
      <c r="A112" s="37" t="s">
        <v>257</v>
      </c>
      <c r="B112" s="36" t="s">
        <v>29</v>
      </c>
      <c r="C112" s="36" t="s">
        <v>30</v>
      </c>
      <c r="D112" s="36" t="s">
        <v>597</v>
      </c>
      <c r="E112" s="36" t="s">
        <v>598</v>
      </c>
      <c r="F112" s="36">
        <v>1923073566</v>
      </c>
      <c r="G112" s="36" t="s">
        <v>266</v>
      </c>
      <c r="H112" s="38">
        <v>45188</v>
      </c>
      <c r="I112" s="38">
        <v>45216</v>
      </c>
      <c r="J112" s="38">
        <v>45218</v>
      </c>
      <c r="K112" s="37" t="s">
        <v>257</v>
      </c>
      <c r="L112" s="36" t="s">
        <v>257</v>
      </c>
      <c r="M112" s="36" t="s">
        <v>267</v>
      </c>
      <c r="N112" s="39">
        <v>-165140</v>
      </c>
      <c r="O112" s="39">
        <v>-165140</v>
      </c>
      <c r="P112" s="36" t="s">
        <v>261</v>
      </c>
      <c r="Q112" s="36" t="s">
        <v>261</v>
      </c>
      <c r="R112" s="36" t="s">
        <v>257</v>
      </c>
      <c r="S112" s="36" t="s">
        <v>599</v>
      </c>
      <c r="T112" s="38"/>
      <c r="U112" s="36" t="s">
        <v>269</v>
      </c>
      <c r="W112" s="25" t="s">
        <v>805</v>
      </c>
      <c r="X112" s="36">
        <v>-20044020.73</v>
      </c>
      <c r="Z112" s="36" t="s">
        <v>805</v>
      </c>
      <c r="AA112" s="36">
        <v>-20044020.73</v>
      </c>
    </row>
    <row r="113" spans="1:21" ht="14" customHeight="1" x14ac:dyDescent="0.2">
      <c r="A113" s="37" t="s">
        <v>257</v>
      </c>
      <c r="B113" s="36">
        <v>107656</v>
      </c>
      <c r="C113" s="36" t="s">
        <v>13</v>
      </c>
      <c r="D113" s="36" t="s">
        <v>600</v>
      </c>
      <c r="E113" s="36" t="s">
        <v>601</v>
      </c>
      <c r="F113" s="36">
        <v>1923073567</v>
      </c>
      <c r="G113" s="36" t="s">
        <v>266</v>
      </c>
      <c r="H113" s="38">
        <v>45197</v>
      </c>
      <c r="I113" s="38">
        <v>45216</v>
      </c>
      <c r="J113" s="38">
        <v>45204</v>
      </c>
      <c r="K113" s="37" t="s">
        <v>257</v>
      </c>
      <c r="L113" s="36" t="s">
        <v>257</v>
      </c>
      <c r="M113" s="36" t="s">
        <v>267</v>
      </c>
      <c r="N113" s="39">
        <v>-13500</v>
      </c>
      <c r="O113" s="39">
        <v>-13500</v>
      </c>
      <c r="P113" s="36" t="s">
        <v>261</v>
      </c>
      <c r="Q113" s="36" t="s">
        <v>261</v>
      </c>
      <c r="R113" s="36" t="s">
        <v>257</v>
      </c>
      <c r="S113" s="36" t="s">
        <v>602</v>
      </c>
      <c r="T113" s="38"/>
      <c r="U113" s="36" t="s">
        <v>337</v>
      </c>
    </row>
    <row r="114" spans="1:21" ht="14" customHeight="1" x14ac:dyDescent="0.2">
      <c r="A114" s="37" t="s">
        <v>257</v>
      </c>
      <c r="B114" s="36">
        <v>301254</v>
      </c>
      <c r="C114" s="36" t="s">
        <v>578</v>
      </c>
      <c r="D114" s="36" t="s">
        <v>604</v>
      </c>
      <c r="E114" s="36" t="s">
        <v>605</v>
      </c>
      <c r="F114" s="36">
        <v>1923073587</v>
      </c>
      <c r="G114" s="36" t="s">
        <v>266</v>
      </c>
      <c r="H114" s="38">
        <v>45189</v>
      </c>
      <c r="I114" s="38">
        <v>45216</v>
      </c>
      <c r="J114" s="38">
        <v>45196</v>
      </c>
      <c r="K114" s="37" t="s">
        <v>257</v>
      </c>
      <c r="L114" s="36" t="s">
        <v>257</v>
      </c>
      <c r="M114" s="36" t="s">
        <v>267</v>
      </c>
      <c r="N114" s="39">
        <v>-49000</v>
      </c>
      <c r="O114" s="39">
        <v>-49000</v>
      </c>
      <c r="P114" s="36" t="s">
        <v>261</v>
      </c>
      <c r="Q114" s="36" t="s">
        <v>261</v>
      </c>
      <c r="R114" s="36" t="s">
        <v>257</v>
      </c>
      <c r="S114" s="36" t="s">
        <v>148</v>
      </c>
      <c r="T114" s="38"/>
      <c r="U114" s="36" t="s">
        <v>337</v>
      </c>
    </row>
    <row r="115" spans="1:21" ht="14" customHeight="1" x14ac:dyDescent="0.2">
      <c r="A115" s="37" t="s">
        <v>257</v>
      </c>
      <c r="B115" s="36">
        <v>112584</v>
      </c>
      <c r="C115" s="36" t="s">
        <v>606</v>
      </c>
      <c r="D115" s="36" t="s">
        <v>607</v>
      </c>
      <c r="E115" s="36" t="s">
        <v>608</v>
      </c>
      <c r="F115" s="36">
        <v>1923073590</v>
      </c>
      <c r="G115" s="36" t="s">
        <v>266</v>
      </c>
      <c r="H115" s="38">
        <v>45140</v>
      </c>
      <c r="I115" s="38">
        <v>45216</v>
      </c>
      <c r="J115" s="38">
        <v>45147</v>
      </c>
      <c r="K115" s="37" t="s">
        <v>257</v>
      </c>
      <c r="L115" s="36" t="s">
        <v>257</v>
      </c>
      <c r="M115" s="36" t="s">
        <v>267</v>
      </c>
      <c r="N115" s="39">
        <v>-188356.86</v>
      </c>
      <c r="O115" s="39">
        <v>-188356.86</v>
      </c>
      <c r="P115" s="36" t="s">
        <v>261</v>
      </c>
      <c r="Q115" s="36" t="s">
        <v>261</v>
      </c>
      <c r="R115" s="36" t="s">
        <v>257</v>
      </c>
      <c r="S115" s="36" t="s">
        <v>128</v>
      </c>
      <c r="T115" s="38"/>
      <c r="U115" s="36" t="s">
        <v>337</v>
      </c>
    </row>
    <row r="116" spans="1:21" ht="14" customHeight="1" x14ac:dyDescent="0.2">
      <c r="A116" s="37" t="s">
        <v>257</v>
      </c>
      <c r="B116" s="36">
        <v>303153</v>
      </c>
      <c r="C116" s="36" t="s">
        <v>609</v>
      </c>
      <c r="D116" s="36" t="s">
        <v>610</v>
      </c>
      <c r="E116" s="36" t="s">
        <v>611</v>
      </c>
      <c r="F116" s="36">
        <v>1923073591</v>
      </c>
      <c r="G116" s="36" t="s">
        <v>266</v>
      </c>
      <c r="H116" s="38">
        <v>45199</v>
      </c>
      <c r="I116" s="38">
        <v>45216</v>
      </c>
      <c r="J116" s="38">
        <v>45199</v>
      </c>
      <c r="K116" s="37" t="s">
        <v>257</v>
      </c>
      <c r="L116" s="36" t="s">
        <v>257</v>
      </c>
      <c r="M116" s="36" t="s">
        <v>257</v>
      </c>
      <c r="N116" s="39">
        <v>-1178421.8799999999</v>
      </c>
      <c r="O116" s="39">
        <v>-1178421.8799999999</v>
      </c>
      <c r="P116" s="36" t="s">
        <v>261</v>
      </c>
      <c r="Q116" s="36" t="s">
        <v>261</v>
      </c>
      <c r="R116" s="36" t="s">
        <v>257</v>
      </c>
      <c r="S116" s="36" t="s">
        <v>145</v>
      </c>
      <c r="T116" s="38"/>
      <c r="U116" s="36" t="s">
        <v>263</v>
      </c>
    </row>
    <row r="117" spans="1:21" ht="14" customHeight="1" x14ac:dyDescent="0.2">
      <c r="A117" s="37" t="s">
        <v>257</v>
      </c>
      <c r="B117" s="36">
        <v>107709</v>
      </c>
      <c r="C117" s="36" t="s">
        <v>189</v>
      </c>
      <c r="D117" s="36" t="s">
        <v>618</v>
      </c>
      <c r="E117" s="36" t="s">
        <v>619</v>
      </c>
      <c r="F117" s="36">
        <v>1923073645</v>
      </c>
      <c r="G117" s="36" t="s">
        <v>266</v>
      </c>
      <c r="H117" s="38">
        <v>45195</v>
      </c>
      <c r="I117" s="38">
        <v>45216</v>
      </c>
      <c r="J117" s="38">
        <v>45195</v>
      </c>
      <c r="K117" s="37" t="s">
        <v>257</v>
      </c>
      <c r="L117" s="36" t="s">
        <v>257</v>
      </c>
      <c r="M117" s="36" t="s">
        <v>257</v>
      </c>
      <c r="N117" s="39">
        <v>-33697</v>
      </c>
      <c r="O117" s="39">
        <v>-33697</v>
      </c>
      <c r="P117" s="36" t="s">
        <v>261</v>
      </c>
      <c r="Q117" s="36" t="s">
        <v>261</v>
      </c>
      <c r="R117" s="36" t="s">
        <v>257</v>
      </c>
      <c r="S117" s="36" t="s">
        <v>620</v>
      </c>
      <c r="T117" s="38"/>
      <c r="U117" s="36" t="s">
        <v>263</v>
      </c>
    </row>
    <row r="118" spans="1:21" ht="14" customHeight="1" x14ac:dyDescent="0.2">
      <c r="A118" s="37" t="s">
        <v>257</v>
      </c>
      <c r="B118" s="36">
        <v>111133</v>
      </c>
      <c r="C118" s="36" t="s">
        <v>191</v>
      </c>
      <c r="D118" s="36" t="s">
        <v>621</v>
      </c>
      <c r="E118" s="36" t="s">
        <v>622</v>
      </c>
      <c r="F118" s="36">
        <v>1923073651</v>
      </c>
      <c r="G118" s="36" t="s">
        <v>266</v>
      </c>
      <c r="H118" s="38">
        <v>45196</v>
      </c>
      <c r="I118" s="38">
        <v>45216</v>
      </c>
      <c r="J118" s="38">
        <v>45196</v>
      </c>
      <c r="K118" s="37" t="s">
        <v>257</v>
      </c>
      <c r="L118" s="36" t="s">
        <v>257</v>
      </c>
      <c r="M118" s="36" t="s">
        <v>267</v>
      </c>
      <c r="N118" s="39">
        <v>-1860</v>
      </c>
      <c r="O118" s="39">
        <v>-1860</v>
      </c>
      <c r="P118" s="36" t="s">
        <v>261</v>
      </c>
      <c r="Q118" s="36" t="s">
        <v>261</v>
      </c>
      <c r="R118" s="36" t="s">
        <v>257</v>
      </c>
      <c r="S118" s="36" t="s">
        <v>623</v>
      </c>
      <c r="T118" s="38"/>
      <c r="U118" s="36" t="s">
        <v>624</v>
      </c>
    </row>
    <row r="119" spans="1:21" ht="14" customHeight="1" x14ac:dyDescent="0.2">
      <c r="A119" s="37" t="s">
        <v>257</v>
      </c>
      <c r="B119" s="36">
        <v>302999</v>
      </c>
      <c r="C119" s="36" t="s">
        <v>36</v>
      </c>
      <c r="D119" s="36" t="s">
        <v>625</v>
      </c>
      <c r="E119" s="36" t="s">
        <v>626</v>
      </c>
      <c r="F119" s="36">
        <v>1923073750</v>
      </c>
      <c r="G119" s="36" t="s">
        <v>266</v>
      </c>
      <c r="H119" s="38">
        <v>45204</v>
      </c>
      <c r="I119" s="38">
        <v>45216</v>
      </c>
      <c r="J119" s="38">
        <v>45211</v>
      </c>
      <c r="K119" s="37" t="s">
        <v>257</v>
      </c>
      <c r="L119" s="36" t="s">
        <v>257</v>
      </c>
      <c r="M119" s="36" t="s">
        <v>267</v>
      </c>
      <c r="N119" s="39">
        <v>-113674</v>
      </c>
      <c r="O119" s="39">
        <v>-113674</v>
      </c>
      <c r="P119" s="36" t="s">
        <v>261</v>
      </c>
      <c r="Q119" s="36" t="s">
        <v>261</v>
      </c>
      <c r="R119" s="36" t="s">
        <v>257</v>
      </c>
      <c r="S119" s="36" t="s">
        <v>627</v>
      </c>
      <c r="T119" s="38"/>
      <c r="U119" s="36" t="s">
        <v>337</v>
      </c>
    </row>
    <row r="120" spans="1:21" ht="14" customHeight="1" x14ac:dyDescent="0.2">
      <c r="A120" s="37" t="s">
        <v>257</v>
      </c>
      <c r="B120" s="36">
        <v>112192</v>
      </c>
      <c r="C120" s="36" t="s">
        <v>192</v>
      </c>
      <c r="D120" s="36" t="s">
        <v>628</v>
      </c>
      <c r="E120" s="36" t="s">
        <v>629</v>
      </c>
      <c r="F120" s="36">
        <v>1923073825</v>
      </c>
      <c r="G120" s="36" t="s">
        <v>266</v>
      </c>
      <c r="H120" s="38">
        <v>45190</v>
      </c>
      <c r="I120" s="38">
        <v>45217</v>
      </c>
      <c r="J120" s="38">
        <v>45220</v>
      </c>
      <c r="K120" s="37" t="s">
        <v>257</v>
      </c>
      <c r="L120" s="36" t="s">
        <v>257</v>
      </c>
      <c r="M120" s="36" t="s">
        <v>267</v>
      </c>
      <c r="N120" s="39">
        <v>-27031</v>
      </c>
      <c r="O120" s="39">
        <v>-27031</v>
      </c>
      <c r="P120" s="36" t="s">
        <v>261</v>
      </c>
      <c r="Q120" s="36" t="s">
        <v>261</v>
      </c>
      <c r="R120" s="36" t="s">
        <v>257</v>
      </c>
      <c r="S120" s="36" t="s">
        <v>630</v>
      </c>
      <c r="T120" s="38"/>
      <c r="U120" s="36" t="s">
        <v>269</v>
      </c>
    </row>
    <row r="121" spans="1:21" ht="14" customHeight="1" x14ac:dyDescent="0.2">
      <c r="A121" s="37" t="s">
        <v>257</v>
      </c>
      <c r="B121" s="36">
        <v>118472</v>
      </c>
      <c r="C121" s="36" t="s">
        <v>631</v>
      </c>
      <c r="D121" s="36" t="s">
        <v>632</v>
      </c>
      <c r="E121" s="36" t="s">
        <v>633</v>
      </c>
      <c r="F121" s="36">
        <v>1923073992</v>
      </c>
      <c r="G121" s="36" t="s">
        <v>266</v>
      </c>
      <c r="H121" s="38">
        <v>45175</v>
      </c>
      <c r="I121" s="38">
        <v>45217</v>
      </c>
      <c r="J121" s="38">
        <v>45205</v>
      </c>
      <c r="K121" s="37" t="s">
        <v>257</v>
      </c>
      <c r="L121" s="36" t="s">
        <v>257</v>
      </c>
      <c r="M121" s="36" t="s">
        <v>267</v>
      </c>
      <c r="N121" s="39">
        <v>-11760</v>
      </c>
      <c r="O121" s="39">
        <v>-11760</v>
      </c>
      <c r="P121" s="36" t="s">
        <v>261</v>
      </c>
      <c r="Q121" s="36" t="s">
        <v>261</v>
      </c>
      <c r="R121" s="36" t="s">
        <v>257</v>
      </c>
      <c r="S121" s="36" t="s">
        <v>123</v>
      </c>
      <c r="T121" s="38"/>
      <c r="U121" s="36" t="s">
        <v>269</v>
      </c>
    </row>
    <row r="122" spans="1:21" ht="14" customHeight="1" x14ac:dyDescent="0.2">
      <c r="A122" s="37" t="s">
        <v>257</v>
      </c>
      <c r="B122" s="36">
        <v>107423</v>
      </c>
      <c r="C122" s="36" t="s">
        <v>188</v>
      </c>
      <c r="D122" s="36" t="s">
        <v>634</v>
      </c>
      <c r="E122" s="36" t="s">
        <v>635</v>
      </c>
      <c r="F122" s="36">
        <v>1923073997</v>
      </c>
      <c r="G122" s="36" t="s">
        <v>266</v>
      </c>
      <c r="H122" s="38">
        <v>45189</v>
      </c>
      <c r="I122" s="38">
        <v>45217</v>
      </c>
      <c r="J122" s="38">
        <v>45196</v>
      </c>
      <c r="K122" s="37" t="s">
        <v>257</v>
      </c>
      <c r="L122" s="36" t="s">
        <v>257</v>
      </c>
      <c r="M122" s="36" t="s">
        <v>267</v>
      </c>
      <c r="N122" s="39">
        <v>-11276</v>
      </c>
      <c r="O122" s="39">
        <v>-11276</v>
      </c>
      <c r="P122" s="36" t="s">
        <v>261</v>
      </c>
      <c r="Q122" s="36" t="s">
        <v>261</v>
      </c>
      <c r="R122" s="36" t="s">
        <v>257</v>
      </c>
      <c r="S122" s="36" t="s">
        <v>636</v>
      </c>
      <c r="T122" s="38"/>
      <c r="U122" s="36" t="s">
        <v>337</v>
      </c>
    </row>
    <row r="123" spans="1:21" ht="14" customHeight="1" x14ac:dyDescent="0.2">
      <c r="A123" s="37" t="s">
        <v>257</v>
      </c>
      <c r="B123" s="36">
        <v>119796</v>
      </c>
      <c r="C123" s="36" t="s">
        <v>205</v>
      </c>
      <c r="D123" s="36" t="s">
        <v>639</v>
      </c>
      <c r="E123" s="36" t="s">
        <v>640</v>
      </c>
      <c r="F123" s="36">
        <v>1923074027</v>
      </c>
      <c r="G123" s="36" t="s">
        <v>266</v>
      </c>
      <c r="H123" s="38">
        <v>45202</v>
      </c>
      <c r="I123" s="38">
        <v>45217</v>
      </c>
      <c r="J123" s="38">
        <v>45209</v>
      </c>
      <c r="K123" s="37" t="s">
        <v>257</v>
      </c>
      <c r="L123" s="36" t="s">
        <v>257</v>
      </c>
      <c r="M123" s="36" t="s">
        <v>267</v>
      </c>
      <c r="N123" s="39">
        <v>-5500</v>
      </c>
      <c r="O123" s="39">
        <v>-5500</v>
      </c>
      <c r="P123" s="36" t="s">
        <v>261</v>
      </c>
      <c r="Q123" s="36" t="s">
        <v>261</v>
      </c>
      <c r="R123" s="36" t="s">
        <v>257</v>
      </c>
      <c r="S123" s="36" t="s">
        <v>641</v>
      </c>
      <c r="T123" s="38"/>
      <c r="U123" s="36" t="s">
        <v>337</v>
      </c>
    </row>
    <row r="124" spans="1:21" ht="14" customHeight="1" x14ac:dyDescent="0.2">
      <c r="A124" s="37" t="s">
        <v>257</v>
      </c>
      <c r="B124" s="36">
        <v>117391</v>
      </c>
      <c r="C124" s="36" t="s">
        <v>22</v>
      </c>
      <c r="D124" s="36" t="s">
        <v>642</v>
      </c>
      <c r="E124" s="36" t="s">
        <v>643</v>
      </c>
      <c r="F124" s="36">
        <v>1923074068</v>
      </c>
      <c r="G124" s="36" t="s">
        <v>266</v>
      </c>
      <c r="H124" s="38">
        <v>45216</v>
      </c>
      <c r="I124" s="38">
        <v>45218</v>
      </c>
      <c r="J124" s="38">
        <v>45216</v>
      </c>
      <c r="K124" s="37" t="s">
        <v>257</v>
      </c>
      <c r="L124" s="36" t="s">
        <v>257</v>
      </c>
      <c r="M124" s="36" t="s">
        <v>257</v>
      </c>
      <c r="N124" s="39">
        <v>-7011</v>
      </c>
      <c r="O124" s="39">
        <v>-7011</v>
      </c>
      <c r="P124" s="36" t="s">
        <v>261</v>
      </c>
      <c r="Q124" s="36" t="s">
        <v>261</v>
      </c>
      <c r="R124" s="36" t="s">
        <v>257</v>
      </c>
      <c r="S124" s="36" t="s">
        <v>644</v>
      </c>
      <c r="T124" s="38"/>
      <c r="U124" s="36" t="s">
        <v>257</v>
      </c>
    </row>
    <row r="125" spans="1:21" ht="14" customHeight="1" x14ac:dyDescent="0.2">
      <c r="A125" s="37" t="s">
        <v>257</v>
      </c>
      <c r="B125" s="36">
        <v>117390</v>
      </c>
      <c r="C125" s="36" t="s">
        <v>21</v>
      </c>
      <c r="D125" s="36" t="s">
        <v>556</v>
      </c>
      <c r="E125" s="36" t="s">
        <v>645</v>
      </c>
      <c r="F125" s="36">
        <v>1923074069</v>
      </c>
      <c r="G125" s="36" t="s">
        <v>266</v>
      </c>
      <c r="H125" s="38">
        <v>45216</v>
      </c>
      <c r="I125" s="38">
        <v>45218</v>
      </c>
      <c r="J125" s="38">
        <v>45216</v>
      </c>
      <c r="K125" s="37" t="s">
        <v>257</v>
      </c>
      <c r="L125" s="36" t="s">
        <v>257</v>
      </c>
      <c r="M125" s="36" t="s">
        <v>257</v>
      </c>
      <c r="N125" s="39">
        <v>-1931</v>
      </c>
      <c r="O125" s="39">
        <v>-1931</v>
      </c>
      <c r="P125" s="36" t="s">
        <v>261</v>
      </c>
      <c r="Q125" s="36" t="s">
        <v>261</v>
      </c>
      <c r="R125" s="36" t="s">
        <v>257</v>
      </c>
      <c r="S125" s="36" t="s">
        <v>646</v>
      </c>
      <c r="T125" s="38"/>
      <c r="U125" s="36" t="s">
        <v>257</v>
      </c>
    </row>
    <row r="126" spans="1:21" ht="14" customHeight="1" x14ac:dyDescent="0.2">
      <c r="A126" s="37" t="s">
        <v>257</v>
      </c>
      <c r="B126" s="36">
        <v>117391</v>
      </c>
      <c r="C126" s="36" t="s">
        <v>22</v>
      </c>
      <c r="D126" s="36" t="s">
        <v>647</v>
      </c>
      <c r="E126" s="36" t="s">
        <v>648</v>
      </c>
      <c r="F126" s="36">
        <v>1923074142</v>
      </c>
      <c r="G126" s="36" t="s">
        <v>266</v>
      </c>
      <c r="H126" s="38">
        <v>45216</v>
      </c>
      <c r="I126" s="38">
        <v>45218</v>
      </c>
      <c r="J126" s="38">
        <v>45216</v>
      </c>
      <c r="K126" s="37" t="s">
        <v>257</v>
      </c>
      <c r="L126" s="36" t="s">
        <v>257</v>
      </c>
      <c r="M126" s="36" t="s">
        <v>257</v>
      </c>
      <c r="N126" s="39">
        <v>-148713</v>
      </c>
      <c r="O126" s="39">
        <v>-148713</v>
      </c>
      <c r="P126" s="36" t="s">
        <v>261</v>
      </c>
      <c r="Q126" s="36" t="s">
        <v>261</v>
      </c>
      <c r="R126" s="36" t="s">
        <v>257</v>
      </c>
      <c r="S126" s="36" t="s">
        <v>649</v>
      </c>
      <c r="T126" s="38"/>
      <c r="U126" s="36" t="s">
        <v>257</v>
      </c>
    </row>
    <row r="127" spans="1:21" ht="14" customHeight="1" x14ac:dyDescent="0.2">
      <c r="A127" s="37" t="s">
        <v>257</v>
      </c>
      <c r="B127" s="36">
        <v>117390</v>
      </c>
      <c r="C127" s="36" t="s">
        <v>21</v>
      </c>
      <c r="D127" s="36" t="s">
        <v>647</v>
      </c>
      <c r="E127" s="36" t="s">
        <v>650</v>
      </c>
      <c r="F127" s="36">
        <v>1923074144</v>
      </c>
      <c r="G127" s="36" t="s">
        <v>266</v>
      </c>
      <c r="H127" s="38">
        <v>45216</v>
      </c>
      <c r="I127" s="38">
        <v>45218</v>
      </c>
      <c r="J127" s="38">
        <v>45216</v>
      </c>
      <c r="K127" s="37" t="s">
        <v>257</v>
      </c>
      <c r="L127" s="36" t="s">
        <v>257</v>
      </c>
      <c r="M127" s="36" t="s">
        <v>257</v>
      </c>
      <c r="N127" s="39">
        <v>-110277</v>
      </c>
      <c r="O127" s="39">
        <v>-110277</v>
      </c>
      <c r="P127" s="36" t="s">
        <v>261</v>
      </c>
      <c r="Q127" s="36" t="s">
        <v>261</v>
      </c>
      <c r="R127" s="36" t="s">
        <v>257</v>
      </c>
      <c r="S127" s="36" t="s">
        <v>651</v>
      </c>
      <c r="T127" s="38"/>
      <c r="U127" s="36" t="s">
        <v>257</v>
      </c>
    </row>
    <row r="128" spans="1:21" ht="14" customHeight="1" x14ac:dyDescent="0.2">
      <c r="A128" s="37" t="s">
        <v>257</v>
      </c>
      <c r="B128" s="36">
        <v>110899</v>
      </c>
      <c r="C128" s="36" t="s">
        <v>652</v>
      </c>
      <c r="D128" s="36" t="s">
        <v>653</v>
      </c>
      <c r="E128" s="36" t="s">
        <v>654</v>
      </c>
      <c r="F128" s="36">
        <v>1923074177</v>
      </c>
      <c r="G128" s="36" t="s">
        <v>266</v>
      </c>
      <c r="H128" s="38">
        <v>45107</v>
      </c>
      <c r="I128" s="38">
        <v>45218</v>
      </c>
      <c r="J128" s="38">
        <v>45137</v>
      </c>
      <c r="K128" s="37" t="s">
        <v>257</v>
      </c>
      <c r="L128" s="36" t="s">
        <v>257</v>
      </c>
      <c r="M128" s="36" t="s">
        <v>267</v>
      </c>
      <c r="N128" s="39">
        <v>-4459</v>
      </c>
      <c r="O128" s="39">
        <v>-4459</v>
      </c>
      <c r="P128" s="36" t="s">
        <v>261</v>
      </c>
      <c r="Q128" s="36" t="s">
        <v>261</v>
      </c>
      <c r="R128" s="36" t="s">
        <v>257</v>
      </c>
      <c r="S128" s="36" t="s">
        <v>80</v>
      </c>
      <c r="T128" s="38"/>
      <c r="U128" s="36" t="s">
        <v>269</v>
      </c>
    </row>
    <row r="129" spans="1:21" ht="14" customHeight="1" x14ac:dyDescent="0.2">
      <c r="A129" s="37" t="s">
        <v>257</v>
      </c>
      <c r="B129" s="36">
        <v>112584</v>
      </c>
      <c r="C129" s="36" t="s">
        <v>606</v>
      </c>
      <c r="D129" s="36" t="s">
        <v>607</v>
      </c>
      <c r="E129" s="36" t="s">
        <v>655</v>
      </c>
      <c r="F129" s="36">
        <v>1923074179</v>
      </c>
      <c r="G129" s="36" t="s">
        <v>266</v>
      </c>
      <c r="H129" s="38">
        <v>45185</v>
      </c>
      <c r="I129" s="38">
        <v>45218</v>
      </c>
      <c r="J129" s="38">
        <v>45192</v>
      </c>
      <c r="K129" s="37" t="s">
        <v>257</v>
      </c>
      <c r="L129" s="36" t="s">
        <v>257</v>
      </c>
      <c r="M129" s="36" t="s">
        <v>267</v>
      </c>
      <c r="N129" s="39">
        <v>-2116</v>
      </c>
      <c r="O129" s="39">
        <v>-2116</v>
      </c>
      <c r="P129" s="36" t="s">
        <v>261</v>
      </c>
      <c r="Q129" s="36" t="s">
        <v>261</v>
      </c>
      <c r="R129" s="36" t="s">
        <v>257</v>
      </c>
      <c r="S129" s="36" t="s">
        <v>129</v>
      </c>
      <c r="T129" s="38"/>
      <c r="U129" s="36" t="s">
        <v>337</v>
      </c>
    </row>
    <row r="130" spans="1:21" ht="14" customHeight="1" x14ac:dyDescent="0.2">
      <c r="A130" s="37" t="s">
        <v>257</v>
      </c>
      <c r="B130" s="36">
        <v>118472</v>
      </c>
      <c r="C130" s="36" t="s">
        <v>631</v>
      </c>
      <c r="D130" s="36" t="s">
        <v>632</v>
      </c>
      <c r="E130" s="36" t="s">
        <v>659</v>
      </c>
      <c r="F130" s="36">
        <v>1923074236</v>
      </c>
      <c r="G130" s="36" t="s">
        <v>266</v>
      </c>
      <c r="H130" s="38">
        <v>45118</v>
      </c>
      <c r="I130" s="38">
        <v>45218</v>
      </c>
      <c r="J130" s="38">
        <v>45148</v>
      </c>
      <c r="K130" s="37" t="s">
        <v>257</v>
      </c>
      <c r="L130" s="36" t="s">
        <v>257</v>
      </c>
      <c r="M130" s="36" t="s">
        <v>267</v>
      </c>
      <c r="N130" s="39">
        <v>-17640</v>
      </c>
      <c r="O130" s="39">
        <v>-17640</v>
      </c>
      <c r="P130" s="36" t="s">
        <v>261</v>
      </c>
      <c r="Q130" s="36" t="s">
        <v>261</v>
      </c>
      <c r="R130" s="36" t="s">
        <v>257</v>
      </c>
      <c r="S130" s="36" t="s">
        <v>124</v>
      </c>
      <c r="T130" s="38"/>
      <c r="U130" s="36" t="s">
        <v>269</v>
      </c>
    </row>
    <row r="131" spans="1:21" ht="14" customHeight="1" x14ac:dyDescent="0.2">
      <c r="A131" s="37" t="s">
        <v>257</v>
      </c>
      <c r="B131" s="36">
        <v>109008</v>
      </c>
      <c r="C131" s="36" t="s">
        <v>14</v>
      </c>
      <c r="D131" s="36" t="s">
        <v>647</v>
      </c>
      <c r="E131" s="36" t="s">
        <v>660</v>
      </c>
      <c r="F131" s="36">
        <v>1923074264</v>
      </c>
      <c r="G131" s="36" t="s">
        <v>266</v>
      </c>
      <c r="H131" s="38">
        <v>45216</v>
      </c>
      <c r="I131" s="38">
        <v>45218</v>
      </c>
      <c r="J131" s="38">
        <v>45216</v>
      </c>
      <c r="K131" s="37" t="s">
        <v>257</v>
      </c>
      <c r="L131" s="36" t="s">
        <v>257</v>
      </c>
      <c r="M131" s="36" t="s">
        <v>257</v>
      </c>
      <c r="N131" s="39">
        <v>-410002</v>
      </c>
      <c r="O131" s="39">
        <v>-410002</v>
      </c>
      <c r="P131" s="36" t="s">
        <v>261</v>
      </c>
      <c r="Q131" s="36" t="s">
        <v>261</v>
      </c>
      <c r="R131" s="36" t="s">
        <v>257</v>
      </c>
      <c r="S131" s="36" t="s">
        <v>661</v>
      </c>
      <c r="T131" s="38"/>
      <c r="U131" s="36" t="s">
        <v>257</v>
      </c>
    </row>
    <row r="132" spans="1:21" ht="14" customHeight="1" x14ac:dyDescent="0.2">
      <c r="A132" s="37" t="s">
        <v>257</v>
      </c>
      <c r="B132" s="36">
        <v>114883</v>
      </c>
      <c r="C132" s="36" t="s">
        <v>19</v>
      </c>
      <c r="D132" s="36" t="s">
        <v>662</v>
      </c>
      <c r="E132" s="36" t="s">
        <v>663</v>
      </c>
      <c r="F132" s="36">
        <v>1923074354</v>
      </c>
      <c r="G132" s="36" t="s">
        <v>266</v>
      </c>
      <c r="H132" s="38">
        <v>45206</v>
      </c>
      <c r="I132" s="38">
        <v>45218</v>
      </c>
      <c r="J132" s="38">
        <v>45213</v>
      </c>
      <c r="K132" s="37" t="s">
        <v>257</v>
      </c>
      <c r="L132" s="36" t="s">
        <v>257</v>
      </c>
      <c r="M132" s="36" t="s">
        <v>267</v>
      </c>
      <c r="N132" s="39">
        <v>-53641</v>
      </c>
      <c r="O132" s="39">
        <v>-53641</v>
      </c>
      <c r="P132" s="36" t="s">
        <v>261</v>
      </c>
      <c r="Q132" s="36" t="s">
        <v>261</v>
      </c>
      <c r="R132" s="36" t="s">
        <v>257</v>
      </c>
      <c r="S132" s="36" t="s">
        <v>664</v>
      </c>
      <c r="T132" s="38"/>
      <c r="U132" s="36" t="s">
        <v>337</v>
      </c>
    </row>
    <row r="133" spans="1:21" ht="14" customHeight="1" x14ac:dyDescent="0.2">
      <c r="A133" s="37" t="s">
        <v>257</v>
      </c>
      <c r="B133" s="36">
        <v>115764</v>
      </c>
      <c r="C133" s="36" t="s">
        <v>492</v>
      </c>
      <c r="D133" s="36" t="s">
        <v>668</v>
      </c>
      <c r="E133" s="36" t="s">
        <v>669</v>
      </c>
      <c r="F133" s="36">
        <v>1923074521</v>
      </c>
      <c r="G133" s="36" t="s">
        <v>266</v>
      </c>
      <c r="H133" s="38">
        <v>45216</v>
      </c>
      <c r="I133" s="38">
        <v>45219</v>
      </c>
      <c r="J133" s="38">
        <v>45216</v>
      </c>
      <c r="K133" s="37" t="s">
        <v>257</v>
      </c>
      <c r="L133" s="36" t="s">
        <v>257</v>
      </c>
      <c r="M133" s="36" t="s">
        <v>257</v>
      </c>
      <c r="N133" s="39">
        <v>-898</v>
      </c>
      <c r="O133" s="39">
        <v>-898</v>
      </c>
      <c r="P133" s="36" t="s">
        <v>261</v>
      </c>
      <c r="Q133" s="36" t="s">
        <v>261</v>
      </c>
      <c r="R133" s="36" t="s">
        <v>257</v>
      </c>
      <c r="S133" s="36" t="s">
        <v>670</v>
      </c>
      <c r="T133" s="38"/>
      <c r="U133" s="36" t="s">
        <v>257</v>
      </c>
    </row>
    <row r="134" spans="1:21" ht="14" customHeight="1" x14ac:dyDescent="0.2">
      <c r="A134" s="37" t="s">
        <v>257</v>
      </c>
      <c r="B134" s="36">
        <v>115815</v>
      </c>
      <c r="C134" s="36" t="s">
        <v>199</v>
      </c>
      <c r="D134" s="36" t="s">
        <v>671</v>
      </c>
      <c r="E134" s="36" t="s">
        <v>672</v>
      </c>
      <c r="F134" s="36">
        <v>1923074566</v>
      </c>
      <c r="G134" s="36" t="s">
        <v>266</v>
      </c>
      <c r="H134" s="38">
        <v>45215</v>
      </c>
      <c r="I134" s="38">
        <v>45219</v>
      </c>
      <c r="J134" s="38">
        <v>45222</v>
      </c>
      <c r="K134" s="37" t="s">
        <v>257</v>
      </c>
      <c r="L134" s="36" t="s">
        <v>257</v>
      </c>
      <c r="M134" s="36" t="s">
        <v>267</v>
      </c>
      <c r="N134" s="39">
        <v>-37076</v>
      </c>
      <c r="O134" s="39">
        <v>-37076</v>
      </c>
      <c r="P134" s="36" t="s">
        <v>261</v>
      </c>
      <c r="Q134" s="36" t="s">
        <v>261</v>
      </c>
      <c r="R134" s="36" t="s">
        <v>257</v>
      </c>
      <c r="S134" s="36" t="s">
        <v>673</v>
      </c>
      <c r="T134" s="38"/>
      <c r="U134" s="36" t="s">
        <v>337</v>
      </c>
    </row>
    <row r="135" spans="1:21" ht="14" customHeight="1" x14ac:dyDescent="0.2">
      <c r="A135" s="37" t="s">
        <v>257</v>
      </c>
      <c r="B135" s="36">
        <v>116071</v>
      </c>
      <c r="C135" s="36" t="s">
        <v>674</v>
      </c>
      <c r="D135" s="36" t="s">
        <v>675</v>
      </c>
      <c r="E135" s="36" t="s">
        <v>676</v>
      </c>
      <c r="F135" s="36">
        <v>1923074572</v>
      </c>
      <c r="G135" s="36" t="s">
        <v>266</v>
      </c>
      <c r="H135" s="38">
        <v>45201</v>
      </c>
      <c r="I135" s="38">
        <v>45219</v>
      </c>
      <c r="J135" s="38">
        <v>45216</v>
      </c>
      <c r="K135" s="37" t="s">
        <v>257</v>
      </c>
      <c r="L135" s="36" t="s">
        <v>257</v>
      </c>
      <c r="M135" s="36" t="s">
        <v>267</v>
      </c>
      <c r="N135" s="39">
        <v>-55900</v>
      </c>
      <c r="O135" s="39">
        <v>-55900</v>
      </c>
      <c r="P135" s="36" t="s">
        <v>261</v>
      </c>
      <c r="Q135" s="36" t="s">
        <v>261</v>
      </c>
      <c r="R135" s="36" t="s">
        <v>257</v>
      </c>
      <c r="S135" s="36" t="s">
        <v>677</v>
      </c>
      <c r="T135" s="38"/>
      <c r="U135" s="36" t="s">
        <v>495</v>
      </c>
    </row>
    <row r="136" spans="1:21" ht="14" customHeight="1" x14ac:dyDescent="0.2">
      <c r="A136" s="37" t="s">
        <v>257</v>
      </c>
      <c r="B136" s="36">
        <v>112584</v>
      </c>
      <c r="C136" s="36" t="s">
        <v>606</v>
      </c>
      <c r="D136" s="36" t="s">
        <v>607</v>
      </c>
      <c r="E136" s="36" t="s">
        <v>678</v>
      </c>
      <c r="F136" s="36">
        <v>1923074586</v>
      </c>
      <c r="G136" s="36" t="s">
        <v>266</v>
      </c>
      <c r="H136" s="38">
        <v>45187</v>
      </c>
      <c r="I136" s="38">
        <v>45219</v>
      </c>
      <c r="J136" s="38">
        <v>45194</v>
      </c>
      <c r="K136" s="37" t="s">
        <v>257</v>
      </c>
      <c r="L136" s="36" t="s">
        <v>257</v>
      </c>
      <c r="M136" s="36" t="s">
        <v>267</v>
      </c>
      <c r="N136" s="39">
        <v>-172588.79999999999</v>
      </c>
      <c r="O136" s="39">
        <v>-172588.79999999999</v>
      </c>
      <c r="P136" s="36" t="s">
        <v>261</v>
      </c>
      <c r="Q136" s="36" t="s">
        <v>261</v>
      </c>
      <c r="R136" s="36" t="s">
        <v>257</v>
      </c>
      <c r="S136" s="36" t="s">
        <v>130</v>
      </c>
      <c r="T136" s="38"/>
      <c r="U136" s="36" t="s">
        <v>337</v>
      </c>
    </row>
    <row r="137" spans="1:21" ht="14" customHeight="1" x14ac:dyDescent="0.2">
      <c r="A137" s="37" t="s">
        <v>257</v>
      </c>
      <c r="B137" s="36">
        <v>302120</v>
      </c>
      <c r="C137" s="36" t="s">
        <v>679</v>
      </c>
      <c r="D137" s="36" t="s">
        <v>680</v>
      </c>
      <c r="E137" s="36" t="s">
        <v>681</v>
      </c>
      <c r="F137" s="36">
        <v>1923074587</v>
      </c>
      <c r="G137" s="36" t="s">
        <v>266</v>
      </c>
      <c r="H137" s="38">
        <v>45211</v>
      </c>
      <c r="I137" s="38">
        <v>45219</v>
      </c>
      <c r="J137" s="38">
        <v>45211</v>
      </c>
      <c r="K137" s="37" t="s">
        <v>257</v>
      </c>
      <c r="L137" s="36" t="s">
        <v>257</v>
      </c>
      <c r="M137" s="36" t="s">
        <v>257</v>
      </c>
      <c r="N137" s="39">
        <v>-72412</v>
      </c>
      <c r="O137" s="39">
        <v>-72412</v>
      </c>
      <c r="P137" s="36" t="s">
        <v>261</v>
      </c>
      <c r="Q137" s="36" t="s">
        <v>261</v>
      </c>
      <c r="R137" s="36" t="s">
        <v>257</v>
      </c>
      <c r="S137" s="36" t="s">
        <v>155</v>
      </c>
      <c r="T137" s="38"/>
      <c r="U137" s="36" t="s">
        <v>263</v>
      </c>
    </row>
    <row r="138" spans="1:21" ht="14" customHeight="1" x14ac:dyDescent="0.2">
      <c r="A138" s="37" t="s">
        <v>257</v>
      </c>
      <c r="B138" s="36">
        <v>107415</v>
      </c>
      <c r="C138" s="36" t="s">
        <v>216</v>
      </c>
      <c r="D138" s="36" t="s">
        <v>682</v>
      </c>
      <c r="E138" s="36" t="s">
        <v>683</v>
      </c>
      <c r="F138" s="36">
        <v>1923074612</v>
      </c>
      <c r="G138" s="36" t="s">
        <v>266</v>
      </c>
      <c r="H138" s="38">
        <v>45199</v>
      </c>
      <c r="I138" s="38">
        <v>45219</v>
      </c>
      <c r="J138" s="38">
        <v>45206</v>
      </c>
      <c r="K138" s="37" t="s">
        <v>257</v>
      </c>
      <c r="L138" s="36" t="s">
        <v>257</v>
      </c>
      <c r="M138" s="36" t="s">
        <v>267</v>
      </c>
      <c r="N138" s="39">
        <v>-13050</v>
      </c>
      <c r="O138" s="39">
        <v>-13050</v>
      </c>
      <c r="P138" s="36" t="s">
        <v>261</v>
      </c>
      <c r="Q138" s="36" t="s">
        <v>261</v>
      </c>
      <c r="R138" s="36" t="s">
        <v>257</v>
      </c>
      <c r="S138" s="36" t="s">
        <v>684</v>
      </c>
      <c r="T138" s="38"/>
      <c r="U138" s="36" t="s">
        <v>337</v>
      </c>
    </row>
    <row r="139" spans="1:21" ht="14" customHeight="1" x14ac:dyDescent="0.2">
      <c r="A139" s="37" t="s">
        <v>257</v>
      </c>
      <c r="B139" s="36">
        <v>110870</v>
      </c>
      <c r="C139" s="36" t="s">
        <v>220</v>
      </c>
      <c r="D139" s="36" t="s">
        <v>685</v>
      </c>
      <c r="E139" s="36" t="s">
        <v>686</v>
      </c>
      <c r="F139" s="36">
        <v>1923074619</v>
      </c>
      <c r="G139" s="36" t="s">
        <v>266</v>
      </c>
      <c r="H139" s="38">
        <v>45170</v>
      </c>
      <c r="I139" s="38">
        <v>45219</v>
      </c>
      <c r="J139" s="38">
        <v>45177</v>
      </c>
      <c r="K139" s="37" t="s">
        <v>257</v>
      </c>
      <c r="L139" s="36" t="s">
        <v>257</v>
      </c>
      <c r="M139" s="36" t="s">
        <v>267</v>
      </c>
      <c r="N139" s="39">
        <v>-2240</v>
      </c>
      <c r="O139" s="39">
        <v>-2240</v>
      </c>
      <c r="P139" s="36" t="s">
        <v>261</v>
      </c>
      <c r="Q139" s="36" t="s">
        <v>261</v>
      </c>
      <c r="R139" s="36" t="s">
        <v>257</v>
      </c>
      <c r="S139" s="36" t="s">
        <v>687</v>
      </c>
      <c r="T139" s="38"/>
      <c r="U139" s="36" t="s">
        <v>337</v>
      </c>
    </row>
    <row r="140" spans="1:21" ht="14" customHeight="1" x14ac:dyDescent="0.2">
      <c r="A140" s="37" t="s">
        <v>257</v>
      </c>
      <c r="B140" s="36">
        <v>112289</v>
      </c>
      <c r="C140" s="36" t="s">
        <v>688</v>
      </c>
      <c r="D140" s="36" t="s">
        <v>483</v>
      </c>
      <c r="E140" s="36" t="s">
        <v>689</v>
      </c>
      <c r="F140" s="36">
        <v>1923074663</v>
      </c>
      <c r="G140" s="36" t="s">
        <v>266</v>
      </c>
      <c r="H140" s="38">
        <v>45218</v>
      </c>
      <c r="I140" s="38">
        <v>45220</v>
      </c>
      <c r="J140" s="38">
        <v>45218</v>
      </c>
      <c r="K140" s="37" t="s">
        <v>257</v>
      </c>
      <c r="L140" s="36" t="s">
        <v>257</v>
      </c>
      <c r="M140" s="36" t="s">
        <v>257</v>
      </c>
      <c r="N140" s="39">
        <v>-400</v>
      </c>
      <c r="O140" s="39">
        <v>-400</v>
      </c>
      <c r="P140" s="36" t="s">
        <v>261</v>
      </c>
      <c r="Q140" s="36" t="s">
        <v>261</v>
      </c>
      <c r="R140" s="36" t="s">
        <v>257</v>
      </c>
      <c r="S140" s="36" t="s">
        <v>74</v>
      </c>
      <c r="T140" s="38"/>
      <c r="U140" s="36" t="s">
        <v>257</v>
      </c>
    </row>
    <row r="141" spans="1:21" ht="14" customHeight="1" x14ac:dyDescent="0.2">
      <c r="A141" s="37" t="s">
        <v>257</v>
      </c>
      <c r="B141" s="36">
        <v>118676</v>
      </c>
      <c r="C141" s="36" t="s">
        <v>690</v>
      </c>
      <c r="D141" s="36" t="s">
        <v>483</v>
      </c>
      <c r="E141" s="36" t="s">
        <v>691</v>
      </c>
      <c r="F141" s="36">
        <v>1923074665</v>
      </c>
      <c r="G141" s="36" t="s">
        <v>266</v>
      </c>
      <c r="H141" s="38">
        <v>45217</v>
      </c>
      <c r="I141" s="38">
        <v>45220</v>
      </c>
      <c r="J141" s="38">
        <v>45217</v>
      </c>
      <c r="K141" s="37" t="s">
        <v>257</v>
      </c>
      <c r="L141" s="36" t="s">
        <v>257</v>
      </c>
      <c r="M141" s="36" t="s">
        <v>257</v>
      </c>
      <c r="N141" s="39">
        <v>-544</v>
      </c>
      <c r="O141" s="39">
        <v>-544</v>
      </c>
      <c r="P141" s="36" t="s">
        <v>261</v>
      </c>
      <c r="Q141" s="36" t="s">
        <v>261</v>
      </c>
      <c r="R141" s="36" t="s">
        <v>257</v>
      </c>
      <c r="S141" s="36" t="s">
        <v>71</v>
      </c>
      <c r="T141" s="38"/>
      <c r="U141" s="36" t="s">
        <v>257</v>
      </c>
    </row>
    <row r="142" spans="1:21" ht="14" customHeight="1" x14ac:dyDescent="0.2">
      <c r="A142" s="37" t="s">
        <v>257</v>
      </c>
      <c r="B142" s="36">
        <v>112289</v>
      </c>
      <c r="C142" s="36" t="s">
        <v>688</v>
      </c>
      <c r="D142" s="36" t="s">
        <v>483</v>
      </c>
      <c r="E142" s="36" t="s">
        <v>692</v>
      </c>
      <c r="F142" s="36">
        <v>1923074667</v>
      </c>
      <c r="G142" s="36" t="s">
        <v>266</v>
      </c>
      <c r="H142" s="38">
        <v>45216</v>
      </c>
      <c r="I142" s="38">
        <v>45220</v>
      </c>
      <c r="J142" s="38">
        <v>45216</v>
      </c>
      <c r="K142" s="37" t="s">
        <v>257</v>
      </c>
      <c r="L142" s="36" t="s">
        <v>257</v>
      </c>
      <c r="M142" s="36" t="s">
        <v>257</v>
      </c>
      <c r="N142" s="39">
        <v>-3180</v>
      </c>
      <c r="O142" s="39">
        <v>-3180</v>
      </c>
      <c r="P142" s="36" t="s">
        <v>261</v>
      </c>
      <c r="Q142" s="36" t="s">
        <v>261</v>
      </c>
      <c r="R142" s="36" t="s">
        <v>257</v>
      </c>
      <c r="S142" s="36" t="s">
        <v>75</v>
      </c>
      <c r="T142" s="38"/>
      <c r="U142" s="36" t="s">
        <v>257</v>
      </c>
    </row>
    <row r="143" spans="1:21" ht="14" customHeight="1" x14ac:dyDescent="0.2">
      <c r="A143" s="37" t="s">
        <v>257</v>
      </c>
      <c r="B143" s="36">
        <v>112289</v>
      </c>
      <c r="C143" s="36" t="s">
        <v>688</v>
      </c>
      <c r="D143" s="36" t="s">
        <v>483</v>
      </c>
      <c r="E143" s="36" t="s">
        <v>693</v>
      </c>
      <c r="F143" s="36">
        <v>1923074668</v>
      </c>
      <c r="G143" s="36" t="s">
        <v>266</v>
      </c>
      <c r="H143" s="38">
        <v>45214</v>
      </c>
      <c r="I143" s="38">
        <v>45220</v>
      </c>
      <c r="J143" s="38">
        <v>45214</v>
      </c>
      <c r="K143" s="37" t="s">
        <v>257</v>
      </c>
      <c r="L143" s="36" t="s">
        <v>257</v>
      </c>
      <c r="M143" s="36" t="s">
        <v>257</v>
      </c>
      <c r="N143" s="39">
        <v>-3210</v>
      </c>
      <c r="O143" s="39">
        <v>-3210</v>
      </c>
      <c r="P143" s="36" t="s">
        <v>261</v>
      </c>
      <c r="Q143" s="36" t="s">
        <v>261</v>
      </c>
      <c r="R143" s="36" t="s">
        <v>257</v>
      </c>
      <c r="S143" s="36" t="s">
        <v>76</v>
      </c>
      <c r="T143" s="38"/>
      <c r="U143" s="36" t="s">
        <v>257</v>
      </c>
    </row>
    <row r="144" spans="1:21" ht="14" customHeight="1" x14ac:dyDescent="0.2">
      <c r="A144" s="37" t="s">
        <v>257</v>
      </c>
      <c r="B144" s="36">
        <v>108589</v>
      </c>
      <c r="C144" s="36" t="s">
        <v>696</v>
      </c>
      <c r="D144" s="36" t="s">
        <v>483</v>
      </c>
      <c r="E144" s="36" t="s">
        <v>697</v>
      </c>
      <c r="F144" s="36">
        <v>1923074698</v>
      </c>
      <c r="G144" s="36" t="s">
        <v>266</v>
      </c>
      <c r="H144" s="38">
        <v>45206</v>
      </c>
      <c r="I144" s="38">
        <v>45220</v>
      </c>
      <c r="J144" s="38">
        <v>45206</v>
      </c>
      <c r="K144" s="37" t="s">
        <v>257</v>
      </c>
      <c r="L144" s="36" t="s">
        <v>257</v>
      </c>
      <c r="M144" s="36" t="s">
        <v>257</v>
      </c>
      <c r="N144" s="39">
        <v>-2850</v>
      </c>
      <c r="O144" s="39">
        <v>-2850</v>
      </c>
      <c r="P144" s="36" t="s">
        <v>261</v>
      </c>
      <c r="Q144" s="36" t="s">
        <v>261</v>
      </c>
      <c r="R144" s="36" t="s">
        <v>257</v>
      </c>
      <c r="S144" s="36" t="s">
        <v>104</v>
      </c>
      <c r="T144" s="38"/>
      <c r="U144" s="36" t="s">
        <v>257</v>
      </c>
    </row>
    <row r="145" spans="1:21" ht="14" customHeight="1" x14ac:dyDescent="0.2">
      <c r="A145" s="37" t="s">
        <v>257</v>
      </c>
      <c r="B145" s="36">
        <v>108589</v>
      </c>
      <c r="C145" s="36" t="s">
        <v>696</v>
      </c>
      <c r="D145" s="36" t="s">
        <v>483</v>
      </c>
      <c r="E145" s="36" t="s">
        <v>698</v>
      </c>
      <c r="F145" s="36">
        <v>1923074701</v>
      </c>
      <c r="G145" s="36" t="s">
        <v>266</v>
      </c>
      <c r="H145" s="38">
        <v>45206</v>
      </c>
      <c r="I145" s="38">
        <v>45220</v>
      </c>
      <c r="J145" s="38">
        <v>45206</v>
      </c>
      <c r="K145" s="37" t="s">
        <v>257</v>
      </c>
      <c r="L145" s="36" t="s">
        <v>257</v>
      </c>
      <c r="M145" s="36" t="s">
        <v>257</v>
      </c>
      <c r="N145" s="39">
        <v>-7910</v>
      </c>
      <c r="O145" s="39">
        <v>-7910</v>
      </c>
      <c r="P145" s="36" t="s">
        <v>261</v>
      </c>
      <c r="Q145" s="36" t="s">
        <v>261</v>
      </c>
      <c r="R145" s="36" t="s">
        <v>257</v>
      </c>
      <c r="S145" s="36" t="s">
        <v>105</v>
      </c>
      <c r="T145" s="38"/>
      <c r="U145" s="36" t="s">
        <v>257</v>
      </c>
    </row>
    <row r="146" spans="1:21" ht="14" customHeight="1" x14ac:dyDescent="0.2">
      <c r="A146" s="37" t="s">
        <v>257</v>
      </c>
      <c r="B146" s="36">
        <v>108589</v>
      </c>
      <c r="C146" s="36" t="s">
        <v>696</v>
      </c>
      <c r="D146" s="36" t="s">
        <v>483</v>
      </c>
      <c r="E146" s="36" t="s">
        <v>702</v>
      </c>
      <c r="F146" s="36">
        <v>1923074703</v>
      </c>
      <c r="G146" s="36" t="s">
        <v>266</v>
      </c>
      <c r="H146" s="38">
        <v>45206</v>
      </c>
      <c r="I146" s="38">
        <v>45220</v>
      </c>
      <c r="J146" s="38">
        <v>45206</v>
      </c>
      <c r="K146" s="37" t="s">
        <v>257</v>
      </c>
      <c r="L146" s="36" t="s">
        <v>257</v>
      </c>
      <c r="M146" s="36" t="s">
        <v>257</v>
      </c>
      <c r="N146" s="39">
        <v>-3538</v>
      </c>
      <c r="O146" s="39">
        <v>-3538</v>
      </c>
      <c r="P146" s="36" t="s">
        <v>261</v>
      </c>
      <c r="Q146" s="36" t="s">
        <v>261</v>
      </c>
      <c r="R146" s="36" t="s">
        <v>257</v>
      </c>
      <c r="S146" s="36" t="s">
        <v>106</v>
      </c>
      <c r="T146" s="38"/>
      <c r="U146" s="36" t="s">
        <v>257</v>
      </c>
    </row>
    <row r="147" spans="1:21" ht="14" customHeight="1" x14ac:dyDescent="0.2">
      <c r="A147" s="37" t="s">
        <v>257</v>
      </c>
      <c r="B147" s="36">
        <v>503946</v>
      </c>
      <c r="C147" s="36" t="s">
        <v>177</v>
      </c>
      <c r="D147" s="36" t="s">
        <v>703</v>
      </c>
      <c r="E147" s="36" t="s">
        <v>704</v>
      </c>
      <c r="F147" s="36">
        <v>1923074705</v>
      </c>
      <c r="G147" s="36" t="s">
        <v>266</v>
      </c>
      <c r="H147" s="38">
        <v>45215</v>
      </c>
      <c r="I147" s="38">
        <v>45220</v>
      </c>
      <c r="J147" s="38">
        <v>45215</v>
      </c>
      <c r="K147" s="37" t="s">
        <v>257</v>
      </c>
      <c r="L147" s="36" t="s">
        <v>257</v>
      </c>
      <c r="M147" s="36" t="s">
        <v>257</v>
      </c>
      <c r="N147" s="39">
        <v>-325</v>
      </c>
      <c r="O147" s="39">
        <v>-325</v>
      </c>
      <c r="P147" s="36" t="s">
        <v>261</v>
      </c>
      <c r="Q147" s="36" t="s">
        <v>261</v>
      </c>
      <c r="R147" s="36" t="s">
        <v>257</v>
      </c>
      <c r="S147" s="36" t="s">
        <v>705</v>
      </c>
      <c r="T147" s="38"/>
      <c r="U147" s="36" t="s">
        <v>257</v>
      </c>
    </row>
    <row r="148" spans="1:21" ht="14" customHeight="1" x14ac:dyDescent="0.2">
      <c r="A148" s="37" t="s">
        <v>257</v>
      </c>
      <c r="B148" s="36">
        <v>118376</v>
      </c>
      <c r="C148" s="36" t="s">
        <v>706</v>
      </c>
      <c r="D148" s="36" t="s">
        <v>707</v>
      </c>
      <c r="E148" s="36" t="s">
        <v>708</v>
      </c>
      <c r="F148" s="36">
        <v>1923074706</v>
      </c>
      <c r="G148" s="36" t="s">
        <v>266</v>
      </c>
      <c r="H148" s="38">
        <v>45205</v>
      </c>
      <c r="I148" s="38">
        <v>45220</v>
      </c>
      <c r="J148" s="38">
        <v>45205</v>
      </c>
      <c r="K148" s="37" t="s">
        <v>257</v>
      </c>
      <c r="L148" s="36" t="s">
        <v>257</v>
      </c>
      <c r="M148" s="36" t="s">
        <v>267</v>
      </c>
      <c r="N148" s="39">
        <v>-4425</v>
      </c>
      <c r="O148" s="39">
        <v>-4425</v>
      </c>
      <c r="P148" s="36" t="s">
        <v>261</v>
      </c>
      <c r="Q148" s="36" t="s">
        <v>261</v>
      </c>
      <c r="R148" s="36" t="s">
        <v>257</v>
      </c>
      <c r="S148" s="36" t="s">
        <v>709</v>
      </c>
      <c r="T148" s="38"/>
      <c r="U148" s="36" t="s">
        <v>710</v>
      </c>
    </row>
    <row r="149" spans="1:21" ht="14" customHeight="1" x14ac:dyDescent="0.2">
      <c r="A149" s="37" t="s">
        <v>257</v>
      </c>
      <c r="B149" s="36">
        <v>108589</v>
      </c>
      <c r="C149" s="36" t="s">
        <v>696</v>
      </c>
      <c r="D149" s="36" t="s">
        <v>483</v>
      </c>
      <c r="E149" s="36" t="s">
        <v>711</v>
      </c>
      <c r="F149" s="36">
        <v>1923074707</v>
      </c>
      <c r="G149" s="36" t="s">
        <v>266</v>
      </c>
      <c r="H149" s="38">
        <v>45206</v>
      </c>
      <c r="I149" s="38">
        <v>45220</v>
      </c>
      <c r="J149" s="38">
        <v>45206</v>
      </c>
      <c r="K149" s="37" t="s">
        <v>257</v>
      </c>
      <c r="L149" s="36" t="s">
        <v>257</v>
      </c>
      <c r="M149" s="36" t="s">
        <v>257</v>
      </c>
      <c r="N149" s="39">
        <v>-5298</v>
      </c>
      <c r="O149" s="39">
        <v>-5298</v>
      </c>
      <c r="P149" s="36" t="s">
        <v>261</v>
      </c>
      <c r="Q149" s="36" t="s">
        <v>261</v>
      </c>
      <c r="R149" s="36" t="s">
        <v>257</v>
      </c>
      <c r="S149" s="36" t="s">
        <v>107</v>
      </c>
      <c r="T149" s="38"/>
      <c r="U149" s="36" t="s">
        <v>257</v>
      </c>
    </row>
    <row r="150" spans="1:21" ht="14" customHeight="1" x14ac:dyDescent="0.2">
      <c r="A150" s="37" t="s">
        <v>257</v>
      </c>
      <c r="B150" s="36">
        <v>108589</v>
      </c>
      <c r="C150" s="36" t="s">
        <v>696</v>
      </c>
      <c r="D150" s="36" t="s">
        <v>483</v>
      </c>
      <c r="E150" s="36" t="s">
        <v>712</v>
      </c>
      <c r="F150" s="36">
        <v>1923074708</v>
      </c>
      <c r="G150" s="36" t="s">
        <v>266</v>
      </c>
      <c r="H150" s="38">
        <v>45206</v>
      </c>
      <c r="I150" s="38">
        <v>45220</v>
      </c>
      <c r="J150" s="38">
        <v>45206</v>
      </c>
      <c r="K150" s="37" t="s">
        <v>257</v>
      </c>
      <c r="L150" s="36" t="s">
        <v>257</v>
      </c>
      <c r="M150" s="36" t="s">
        <v>257</v>
      </c>
      <c r="N150" s="39">
        <v>-5785</v>
      </c>
      <c r="O150" s="39">
        <v>-5785</v>
      </c>
      <c r="P150" s="36" t="s">
        <v>261</v>
      </c>
      <c r="Q150" s="36" t="s">
        <v>261</v>
      </c>
      <c r="R150" s="36" t="s">
        <v>257</v>
      </c>
      <c r="S150" s="36" t="s">
        <v>108</v>
      </c>
      <c r="T150" s="38"/>
      <c r="U150" s="36" t="s">
        <v>257</v>
      </c>
    </row>
    <row r="151" spans="1:21" ht="14" customHeight="1" x14ac:dyDescent="0.2">
      <c r="A151" s="37" t="s">
        <v>257</v>
      </c>
      <c r="B151" s="36">
        <v>108589</v>
      </c>
      <c r="C151" s="36" t="s">
        <v>696</v>
      </c>
      <c r="D151" s="36" t="s">
        <v>483</v>
      </c>
      <c r="E151" s="36" t="s">
        <v>713</v>
      </c>
      <c r="F151" s="36">
        <v>1923074709</v>
      </c>
      <c r="G151" s="36" t="s">
        <v>266</v>
      </c>
      <c r="H151" s="38">
        <v>45206</v>
      </c>
      <c r="I151" s="38">
        <v>45220</v>
      </c>
      <c r="J151" s="38">
        <v>45206</v>
      </c>
      <c r="K151" s="37" t="s">
        <v>257</v>
      </c>
      <c r="L151" s="36" t="s">
        <v>257</v>
      </c>
      <c r="M151" s="36" t="s">
        <v>257</v>
      </c>
      <c r="N151" s="39">
        <v>-3558</v>
      </c>
      <c r="O151" s="39">
        <v>-3558</v>
      </c>
      <c r="P151" s="36" t="s">
        <v>261</v>
      </c>
      <c r="Q151" s="36" t="s">
        <v>261</v>
      </c>
      <c r="R151" s="36" t="s">
        <v>257</v>
      </c>
      <c r="S151" s="36" t="s">
        <v>109</v>
      </c>
      <c r="T151" s="38"/>
      <c r="U151" s="36" t="s">
        <v>257</v>
      </c>
    </row>
    <row r="152" spans="1:21" ht="14" customHeight="1" x14ac:dyDescent="0.2">
      <c r="A152" s="37" t="s">
        <v>257</v>
      </c>
      <c r="B152" s="36">
        <v>114818</v>
      </c>
      <c r="C152" s="36" t="s">
        <v>562</v>
      </c>
      <c r="D152" s="36" t="s">
        <v>483</v>
      </c>
      <c r="E152" s="36" t="s">
        <v>717</v>
      </c>
      <c r="F152" s="36">
        <v>1923074727</v>
      </c>
      <c r="G152" s="36" t="s">
        <v>266</v>
      </c>
      <c r="H152" s="38">
        <v>45202</v>
      </c>
      <c r="I152" s="38">
        <v>45220</v>
      </c>
      <c r="J152" s="38">
        <v>45202</v>
      </c>
      <c r="K152" s="37" t="s">
        <v>257</v>
      </c>
      <c r="L152" s="36" t="s">
        <v>257</v>
      </c>
      <c r="M152" s="36" t="s">
        <v>257</v>
      </c>
      <c r="N152" s="39">
        <v>-4312</v>
      </c>
      <c r="O152" s="39">
        <v>-4312</v>
      </c>
      <c r="P152" s="36" t="s">
        <v>261</v>
      </c>
      <c r="Q152" s="36" t="s">
        <v>261</v>
      </c>
      <c r="R152" s="36" t="s">
        <v>257</v>
      </c>
      <c r="S152" s="36" t="s">
        <v>85</v>
      </c>
      <c r="T152" s="38"/>
      <c r="U152" s="36" t="s">
        <v>257</v>
      </c>
    </row>
    <row r="153" spans="1:21" ht="14" customHeight="1" x14ac:dyDescent="0.2">
      <c r="A153" s="37" t="s">
        <v>257</v>
      </c>
      <c r="B153" s="36">
        <v>114818</v>
      </c>
      <c r="C153" s="36" t="s">
        <v>562</v>
      </c>
      <c r="D153" s="36" t="s">
        <v>483</v>
      </c>
      <c r="E153" s="36" t="s">
        <v>718</v>
      </c>
      <c r="F153" s="36">
        <v>1923074728</v>
      </c>
      <c r="G153" s="36" t="s">
        <v>266</v>
      </c>
      <c r="H153" s="38">
        <v>45202</v>
      </c>
      <c r="I153" s="38">
        <v>45220</v>
      </c>
      <c r="J153" s="38">
        <v>45202</v>
      </c>
      <c r="K153" s="37" t="s">
        <v>257</v>
      </c>
      <c r="L153" s="36" t="s">
        <v>257</v>
      </c>
      <c r="M153" s="36" t="s">
        <v>257</v>
      </c>
      <c r="N153" s="39">
        <v>-6133</v>
      </c>
      <c r="O153" s="39">
        <v>-6133</v>
      </c>
      <c r="P153" s="36" t="s">
        <v>261</v>
      </c>
      <c r="Q153" s="36" t="s">
        <v>261</v>
      </c>
      <c r="R153" s="36" t="s">
        <v>257</v>
      </c>
      <c r="S153" s="36" t="s">
        <v>86</v>
      </c>
      <c r="T153" s="38"/>
      <c r="U153" s="36" t="s">
        <v>257</v>
      </c>
    </row>
    <row r="154" spans="1:21" ht="14" customHeight="1" x14ac:dyDescent="0.2">
      <c r="A154" s="37" t="s">
        <v>257</v>
      </c>
      <c r="B154" s="36">
        <v>114818</v>
      </c>
      <c r="C154" s="36" t="s">
        <v>562</v>
      </c>
      <c r="D154" s="36" t="s">
        <v>483</v>
      </c>
      <c r="E154" s="36" t="s">
        <v>719</v>
      </c>
      <c r="F154" s="36">
        <v>1923074730</v>
      </c>
      <c r="G154" s="36" t="s">
        <v>266</v>
      </c>
      <c r="H154" s="38">
        <v>45202</v>
      </c>
      <c r="I154" s="38">
        <v>45220</v>
      </c>
      <c r="J154" s="38">
        <v>45202</v>
      </c>
      <c r="K154" s="37" t="s">
        <v>257</v>
      </c>
      <c r="L154" s="36" t="s">
        <v>257</v>
      </c>
      <c r="M154" s="36" t="s">
        <v>257</v>
      </c>
      <c r="N154" s="39">
        <v>-5533</v>
      </c>
      <c r="O154" s="39">
        <v>-5533</v>
      </c>
      <c r="P154" s="36" t="s">
        <v>261</v>
      </c>
      <c r="Q154" s="36" t="s">
        <v>261</v>
      </c>
      <c r="R154" s="36" t="s">
        <v>257</v>
      </c>
      <c r="S154" s="36" t="s">
        <v>87</v>
      </c>
      <c r="T154" s="38"/>
      <c r="U154" s="36" t="s">
        <v>257</v>
      </c>
    </row>
    <row r="155" spans="1:21" ht="14" customHeight="1" x14ac:dyDescent="0.2">
      <c r="A155" s="37" t="s">
        <v>257</v>
      </c>
      <c r="B155" s="36">
        <v>114818</v>
      </c>
      <c r="C155" s="36" t="s">
        <v>562</v>
      </c>
      <c r="D155" s="36" t="s">
        <v>483</v>
      </c>
      <c r="E155" s="36" t="s">
        <v>720</v>
      </c>
      <c r="F155" s="36">
        <v>1923074734</v>
      </c>
      <c r="G155" s="36" t="s">
        <v>266</v>
      </c>
      <c r="H155" s="38">
        <v>45202</v>
      </c>
      <c r="I155" s="38">
        <v>45220</v>
      </c>
      <c r="J155" s="38">
        <v>45202</v>
      </c>
      <c r="K155" s="37" t="s">
        <v>257</v>
      </c>
      <c r="L155" s="36" t="s">
        <v>257</v>
      </c>
      <c r="M155" s="36" t="s">
        <v>257</v>
      </c>
      <c r="N155" s="39">
        <v>-2678</v>
      </c>
      <c r="O155" s="39">
        <v>-2678</v>
      </c>
      <c r="P155" s="36" t="s">
        <v>261</v>
      </c>
      <c r="Q155" s="36" t="s">
        <v>261</v>
      </c>
      <c r="R155" s="36" t="s">
        <v>257</v>
      </c>
      <c r="S155" s="36" t="s">
        <v>88</v>
      </c>
      <c r="T155" s="38"/>
      <c r="U155" s="36" t="s">
        <v>257</v>
      </c>
    </row>
    <row r="156" spans="1:21" ht="14" customHeight="1" x14ac:dyDescent="0.2">
      <c r="A156" s="37" t="s">
        <v>257</v>
      </c>
      <c r="B156" s="36">
        <v>108589</v>
      </c>
      <c r="C156" s="36" t="s">
        <v>696</v>
      </c>
      <c r="D156" s="36" t="s">
        <v>483</v>
      </c>
      <c r="E156" s="36" t="s">
        <v>721</v>
      </c>
      <c r="F156" s="36">
        <v>1923074739</v>
      </c>
      <c r="G156" s="36" t="s">
        <v>266</v>
      </c>
      <c r="H156" s="38">
        <v>45206</v>
      </c>
      <c r="I156" s="38">
        <v>45220</v>
      </c>
      <c r="J156" s="38">
        <v>45206</v>
      </c>
      <c r="K156" s="37" t="s">
        <v>257</v>
      </c>
      <c r="L156" s="36" t="s">
        <v>257</v>
      </c>
      <c r="M156" s="36" t="s">
        <v>257</v>
      </c>
      <c r="N156" s="39">
        <v>-3164</v>
      </c>
      <c r="O156" s="39">
        <v>-3164</v>
      </c>
      <c r="P156" s="36" t="s">
        <v>261</v>
      </c>
      <c r="Q156" s="36" t="s">
        <v>261</v>
      </c>
      <c r="R156" s="36" t="s">
        <v>257</v>
      </c>
      <c r="S156" s="36" t="s">
        <v>110</v>
      </c>
      <c r="T156" s="38"/>
      <c r="U156" s="36" t="s">
        <v>257</v>
      </c>
    </row>
    <row r="157" spans="1:21" ht="14" customHeight="1" x14ac:dyDescent="0.2">
      <c r="A157" s="37" t="s">
        <v>257</v>
      </c>
      <c r="B157" s="36">
        <v>118676</v>
      </c>
      <c r="C157" s="36" t="s">
        <v>690</v>
      </c>
      <c r="D157" s="36" t="s">
        <v>483</v>
      </c>
      <c r="E157" s="36" t="s">
        <v>722</v>
      </c>
      <c r="F157" s="36">
        <v>1923074741</v>
      </c>
      <c r="G157" s="36" t="s">
        <v>266</v>
      </c>
      <c r="H157" s="38">
        <v>45212</v>
      </c>
      <c r="I157" s="38">
        <v>45220</v>
      </c>
      <c r="J157" s="38">
        <v>45212</v>
      </c>
      <c r="K157" s="37" t="s">
        <v>257</v>
      </c>
      <c r="L157" s="36" t="s">
        <v>257</v>
      </c>
      <c r="M157" s="36" t="s">
        <v>257</v>
      </c>
      <c r="N157" s="39">
        <v>-1088</v>
      </c>
      <c r="O157" s="39">
        <v>-1088</v>
      </c>
      <c r="P157" s="36" t="s">
        <v>261</v>
      </c>
      <c r="Q157" s="36" t="s">
        <v>261</v>
      </c>
      <c r="R157" s="36" t="s">
        <v>257</v>
      </c>
      <c r="S157" s="36" t="s">
        <v>72</v>
      </c>
      <c r="T157" s="38"/>
      <c r="U157" s="36" t="s">
        <v>257</v>
      </c>
    </row>
    <row r="158" spans="1:21" ht="14" customHeight="1" x14ac:dyDescent="0.2">
      <c r="A158" s="37" t="s">
        <v>257</v>
      </c>
      <c r="B158" s="36">
        <v>113566</v>
      </c>
      <c r="C158" s="36" t="s">
        <v>723</v>
      </c>
      <c r="D158" s="36" t="s">
        <v>483</v>
      </c>
      <c r="E158" s="36" t="s">
        <v>724</v>
      </c>
      <c r="F158" s="36">
        <v>1923074743</v>
      </c>
      <c r="G158" s="36" t="s">
        <v>266</v>
      </c>
      <c r="H158" s="38">
        <v>45213</v>
      </c>
      <c r="I158" s="38">
        <v>45220</v>
      </c>
      <c r="J158" s="38">
        <v>45213</v>
      </c>
      <c r="K158" s="37" t="s">
        <v>257</v>
      </c>
      <c r="L158" s="36" t="s">
        <v>257</v>
      </c>
      <c r="M158" s="36" t="s">
        <v>257</v>
      </c>
      <c r="N158" s="39">
        <v>-600</v>
      </c>
      <c r="O158" s="39">
        <v>-600</v>
      </c>
      <c r="P158" s="36" t="s">
        <v>261</v>
      </c>
      <c r="Q158" s="36" t="s">
        <v>261</v>
      </c>
      <c r="R158" s="36" t="s">
        <v>257</v>
      </c>
      <c r="S158" s="36" t="s">
        <v>126</v>
      </c>
      <c r="T158" s="38"/>
      <c r="U158" s="36" t="s">
        <v>257</v>
      </c>
    </row>
    <row r="159" spans="1:21" ht="14" customHeight="1" x14ac:dyDescent="0.2">
      <c r="A159" s="37" t="s">
        <v>257</v>
      </c>
      <c r="B159" s="36">
        <v>118836</v>
      </c>
      <c r="C159" s="36" t="s">
        <v>118</v>
      </c>
      <c r="D159" s="36" t="s">
        <v>483</v>
      </c>
      <c r="E159" s="36" t="s">
        <v>725</v>
      </c>
      <c r="F159" s="36">
        <v>1923074744</v>
      </c>
      <c r="G159" s="36" t="s">
        <v>266</v>
      </c>
      <c r="H159" s="38">
        <v>45212</v>
      </c>
      <c r="I159" s="38">
        <v>45220</v>
      </c>
      <c r="J159" s="38">
        <v>45212</v>
      </c>
      <c r="K159" s="37" t="s">
        <v>257</v>
      </c>
      <c r="L159" s="36" t="s">
        <v>257</v>
      </c>
      <c r="M159" s="36" t="s">
        <v>257</v>
      </c>
      <c r="N159" s="39">
        <v>-1000</v>
      </c>
      <c r="O159" s="39">
        <v>-1000</v>
      </c>
      <c r="P159" s="36" t="s">
        <v>261</v>
      </c>
      <c r="Q159" s="36" t="s">
        <v>261</v>
      </c>
      <c r="R159" s="36" t="s">
        <v>257</v>
      </c>
      <c r="S159" s="36" t="s">
        <v>119</v>
      </c>
      <c r="T159" s="38"/>
      <c r="U159" s="36" t="s">
        <v>257</v>
      </c>
    </row>
    <row r="160" spans="1:21" ht="14" customHeight="1" x14ac:dyDescent="0.2">
      <c r="A160" s="37" t="s">
        <v>257</v>
      </c>
      <c r="B160" s="36">
        <v>108919</v>
      </c>
      <c r="C160" s="36" t="s">
        <v>218</v>
      </c>
      <c r="D160" s="36" t="s">
        <v>726</v>
      </c>
      <c r="E160" s="36" t="s">
        <v>727</v>
      </c>
      <c r="F160" s="36">
        <v>1923074831</v>
      </c>
      <c r="G160" s="36" t="s">
        <v>266</v>
      </c>
      <c r="H160" s="38">
        <v>45200</v>
      </c>
      <c r="I160" s="38">
        <v>45222</v>
      </c>
      <c r="J160" s="38">
        <v>45200</v>
      </c>
      <c r="K160" s="37" t="s">
        <v>257</v>
      </c>
      <c r="L160" s="36" t="s">
        <v>257</v>
      </c>
      <c r="M160" s="36" t="s">
        <v>257</v>
      </c>
      <c r="N160" s="39">
        <v>-1080</v>
      </c>
      <c r="O160" s="39">
        <v>-1080</v>
      </c>
      <c r="P160" s="36" t="s">
        <v>261</v>
      </c>
      <c r="Q160" s="36" t="s">
        <v>261</v>
      </c>
      <c r="R160" s="36" t="s">
        <v>257</v>
      </c>
      <c r="S160" s="36" t="s">
        <v>728</v>
      </c>
      <c r="T160" s="38"/>
      <c r="U160" s="36" t="s">
        <v>263</v>
      </c>
    </row>
    <row r="161" spans="1:21" ht="14" customHeight="1" x14ac:dyDescent="0.2">
      <c r="A161" s="37" t="s">
        <v>257</v>
      </c>
      <c r="B161" s="36">
        <v>118787</v>
      </c>
      <c r="C161" s="36" t="s">
        <v>226</v>
      </c>
      <c r="D161" s="36" t="s">
        <v>729</v>
      </c>
      <c r="E161" s="36" t="s">
        <v>645</v>
      </c>
      <c r="F161" s="36">
        <v>1923074833</v>
      </c>
      <c r="G161" s="36" t="s">
        <v>266</v>
      </c>
      <c r="H161" s="38">
        <v>45195</v>
      </c>
      <c r="I161" s="38">
        <v>45220</v>
      </c>
      <c r="J161" s="38">
        <v>45195</v>
      </c>
      <c r="K161" s="37" t="s">
        <v>257</v>
      </c>
      <c r="L161" s="36" t="s">
        <v>257</v>
      </c>
      <c r="M161" s="36" t="s">
        <v>257</v>
      </c>
      <c r="N161" s="39">
        <v>-38495</v>
      </c>
      <c r="O161" s="39">
        <v>-38495</v>
      </c>
      <c r="P161" s="36" t="s">
        <v>261</v>
      </c>
      <c r="Q161" s="36" t="s">
        <v>261</v>
      </c>
      <c r="R161" s="36" t="s">
        <v>257</v>
      </c>
      <c r="S161" s="36" t="s">
        <v>730</v>
      </c>
      <c r="T161" s="38"/>
      <c r="U161" s="36" t="s">
        <v>263</v>
      </c>
    </row>
    <row r="162" spans="1:21" ht="14" customHeight="1" x14ac:dyDescent="0.2">
      <c r="A162" s="37" t="s">
        <v>257</v>
      </c>
      <c r="B162" s="36">
        <v>113899</v>
      </c>
      <c r="C162" s="36" t="s">
        <v>221</v>
      </c>
      <c r="D162" s="36" t="s">
        <v>731</v>
      </c>
      <c r="E162" s="36" t="s">
        <v>732</v>
      </c>
      <c r="F162" s="36">
        <v>1923074884</v>
      </c>
      <c r="G162" s="36" t="s">
        <v>266</v>
      </c>
      <c r="H162" s="38">
        <v>45195</v>
      </c>
      <c r="I162" s="38">
        <v>45222</v>
      </c>
      <c r="J162" s="38">
        <v>45202</v>
      </c>
      <c r="K162" s="37" t="s">
        <v>257</v>
      </c>
      <c r="L162" s="36" t="s">
        <v>257</v>
      </c>
      <c r="M162" s="36" t="s">
        <v>267</v>
      </c>
      <c r="N162" s="39">
        <v>-11020</v>
      </c>
      <c r="O162" s="39">
        <v>-11020</v>
      </c>
      <c r="P162" s="36" t="s">
        <v>261</v>
      </c>
      <c r="Q162" s="36" t="s">
        <v>261</v>
      </c>
      <c r="R162" s="36" t="s">
        <v>257</v>
      </c>
      <c r="S162" s="36" t="s">
        <v>733</v>
      </c>
      <c r="T162" s="38"/>
      <c r="U162" s="36" t="s">
        <v>337</v>
      </c>
    </row>
    <row r="163" spans="1:21" ht="14" customHeight="1" x14ac:dyDescent="0.2">
      <c r="A163" s="37" t="s">
        <v>257</v>
      </c>
      <c r="B163" s="36">
        <v>109962</v>
      </c>
      <c r="C163" s="36" t="s">
        <v>219</v>
      </c>
      <c r="D163" s="36" t="s">
        <v>734</v>
      </c>
      <c r="E163" s="36" t="s">
        <v>735</v>
      </c>
      <c r="F163" s="36">
        <v>1923074893</v>
      </c>
      <c r="G163" s="36" t="s">
        <v>266</v>
      </c>
      <c r="H163" s="38">
        <v>45210</v>
      </c>
      <c r="I163" s="38">
        <v>45222</v>
      </c>
      <c r="J163" s="38">
        <v>45217</v>
      </c>
      <c r="K163" s="37" t="s">
        <v>257</v>
      </c>
      <c r="L163" s="36" t="s">
        <v>257</v>
      </c>
      <c r="M163" s="36" t="s">
        <v>267</v>
      </c>
      <c r="N163" s="39">
        <v>-66007.72</v>
      </c>
      <c r="O163" s="39">
        <v>-66007.72</v>
      </c>
      <c r="P163" s="36" t="s">
        <v>261</v>
      </c>
      <c r="Q163" s="36" t="s">
        <v>261</v>
      </c>
      <c r="R163" s="36" t="s">
        <v>257</v>
      </c>
      <c r="S163" s="36" t="s">
        <v>736</v>
      </c>
      <c r="T163" s="38"/>
      <c r="U163" s="36" t="s">
        <v>337</v>
      </c>
    </row>
    <row r="164" spans="1:21" ht="14" customHeight="1" x14ac:dyDescent="0.2">
      <c r="A164" s="37" t="s">
        <v>257</v>
      </c>
      <c r="B164" s="36">
        <v>500077</v>
      </c>
      <c r="C164" s="36" t="s">
        <v>179</v>
      </c>
      <c r="D164" s="36" t="s">
        <v>737</v>
      </c>
      <c r="E164" s="36" t="s">
        <v>704</v>
      </c>
      <c r="F164" s="36">
        <v>1923074919</v>
      </c>
      <c r="G164" s="36" t="s">
        <v>266</v>
      </c>
      <c r="H164" s="38">
        <v>45222</v>
      </c>
      <c r="I164" s="38">
        <v>45222</v>
      </c>
      <c r="J164" s="38">
        <v>45222</v>
      </c>
      <c r="K164" s="37" t="s">
        <v>257</v>
      </c>
      <c r="L164" s="36" t="s">
        <v>257</v>
      </c>
      <c r="M164" s="36" t="s">
        <v>257</v>
      </c>
      <c r="N164" s="39">
        <v>-16312</v>
      </c>
      <c r="O164" s="39">
        <v>-16312</v>
      </c>
      <c r="P164" s="36" t="s">
        <v>261</v>
      </c>
      <c r="Q164" s="36" t="s">
        <v>261</v>
      </c>
      <c r="R164" s="36" t="s">
        <v>257</v>
      </c>
      <c r="S164" s="36" t="s">
        <v>738</v>
      </c>
      <c r="T164" s="38"/>
      <c r="U164" s="36" t="s">
        <v>257</v>
      </c>
    </row>
    <row r="165" spans="1:21" ht="14" customHeight="1" x14ac:dyDescent="0.2">
      <c r="A165" s="37" t="s">
        <v>257</v>
      </c>
      <c r="B165" s="36">
        <v>112118</v>
      </c>
      <c r="C165" s="36" t="s">
        <v>744</v>
      </c>
      <c r="D165" s="36" t="s">
        <v>745</v>
      </c>
      <c r="E165" s="36" t="s">
        <v>746</v>
      </c>
      <c r="F165" s="36">
        <v>1923074960</v>
      </c>
      <c r="G165" s="36" t="s">
        <v>266</v>
      </c>
      <c r="H165" s="38">
        <v>45204</v>
      </c>
      <c r="I165" s="38">
        <v>45222</v>
      </c>
      <c r="J165" s="38">
        <v>45211</v>
      </c>
      <c r="K165" s="37" t="s">
        <v>257</v>
      </c>
      <c r="L165" s="36" t="s">
        <v>257</v>
      </c>
      <c r="M165" s="36" t="s">
        <v>267</v>
      </c>
      <c r="N165" s="39">
        <v>-56253</v>
      </c>
      <c r="O165" s="39">
        <v>-56253</v>
      </c>
      <c r="P165" s="36" t="s">
        <v>261</v>
      </c>
      <c r="Q165" s="36" t="s">
        <v>261</v>
      </c>
      <c r="R165" s="36" t="s">
        <v>257</v>
      </c>
      <c r="S165" s="36" t="s">
        <v>747</v>
      </c>
      <c r="T165" s="38"/>
      <c r="U165" s="36" t="s">
        <v>337</v>
      </c>
    </row>
    <row r="166" spans="1:21" ht="14" customHeight="1" x14ac:dyDescent="0.2">
      <c r="A166" s="37" t="s">
        <v>257</v>
      </c>
      <c r="B166" s="36">
        <v>117533</v>
      </c>
      <c r="C166" s="36" t="s">
        <v>202</v>
      </c>
      <c r="D166" s="36" t="s">
        <v>748</v>
      </c>
      <c r="E166" s="36" t="s">
        <v>748</v>
      </c>
      <c r="F166" s="36">
        <v>2323007106</v>
      </c>
      <c r="G166" s="36" t="s">
        <v>749</v>
      </c>
      <c r="H166" s="38">
        <v>45216</v>
      </c>
      <c r="I166" s="38">
        <v>45216</v>
      </c>
      <c r="J166" s="38">
        <v>45216</v>
      </c>
      <c r="K166" s="37" t="s">
        <v>257</v>
      </c>
      <c r="L166" s="36" t="s">
        <v>257</v>
      </c>
      <c r="M166" s="36" t="s">
        <v>257</v>
      </c>
      <c r="N166" s="39">
        <v>-238777</v>
      </c>
      <c r="O166" s="39">
        <v>-238777</v>
      </c>
      <c r="P166" s="36" t="s">
        <v>261</v>
      </c>
      <c r="Q166" s="36" t="s">
        <v>261</v>
      </c>
      <c r="R166" s="36" t="s">
        <v>257</v>
      </c>
      <c r="S166" s="36" t="s">
        <v>750</v>
      </c>
      <c r="T166" s="38"/>
      <c r="U166" s="36" t="s">
        <v>257</v>
      </c>
    </row>
    <row r="167" spans="1:21" ht="14" customHeight="1" x14ac:dyDescent="0.2">
      <c r="A167" s="37" t="s">
        <v>257</v>
      </c>
      <c r="B167" s="36" t="s">
        <v>53</v>
      </c>
      <c r="C167" s="36" t="s">
        <v>208</v>
      </c>
      <c r="D167" s="36" t="s">
        <v>751</v>
      </c>
      <c r="E167" s="36" t="s">
        <v>752</v>
      </c>
      <c r="F167" s="36">
        <v>2323007131</v>
      </c>
      <c r="G167" s="36" t="s">
        <v>753</v>
      </c>
      <c r="H167" s="38">
        <v>45218</v>
      </c>
      <c r="I167" s="38">
        <v>45218</v>
      </c>
      <c r="J167" s="38">
        <v>45218</v>
      </c>
      <c r="K167" s="37" t="s">
        <v>257</v>
      </c>
      <c r="L167" s="36" t="s">
        <v>257</v>
      </c>
      <c r="M167" s="36" t="s">
        <v>257</v>
      </c>
      <c r="N167" s="39">
        <v>3965</v>
      </c>
      <c r="O167" s="39">
        <v>3965</v>
      </c>
      <c r="P167" s="36" t="s">
        <v>261</v>
      </c>
      <c r="Q167" s="36" t="s">
        <v>261</v>
      </c>
      <c r="R167" s="36" t="s">
        <v>257</v>
      </c>
      <c r="S167" s="36" t="s">
        <v>754</v>
      </c>
      <c r="T167" s="38"/>
      <c r="U167" s="36" t="s">
        <v>257</v>
      </c>
    </row>
    <row r="168" spans="1:21" ht="14" customHeight="1" x14ac:dyDescent="0.2">
      <c r="A168" s="37" t="s">
        <v>257</v>
      </c>
      <c r="B168" s="36">
        <v>113495</v>
      </c>
      <c r="C168" s="36" t="s">
        <v>31</v>
      </c>
      <c r="D168" s="36" t="s">
        <v>755</v>
      </c>
      <c r="E168" s="36" t="s">
        <v>257</v>
      </c>
      <c r="F168" s="36">
        <v>2323007141</v>
      </c>
      <c r="G168" s="36" t="s">
        <v>749</v>
      </c>
      <c r="H168" s="38">
        <v>45220</v>
      </c>
      <c r="I168" s="38">
        <v>45220</v>
      </c>
      <c r="J168" s="38">
        <v>45220</v>
      </c>
      <c r="K168" s="37" t="s">
        <v>257</v>
      </c>
      <c r="L168" s="36" t="s">
        <v>257</v>
      </c>
      <c r="M168" s="36" t="s">
        <v>257</v>
      </c>
      <c r="N168" s="39">
        <v>-181300</v>
      </c>
      <c r="O168" s="39">
        <v>-181300</v>
      </c>
      <c r="P168" s="36" t="s">
        <v>261</v>
      </c>
      <c r="Q168" s="36" t="s">
        <v>261</v>
      </c>
      <c r="R168" s="36" t="s">
        <v>257</v>
      </c>
      <c r="S168" s="36" t="s">
        <v>756</v>
      </c>
      <c r="T168" s="38"/>
      <c r="U168" s="36" t="s">
        <v>257</v>
      </c>
    </row>
    <row r="169" spans="1:21" ht="14" customHeight="1" x14ac:dyDescent="0.2">
      <c r="A169" s="37" t="s">
        <v>257</v>
      </c>
      <c r="B169" s="36">
        <v>101615</v>
      </c>
      <c r="C169" s="36" t="s">
        <v>210</v>
      </c>
      <c r="D169" s="36" t="s">
        <v>757</v>
      </c>
      <c r="E169" s="36" t="s">
        <v>758</v>
      </c>
      <c r="F169" s="36">
        <v>2323007159</v>
      </c>
      <c r="G169" s="36" t="s">
        <v>749</v>
      </c>
      <c r="H169" s="38">
        <v>45222</v>
      </c>
      <c r="I169" s="38">
        <v>45222</v>
      </c>
      <c r="J169" s="38">
        <v>45222</v>
      </c>
      <c r="K169" s="37" t="s">
        <v>257</v>
      </c>
      <c r="L169" s="36" t="s">
        <v>257</v>
      </c>
      <c r="M169" s="36" t="s">
        <v>257</v>
      </c>
      <c r="N169" s="39">
        <v>-42000</v>
      </c>
      <c r="O169" s="39">
        <v>-42000</v>
      </c>
      <c r="P169" s="36" t="s">
        <v>261</v>
      </c>
      <c r="Q169" s="36" t="s">
        <v>261</v>
      </c>
      <c r="R169" s="36" t="s">
        <v>257</v>
      </c>
      <c r="S169" s="36" t="s">
        <v>759</v>
      </c>
      <c r="T169" s="38"/>
      <c r="U169" s="36" t="s">
        <v>257</v>
      </c>
    </row>
    <row r="170" spans="1:21" ht="14" customHeight="1" x14ac:dyDescent="0.2">
      <c r="A170" s="37" t="s">
        <v>257</v>
      </c>
      <c r="B170" s="36">
        <v>303506</v>
      </c>
      <c r="C170" s="36" t="s">
        <v>38</v>
      </c>
      <c r="D170" s="36" t="s">
        <v>760</v>
      </c>
      <c r="E170" s="36" t="s">
        <v>257</v>
      </c>
      <c r="F170" s="36">
        <v>3023471556</v>
      </c>
      <c r="G170" s="36" t="s">
        <v>761</v>
      </c>
      <c r="H170" s="38">
        <v>45215</v>
      </c>
      <c r="I170" s="38">
        <v>45215</v>
      </c>
      <c r="J170" s="38">
        <v>45214</v>
      </c>
      <c r="K170" s="37" t="s">
        <v>257</v>
      </c>
      <c r="L170" s="36" t="s">
        <v>257</v>
      </c>
      <c r="M170" s="36" t="s">
        <v>289</v>
      </c>
      <c r="N170" s="39">
        <v>-232380</v>
      </c>
      <c r="O170" s="39">
        <v>-232380</v>
      </c>
      <c r="P170" s="36" t="s">
        <v>261</v>
      </c>
      <c r="Q170" s="36" t="s">
        <v>261</v>
      </c>
      <c r="R170" s="36" t="s">
        <v>257</v>
      </c>
      <c r="S170" s="36" t="s">
        <v>762</v>
      </c>
      <c r="T170" s="38"/>
      <c r="U170" s="36" t="s">
        <v>763</v>
      </c>
    </row>
    <row r="171" spans="1:21" ht="14" customHeight="1" x14ac:dyDescent="0.2">
      <c r="A171" s="37" t="s">
        <v>257</v>
      </c>
      <c r="B171" s="36">
        <v>302520</v>
      </c>
      <c r="C171" s="36" t="s">
        <v>764</v>
      </c>
      <c r="D171" s="36" t="s">
        <v>765</v>
      </c>
      <c r="E171" s="36" t="s">
        <v>766</v>
      </c>
      <c r="F171" s="36">
        <v>3023475361</v>
      </c>
      <c r="G171" s="36" t="s">
        <v>761</v>
      </c>
      <c r="H171" s="38">
        <v>45216</v>
      </c>
      <c r="I171" s="38">
        <v>45216</v>
      </c>
      <c r="J171" s="38">
        <v>45216</v>
      </c>
      <c r="K171" s="37" t="s">
        <v>257</v>
      </c>
      <c r="L171" s="36" t="s">
        <v>257</v>
      </c>
      <c r="M171" s="36" t="s">
        <v>257</v>
      </c>
      <c r="N171" s="39">
        <v>-9290251</v>
      </c>
      <c r="O171" s="39">
        <v>-9290251</v>
      </c>
      <c r="P171" s="36" t="s">
        <v>261</v>
      </c>
      <c r="Q171" s="36" t="s">
        <v>261</v>
      </c>
      <c r="R171" s="36" t="s">
        <v>257</v>
      </c>
      <c r="S171" s="36" t="s">
        <v>157</v>
      </c>
      <c r="T171" s="38"/>
      <c r="U171" s="36" t="s">
        <v>263</v>
      </c>
    </row>
    <row r="172" spans="1:21" ht="14" customHeight="1" x14ac:dyDescent="0.2">
      <c r="A172" s="37" t="s">
        <v>257</v>
      </c>
      <c r="B172" s="36">
        <v>119320</v>
      </c>
      <c r="C172" s="36" t="s">
        <v>767</v>
      </c>
      <c r="D172" s="36" t="s">
        <v>483</v>
      </c>
      <c r="E172" s="36" t="s">
        <v>257</v>
      </c>
      <c r="F172" s="36">
        <v>3023481910</v>
      </c>
      <c r="G172" s="36" t="s">
        <v>761</v>
      </c>
      <c r="H172" s="38">
        <v>45219</v>
      </c>
      <c r="I172" s="38">
        <v>45219</v>
      </c>
      <c r="J172" s="38">
        <v>45219</v>
      </c>
      <c r="K172" s="37" t="s">
        <v>257</v>
      </c>
      <c r="L172" s="36" t="s">
        <v>257</v>
      </c>
      <c r="M172" s="36" t="s">
        <v>289</v>
      </c>
      <c r="N172" s="39">
        <v>-262331</v>
      </c>
      <c r="O172" s="39">
        <v>-262331</v>
      </c>
      <c r="P172" s="36" t="s">
        <v>261</v>
      </c>
      <c r="Q172" s="36" t="s">
        <v>261</v>
      </c>
      <c r="R172" s="36" t="s">
        <v>257</v>
      </c>
      <c r="S172" s="36" t="s">
        <v>121</v>
      </c>
      <c r="T172" s="38"/>
      <c r="U172" s="36" t="s">
        <v>763</v>
      </c>
    </row>
    <row r="173" spans="1:21" ht="14" customHeight="1" x14ac:dyDescent="0.2">
      <c r="A173" s="37" t="s">
        <v>257</v>
      </c>
      <c r="B173" s="36">
        <v>114353</v>
      </c>
      <c r="C173" s="36" t="s">
        <v>194</v>
      </c>
      <c r="D173" s="36" t="s">
        <v>768</v>
      </c>
      <c r="E173" s="36" t="s">
        <v>769</v>
      </c>
      <c r="F173" s="36">
        <v>3023484608</v>
      </c>
      <c r="G173" s="36" t="s">
        <v>761</v>
      </c>
      <c r="H173" s="38">
        <v>45219</v>
      </c>
      <c r="I173" s="38">
        <v>45219</v>
      </c>
      <c r="J173" s="38">
        <v>45219</v>
      </c>
      <c r="K173" s="37" t="s">
        <v>257</v>
      </c>
      <c r="L173" s="36" t="s">
        <v>257</v>
      </c>
      <c r="M173" s="36" t="s">
        <v>257</v>
      </c>
      <c r="N173" s="39">
        <v>-18681.84</v>
      </c>
      <c r="O173" s="39">
        <v>-18681.84</v>
      </c>
      <c r="P173" s="36" t="s">
        <v>261</v>
      </c>
      <c r="Q173" s="36" t="s">
        <v>261</v>
      </c>
      <c r="R173" s="36" t="s">
        <v>257</v>
      </c>
      <c r="S173" s="36" t="s">
        <v>770</v>
      </c>
      <c r="T173" s="38"/>
      <c r="U173" s="36" t="s">
        <v>257</v>
      </c>
    </row>
    <row r="174" spans="1:21" ht="14" customHeight="1" x14ac:dyDescent="0.2">
      <c r="A174" s="37" t="s">
        <v>257</v>
      </c>
      <c r="B174" s="36">
        <v>303171</v>
      </c>
      <c r="C174" s="36" t="s">
        <v>795</v>
      </c>
      <c r="D174" s="36" t="s">
        <v>796</v>
      </c>
      <c r="E174" s="36" t="s">
        <v>797</v>
      </c>
      <c r="F174" s="36">
        <v>3023486410</v>
      </c>
      <c r="G174" s="36" t="s">
        <v>761</v>
      </c>
      <c r="H174" s="38">
        <v>45222</v>
      </c>
      <c r="I174" s="38">
        <v>45222</v>
      </c>
      <c r="J174" s="38">
        <v>45222</v>
      </c>
      <c r="K174" s="37" t="s">
        <v>257</v>
      </c>
      <c r="L174" s="36" t="s">
        <v>257</v>
      </c>
      <c r="M174" s="36" t="s">
        <v>257</v>
      </c>
      <c r="N174" s="39">
        <v>-130402</v>
      </c>
      <c r="O174" s="39">
        <v>-130402</v>
      </c>
      <c r="P174" s="36" t="s">
        <v>261</v>
      </c>
      <c r="Q174" s="36" t="s">
        <v>261</v>
      </c>
      <c r="R174" s="36" t="s">
        <v>257</v>
      </c>
      <c r="S174" s="36" t="s">
        <v>137</v>
      </c>
      <c r="T174" s="38"/>
      <c r="U174" s="36" t="s">
        <v>263</v>
      </c>
    </row>
    <row r="175" spans="1:21" ht="14" customHeight="1" x14ac:dyDescent="0.2">
      <c r="A175" s="37" t="s">
        <v>257</v>
      </c>
      <c r="B175" s="36">
        <v>118732</v>
      </c>
      <c r="C175" s="36" t="s">
        <v>799</v>
      </c>
      <c r="D175" s="36" t="s">
        <v>800</v>
      </c>
      <c r="E175" s="36" t="s">
        <v>801</v>
      </c>
      <c r="F175" s="36">
        <v>3023486411</v>
      </c>
      <c r="G175" s="36" t="s">
        <v>761</v>
      </c>
      <c r="H175" s="38">
        <v>45222</v>
      </c>
      <c r="I175" s="38">
        <v>45222</v>
      </c>
      <c r="J175" s="38">
        <v>45222</v>
      </c>
      <c r="K175" s="37" t="s">
        <v>257</v>
      </c>
      <c r="L175" s="36" t="s">
        <v>257</v>
      </c>
      <c r="M175" s="36" t="s">
        <v>257</v>
      </c>
      <c r="N175" s="39">
        <v>-239731.66</v>
      </c>
      <c r="O175" s="39">
        <v>-239731.66</v>
      </c>
      <c r="P175" s="36" t="s">
        <v>261</v>
      </c>
      <c r="Q175" s="36" t="s">
        <v>261</v>
      </c>
      <c r="R175" s="36" t="s">
        <v>257</v>
      </c>
      <c r="S175" s="36" t="s">
        <v>90</v>
      </c>
      <c r="T175" s="38"/>
      <c r="U175" s="36" t="s">
        <v>263</v>
      </c>
    </row>
    <row r="176" spans="1:21" x14ac:dyDescent="0.2">
      <c r="A176" s="44" t="s">
        <v>257</v>
      </c>
      <c r="B176" s="44" t="s">
        <v>257</v>
      </c>
      <c r="C176" s="44" t="s">
        <v>257</v>
      </c>
      <c r="D176" s="44" t="s">
        <v>257</v>
      </c>
      <c r="E176" s="44" t="s">
        <v>257</v>
      </c>
      <c r="F176" s="44" t="s">
        <v>257</v>
      </c>
      <c r="G176" s="44" t="s">
        <v>257</v>
      </c>
      <c r="H176" s="45"/>
      <c r="I176" s="45"/>
      <c r="J176" s="45"/>
      <c r="K176" s="44" t="s">
        <v>257</v>
      </c>
      <c r="L176" s="44" t="s">
        <v>257</v>
      </c>
      <c r="M176" s="44" t="s">
        <v>257</v>
      </c>
      <c r="N176" s="46">
        <v>-20044020.73</v>
      </c>
      <c r="O176" s="46">
        <v>-20044020.73</v>
      </c>
      <c r="P176" s="44" t="s">
        <v>261</v>
      </c>
      <c r="Q176" s="44" t="s">
        <v>261</v>
      </c>
      <c r="R176" s="44" t="s">
        <v>257</v>
      </c>
      <c r="S176" s="44" t="s">
        <v>257</v>
      </c>
      <c r="T176" s="45"/>
      <c r="U176" s="44" t="s">
        <v>257</v>
      </c>
    </row>
    <row r="178" spans="1:21" x14ac:dyDescent="0.2">
      <c r="A178" s="37" t="s">
        <v>257</v>
      </c>
      <c r="B178" s="36">
        <v>112390</v>
      </c>
      <c r="C178" s="36" t="s">
        <v>297</v>
      </c>
      <c r="E178" s="36" t="s">
        <v>367</v>
      </c>
      <c r="F178" s="36">
        <v>1923062420</v>
      </c>
      <c r="G178" s="36" t="s">
        <v>266</v>
      </c>
      <c r="H178" s="38">
        <v>45177</v>
      </c>
      <c r="I178" s="38">
        <v>45181</v>
      </c>
      <c r="J178" s="38">
        <v>45222</v>
      </c>
      <c r="K178" s="37" t="s">
        <v>257</v>
      </c>
      <c r="L178" s="36" t="s">
        <v>368</v>
      </c>
      <c r="M178" s="36" t="s">
        <v>267</v>
      </c>
      <c r="N178" s="39">
        <v>-14255</v>
      </c>
      <c r="O178" s="39">
        <v>-14255</v>
      </c>
      <c r="P178" s="36" t="s">
        <v>261</v>
      </c>
      <c r="Q178" s="36" t="s">
        <v>261</v>
      </c>
      <c r="R178" s="36" t="s">
        <v>257</v>
      </c>
      <c r="S178" s="36" t="s">
        <v>369</v>
      </c>
      <c r="T178" s="38"/>
      <c r="U178" s="36" t="s">
        <v>300</v>
      </c>
    </row>
    <row r="179" spans="1:21" x14ac:dyDescent="0.2">
      <c r="A179" s="37" t="s">
        <v>257</v>
      </c>
      <c r="B179" s="36">
        <v>302911</v>
      </c>
      <c r="C179" s="36" t="s">
        <v>413</v>
      </c>
      <c r="E179" s="36" t="s">
        <v>414</v>
      </c>
      <c r="F179" s="36">
        <v>1923063171</v>
      </c>
      <c r="G179" s="36" t="s">
        <v>266</v>
      </c>
      <c r="H179" s="38">
        <v>45177</v>
      </c>
      <c r="I179" s="38">
        <v>45183</v>
      </c>
      <c r="J179" s="38">
        <v>45222</v>
      </c>
      <c r="K179" s="37" t="s">
        <v>257</v>
      </c>
      <c r="L179" s="36" t="s">
        <v>368</v>
      </c>
      <c r="M179" s="36" t="s">
        <v>267</v>
      </c>
      <c r="N179" s="39">
        <v>-1232850</v>
      </c>
      <c r="O179" s="39">
        <v>-1232850</v>
      </c>
      <c r="P179" s="36" t="s">
        <v>261</v>
      </c>
      <c r="Q179" s="36" t="s">
        <v>261</v>
      </c>
      <c r="R179" s="36" t="s">
        <v>257</v>
      </c>
      <c r="S179" s="36" t="s">
        <v>143</v>
      </c>
      <c r="T179" s="38"/>
      <c r="U179" s="36" t="s">
        <v>300</v>
      </c>
    </row>
    <row r="180" spans="1:21" x14ac:dyDescent="0.2">
      <c r="A180" s="37" t="s">
        <v>257</v>
      </c>
      <c r="B180" s="36">
        <v>106764</v>
      </c>
      <c r="C180" s="36" t="s">
        <v>436</v>
      </c>
      <c r="E180" s="36" t="s">
        <v>437</v>
      </c>
      <c r="F180" s="36">
        <v>1923065635</v>
      </c>
      <c r="G180" s="36" t="s">
        <v>266</v>
      </c>
      <c r="H180" s="38">
        <v>45175</v>
      </c>
      <c r="I180" s="38">
        <v>45189</v>
      </c>
      <c r="J180" s="38">
        <v>45220</v>
      </c>
      <c r="K180" s="37" t="s">
        <v>257</v>
      </c>
      <c r="L180" s="36" t="s">
        <v>368</v>
      </c>
      <c r="M180" s="36" t="s">
        <v>267</v>
      </c>
      <c r="N180" s="39">
        <v>-490</v>
      </c>
      <c r="O180" s="39">
        <v>-490</v>
      </c>
      <c r="P180" s="36" t="s">
        <v>261</v>
      </c>
      <c r="Q180" s="36" t="s">
        <v>261</v>
      </c>
      <c r="R180" s="36" t="s">
        <v>257</v>
      </c>
      <c r="S180" s="36" t="s">
        <v>44</v>
      </c>
      <c r="T180" s="38"/>
      <c r="U180" s="36" t="s">
        <v>300</v>
      </c>
    </row>
    <row r="181" spans="1:21" x14ac:dyDescent="0.2">
      <c r="A181" s="37" t="s">
        <v>257</v>
      </c>
      <c r="B181" s="36">
        <v>115764</v>
      </c>
      <c r="C181" s="36" t="s">
        <v>492</v>
      </c>
      <c r="E181" s="36" t="s">
        <v>493</v>
      </c>
      <c r="F181" s="36">
        <v>1923070048</v>
      </c>
      <c r="G181" s="36" t="s">
        <v>266</v>
      </c>
      <c r="H181" s="38">
        <v>45202</v>
      </c>
      <c r="I181" s="38">
        <v>45204</v>
      </c>
      <c r="J181" s="38">
        <v>45217</v>
      </c>
      <c r="K181" s="37" t="s">
        <v>257</v>
      </c>
      <c r="L181" s="36" t="s">
        <v>368</v>
      </c>
      <c r="M181" s="36" t="s">
        <v>267</v>
      </c>
      <c r="N181" s="39">
        <v>-15590</v>
      </c>
      <c r="O181" s="39">
        <v>-15590</v>
      </c>
      <c r="P181" s="36" t="s">
        <v>261</v>
      </c>
      <c r="Q181" s="36" t="s">
        <v>261</v>
      </c>
      <c r="R181" s="36" t="s">
        <v>257</v>
      </c>
      <c r="S181" s="36" t="s">
        <v>494</v>
      </c>
      <c r="T181" s="38"/>
      <c r="U181" s="36" t="s">
        <v>495</v>
      </c>
    </row>
    <row r="182" spans="1:21" x14ac:dyDescent="0.2">
      <c r="A182" s="37" t="s">
        <v>257</v>
      </c>
      <c r="B182" s="36">
        <v>112707</v>
      </c>
      <c r="C182" s="36" t="s">
        <v>593</v>
      </c>
      <c r="E182" s="36" t="s">
        <v>594</v>
      </c>
      <c r="F182" s="36">
        <v>1923073503</v>
      </c>
      <c r="G182" s="36" t="s">
        <v>266</v>
      </c>
      <c r="H182" s="38">
        <v>45169</v>
      </c>
      <c r="I182" s="38">
        <v>45216</v>
      </c>
      <c r="J182" s="38">
        <v>45199</v>
      </c>
      <c r="K182" s="37" t="s">
        <v>257</v>
      </c>
      <c r="L182" s="36" t="s">
        <v>368</v>
      </c>
      <c r="M182" s="36" t="s">
        <v>267</v>
      </c>
      <c r="N182" s="39">
        <v>-23520</v>
      </c>
      <c r="O182" s="39">
        <v>-23520</v>
      </c>
      <c r="P182" s="36" t="s">
        <v>261</v>
      </c>
      <c r="Q182" s="36" t="s">
        <v>261</v>
      </c>
      <c r="R182" s="36" t="s">
        <v>257</v>
      </c>
      <c r="S182" s="36" t="s">
        <v>65</v>
      </c>
      <c r="T182" s="38"/>
      <c r="U182" s="36" t="s">
        <v>269</v>
      </c>
    </row>
    <row r="183" spans="1:21" x14ac:dyDescent="0.2">
      <c r="A183" s="37" t="s">
        <v>257</v>
      </c>
      <c r="B183" s="36">
        <v>112707</v>
      </c>
      <c r="C183" s="36" t="s">
        <v>593</v>
      </c>
      <c r="E183" s="36" t="s">
        <v>595</v>
      </c>
      <c r="F183" s="36">
        <v>1923073531</v>
      </c>
      <c r="G183" s="36" t="s">
        <v>266</v>
      </c>
      <c r="H183" s="38">
        <v>45169</v>
      </c>
      <c r="I183" s="38">
        <v>45216</v>
      </c>
      <c r="J183" s="38">
        <v>45199</v>
      </c>
      <c r="K183" s="37" t="s">
        <v>257</v>
      </c>
      <c r="L183" s="36" t="s">
        <v>368</v>
      </c>
      <c r="M183" s="36" t="s">
        <v>267</v>
      </c>
      <c r="N183" s="39">
        <v>-604279</v>
      </c>
      <c r="O183" s="39">
        <v>-604279</v>
      </c>
      <c r="P183" s="36" t="s">
        <v>261</v>
      </c>
      <c r="Q183" s="36" t="s">
        <v>261</v>
      </c>
      <c r="R183" s="36" t="s">
        <v>257</v>
      </c>
      <c r="S183" s="36" t="s">
        <v>66</v>
      </c>
      <c r="T183" s="38"/>
      <c r="U183" s="36" t="s">
        <v>269</v>
      </c>
    </row>
    <row r="184" spans="1:21" x14ac:dyDescent="0.2">
      <c r="A184" s="37" t="s">
        <v>257</v>
      </c>
      <c r="B184" s="36">
        <v>112707</v>
      </c>
      <c r="C184" s="36" t="s">
        <v>593</v>
      </c>
      <c r="E184" s="36" t="s">
        <v>596</v>
      </c>
      <c r="F184" s="36">
        <v>1923073535</v>
      </c>
      <c r="G184" s="36" t="s">
        <v>266</v>
      </c>
      <c r="H184" s="38">
        <v>45203</v>
      </c>
      <c r="I184" s="38">
        <v>45216</v>
      </c>
      <c r="J184" s="38">
        <v>45210</v>
      </c>
      <c r="K184" s="37" t="s">
        <v>257</v>
      </c>
      <c r="L184" s="36" t="s">
        <v>368</v>
      </c>
      <c r="M184" s="36" t="s">
        <v>267</v>
      </c>
      <c r="N184" s="39">
        <v>-25307</v>
      </c>
      <c r="O184" s="39">
        <v>-25307</v>
      </c>
      <c r="P184" s="36" t="s">
        <v>261</v>
      </c>
      <c r="Q184" s="36" t="s">
        <v>261</v>
      </c>
      <c r="R184" s="36" t="s">
        <v>257</v>
      </c>
      <c r="S184" s="36" t="s">
        <v>67</v>
      </c>
      <c r="T184" s="38"/>
      <c r="U184" s="36" t="s">
        <v>337</v>
      </c>
    </row>
    <row r="185" spans="1:21" x14ac:dyDescent="0.2">
      <c r="A185" s="37" t="s">
        <v>257</v>
      </c>
      <c r="B185" s="36" t="s">
        <v>111</v>
      </c>
      <c r="C185" s="36" t="s">
        <v>482</v>
      </c>
      <c r="E185" s="36" t="s">
        <v>603</v>
      </c>
      <c r="F185" s="36">
        <v>1923073585</v>
      </c>
      <c r="G185" s="36" t="s">
        <v>266</v>
      </c>
      <c r="H185" s="38">
        <v>45203</v>
      </c>
      <c r="I185" s="38">
        <v>45216</v>
      </c>
      <c r="J185" s="38">
        <v>45210</v>
      </c>
      <c r="K185" s="37" t="s">
        <v>257</v>
      </c>
      <c r="L185" s="36" t="s">
        <v>368</v>
      </c>
      <c r="M185" s="36" t="s">
        <v>267</v>
      </c>
      <c r="N185" s="39">
        <v>-110152</v>
      </c>
      <c r="O185" s="39">
        <v>-110152</v>
      </c>
      <c r="P185" s="36" t="s">
        <v>261</v>
      </c>
      <c r="Q185" s="36" t="s">
        <v>261</v>
      </c>
      <c r="R185" s="36" t="s">
        <v>257</v>
      </c>
      <c r="S185" s="36" t="s">
        <v>115</v>
      </c>
      <c r="T185" s="38"/>
      <c r="U185" s="36" t="s">
        <v>337</v>
      </c>
    </row>
    <row r="186" spans="1:21" x14ac:dyDescent="0.2">
      <c r="A186" s="37" t="s">
        <v>257</v>
      </c>
      <c r="B186" s="36">
        <v>112767</v>
      </c>
      <c r="C186" s="36" t="s">
        <v>612</v>
      </c>
      <c r="E186" s="36" t="s">
        <v>613</v>
      </c>
      <c r="F186" s="36">
        <v>1923073617</v>
      </c>
      <c r="G186" s="36" t="s">
        <v>266</v>
      </c>
      <c r="H186" s="38">
        <v>45200</v>
      </c>
      <c r="I186" s="38">
        <v>45216</v>
      </c>
      <c r="J186" s="38">
        <v>45207</v>
      </c>
      <c r="K186" s="37" t="s">
        <v>257</v>
      </c>
      <c r="L186" s="36" t="s">
        <v>368</v>
      </c>
      <c r="M186" s="36" t="s">
        <v>267</v>
      </c>
      <c r="N186" s="39">
        <v>-771999</v>
      </c>
      <c r="O186" s="39">
        <v>-771999</v>
      </c>
      <c r="P186" s="36" t="s">
        <v>261</v>
      </c>
      <c r="Q186" s="36" t="s">
        <v>261</v>
      </c>
      <c r="R186" s="36" t="s">
        <v>257</v>
      </c>
      <c r="S186" s="36" t="s">
        <v>57</v>
      </c>
      <c r="T186" s="38"/>
      <c r="U186" s="36" t="s">
        <v>337</v>
      </c>
    </row>
    <row r="187" spans="1:21" x14ac:dyDescent="0.2">
      <c r="A187" s="37" t="s">
        <v>257</v>
      </c>
      <c r="B187" s="36">
        <v>115701</v>
      </c>
      <c r="C187" s="36" t="s">
        <v>614</v>
      </c>
      <c r="E187" s="36" t="s">
        <v>615</v>
      </c>
      <c r="F187" s="36">
        <v>1923073619</v>
      </c>
      <c r="G187" s="36" t="s">
        <v>266</v>
      </c>
      <c r="H187" s="38">
        <v>45198</v>
      </c>
      <c r="I187" s="38">
        <v>45216</v>
      </c>
      <c r="J187" s="38">
        <v>45213</v>
      </c>
      <c r="K187" s="37" t="s">
        <v>257</v>
      </c>
      <c r="L187" s="36" t="s">
        <v>368</v>
      </c>
      <c r="M187" s="36" t="s">
        <v>267</v>
      </c>
      <c r="N187" s="39">
        <v>-120430</v>
      </c>
      <c r="O187" s="39">
        <v>-120430</v>
      </c>
      <c r="P187" s="36" t="s">
        <v>261</v>
      </c>
      <c r="Q187" s="36" t="s">
        <v>261</v>
      </c>
      <c r="R187" s="36" t="s">
        <v>257</v>
      </c>
      <c r="S187" s="36" t="s">
        <v>52</v>
      </c>
      <c r="T187" s="38"/>
      <c r="U187" s="36" t="s">
        <v>495</v>
      </c>
    </row>
    <row r="188" spans="1:21" x14ac:dyDescent="0.2">
      <c r="A188" s="37" t="s">
        <v>257</v>
      </c>
      <c r="B188" s="36">
        <v>112896</v>
      </c>
      <c r="C188" s="36" t="s">
        <v>616</v>
      </c>
      <c r="E188" s="36" t="s">
        <v>617</v>
      </c>
      <c r="F188" s="36">
        <v>1923073620</v>
      </c>
      <c r="G188" s="36" t="s">
        <v>266</v>
      </c>
      <c r="H188" s="38">
        <v>45198</v>
      </c>
      <c r="I188" s="38">
        <v>45216</v>
      </c>
      <c r="J188" s="38">
        <v>45205</v>
      </c>
      <c r="K188" s="37" t="s">
        <v>257</v>
      </c>
      <c r="L188" s="36" t="s">
        <v>368</v>
      </c>
      <c r="M188" s="36" t="s">
        <v>267</v>
      </c>
      <c r="N188" s="39">
        <v>-99097</v>
      </c>
      <c r="O188" s="39">
        <v>-99097</v>
      </c>
      <c r="P188" s="36" t="s">
        <v>261</v>
      </c>
      <c r="Q188" s="36" t="s">
        <v>261</v>
      </c>
      <c r="R188" s="36" t="s">
        <v>257</v>
      </c>
      <c r="S188" s="36" t="s">
        <v>50</v>
      </c>
      <c r="T188" s="38"/>
      <c r="U188" s="36" t="s">
        <v>337</v>
      </c>
    </row>
    <row r="189" spans="1:21" x14ac:dyDescent="0.2">
      <c r="A189" s="37" t="s">
        <v>257</v>
      </c>
      <c r="B189" s="36">
        <v>120224</v>
      </c>
      <c r="C189" s="36" t="s">
        <v>171</v>
      </c>
      <c r="E189" s="36" t="s">
        <v>637</v>
      </c>
      <c r="F189" s="36">
        <v>1923074015</v>
      </c>
      <c r="G189" s="36" t="s">
        <v>266</v>
      </c>
      <c r="H189" s="38">
        <v>45175</v>
      </c>
      <c r="I189" s="38">
        <v>45217</v>
      </c>
      <c r="J189" s="38">
        <v>45205</v>
      </c>
      <c r="K189" s="37" t="s">
        <v>257</v>
      </c>
      <c r="L189" s="36" t="s">
        <v>368</v>
      </c>
      <c r="M189" s="36" t="s">
        <v>267</v>
      </c>
      <c r="N189" s="39">
        <v>-11484</v>
      </c>
      <c r="O189" s="39">
        <v>-11484</v>
      </c>
      <c r="P189" s="36" t="s">
        <v>261</v>
      </c>
      <c r="Q189" s="36" t="s">
        <v>261</v>
      </c>
      <c r="R189" s="36" t="s">
        <v>257</v>
      </c>
      <c r="S189" s="36" t="s">
        <v>638</v>
      </c>
      <c r="T189" s="38"/>
      <c r="U189" s="36" t="s">
        <v>269</v>
      </c>
    </row>
    <row r="190" spans="1:21" x14ac:dyDescent="0.2">
      <c r="A190" s="37" t="s">
        <v>257</v>
      </c>
      <c r="B190" s="36">
        <v>112411</v>
      </c>
      <c r="C190" s="36" t="s">
        <v>656</v>
      </c>
      <c r="E190" s="36" t="s">
        <v>657</v>
      </c>
      <c r="F190" s="36">
        <v>1923074235</v>
      </c>
      <c r="G190" s="36" t="s">
        <v>266</v>
      </c>
      <c r="H190" s="38">
        <v>45199</v>
      </c>
      <c r="I190" s="38">
        <v>45218</v>
      </c>
      <c r="J190" s="38">
        <v>45214</v>
      </c>
      <c r="K190" s="37" t="s">
        <v>257</v>
      </c>
      <c r="L190" s="36" t="s">
        <v>368</v>
      </c>
      <c r="M190" s="36" t="s">
        <v>267</v>
      </c>
      <c r="N190" s="39">
        <v>-1436723.8</v>
      </c>
      <c r="O190" s="39">
        <v>-1436723.8</v>
      </c>
      <c r="P190" s="36" t="s">
        <v>261</v>
      </c>
      <c r="Q190" s="36" t="s">
        <v>261</v>
      </c>
      <c r="R190" s="36" t="s">
        <v>257</v>
      </c>
      <c r="S190" s="36" t="s">
        <v>658</v>
      </c>
      <c r="T190" s="38"/>
      <c r="U190" s="36" t="s">
        <v>495</v>
      </c>
    </row>
    <row r="191" spans="1:21" x14ac:dyDescent="0.2">
      <c r="A191" s="37" t="s">
        <v>257</v>
      </c>
      <c r="B191" s="36">
        <v>112235</v>
      </c>
      <c r="C191" s="36" t="s">
        <v>665</v>
      </c>
      <c r="E191" s="36" t="s">
        <v>666</v>
      </c>
      <c r="F191" s="36">
        <v>1923074512</v>
      </c>
      <c r="G191" s="36" t="s">
        <v>266</v>
      </c>
      <c r="H191" s="38">
        <v>45158</v>
      </c>
      <c r="I191" s="38">
        <v>45219</v>
      </c>
      <c r="J191" s="38">
        <v>45165</v>
      </c>
      <c r="K191" s="37" t="s">
        <v>257</v>
      </c>
      <c r="L191" s="36" t="s">
        <v>368</v>
      </c>
      <c r="M191" s="36" t="s">
        <v>267</v>
      </c>
      <c r="N191" s="39">
        <v>-11250</v>
      </c>
      <c r="O191" s="39">
        <v>-11250</v>
      </c>
      <c r="P191" s="36" t="s">
        <v>261</v>
      </c>
      <c r="Q191" s="36" t="s">
        <v>261</v>
      </c>
      <c r="R191" s="36" t="s">
        <v>257</v>
      </c>
      <c r="S191" s="36" t="s">
        <v>82</v>
      </c>
      <c r="T191" s="38"/>
      <c r="U191" s="36" t="s">
        <v>337</v>
      </c>
    </row>
    <row r="192" spans="1:21" x14ac:dyDescent="0.2">
      <c r="A192" s="37" t="s">
        <v>257</v>
      </c>
      <c r="B192" s="36">
        <v>112235</v>
      </c>
      <c r="C192" s="36" t="s">
        <v>665</v>
      </c>
      <c r="E192" s="36" t="s">
        <v>667</v>
      </c>
      <c r="F192" s="36">
        <v>1923074515</v>
      </c>
      <c r="G192" s="36" t="s">
        <v>266</v>
      </c>
      <c r="H192" s="38">
        <v>45211</v>
      </c>
      <c r="I192" s="38">
        <v>45219</v>
      </c>
      <c r="J192" s="38">
        <v>45218</v>
      </c>
      <c r="K192" s="37" t="s">
        <v>257</v>
      </c>
      <c r="L192" s="36" t="s">
        <v>368</v>
      </c>
      <c r="M192" s="36" t="s">
        <v>267</v>
      </c>
      <c r="N192" s="39">
        <v>-11250</v>
      </c>
      <c r="O192" s="39">
        <v>-11250</v>
      </c>
      <c r="P192" s="36" t="s">
        <v>261</v>
      </c>
      <c r="Q192" s="36" t="s">
        <v>261</v>
      </c>
      <c r="R192" s="36" t="s">
        <v>257</v>
      </c>
      <c r="S192" s="36" t="s">
        <v>83</v>
      </c>
      <c r="T192" s="38"/>
      <c r="U192" s="36" t="s">
        <v>337</v>
      </c>
    </row>
    <row r="193" spans="1:21" x14ac:dyDescent="0.2">
      <c r="A193" s="37" t="s">
        <v>257</v>
      </c>
      <c r="B193" s="36">
        <v>115904</v>
      </c>
      <c r="C193" s="36" t="s">
        <v>694</v>
      </c>
      <c r="E193" s="36" t="s">
        <v>695</v>
      </c>
      <c r="F193" s="36">
        <v>1923074677</v>
      </c>
      <c r="G193" s="36" t="s">
        <v>266</v>
      </c>
      <c r="H193" s="38">
        <v>45170</v>
      </c>
      <c r="I193" s="38">
        <v>45220</v>
      </c>
      <c r="J193" s="38">
        <v>45177</v>
      </c>
      <c r="K193" s="37" t="s">
        <v>257</v>
      </c>
      <c r="L193" s="36" t="s">
        <v>368</v>
      </c>
      <c r="M193" s="36" t="s">
        <v>267</v>
      </c>
      <c r="N193" s="39">
        <v>-8232</v>
      </c>
      <c r="O193" s="39">
        <v>-8232</v>
      </c>
      <c r="P193" s="36" t="s">
        <v>261</v>
      </c>
      <c r="Q193" s="36" t="s">
        <v>261</v>
      </c>
      <c r="R193" s="36" t="s">
        <v>257</v>
      </c>
      <c r="S193" s="36" t="s">
        <v>100</v>
      </c>
      <c r="T193" s="38"/>
      <c r="U193" s="36" t="s">
        <v>337</v>
      </c>
    </row>
    <row r="194" spans="1:21" x14ac:dyDescent="0.2">
      <c r="A194" s="37" t="s">
        <v>257</v>
      </c>
      <c r="B194" s="36">
        <v>119026</v>
      </c>
      <c r="C194" s="36" t="s">
        <v>699</v>
      </c>
      <c r="E194" s="36" t="s">
        <v>700</v>
      </c>
      <c r="F194" s="36">
        <v>1923074702</v>
      </c>
      <c r="G194" s="36" t="s">
        <v>266</v>
      </c>
      <c r="H194" s="38">
        <v>45199</v>
      </c>
      <c r="I194" s="38">
        <v>45220</v>
      </c>
      <c r="J194" s="38">
        <v>45206</v>
      </c>
      <c r="K194" s="37" t="s">
        <v>257</v>
      </c>
      <c r="L194" s="36" t="s">
        <v>368</v>
      </c>
      <c r="M194" s="36" t="s">
        <v>267</v>
      </c>
      <c r="N194" s="39">
        <v>-245681</v>
      </c>
      <c r="O194" s="39">
        <v>-245681</v>
      </c>
      <c r="P194" s="36" t="s">
        <v>261</v>
      </c>
      <c r="Q194" s="36" t="s">
        <v>261</v>
      </c>
      <c r="R194" s="36" t="s">
        <v>257</v>
      </c>
      <c r="S194" s="36" t="s">
        <v>701</v>
      </c>
      <c r="T194" s="38"/>
      <c r="U194" s="36" t="s">
        <v>337</v>
      </c>
    </row>
    <row r="195" spans="1:21" x14ac:dyDescent="0.2">
      <c r="A195" s="37" t="s">
        <v>257</v>
      </c>
      <c r="B195" s="36">
        <v>115904</v>
      </c>
      <c r="C195" s="36" t="s">
        <v>694</v>
      </c>
      <c r="E195" s="36" t="s">
        <v>714</v>
      </c>
      <c r="F195" s="36">
        <v>1923074712</v>
      </c>
      <c r="G195" s="36" t="s">
        <v>266</v>
      </c>
      <c r="H195" s="38">
        <v>45200</v>
      </c>
      <c r="I195" s="38">
        <v>45220</v>
      </c>
      <c r="J195" s="38">
        <v>45207</v>
      </c>
      <c r="K195" s="37" t="s">
        <v>257</v>
      </c>
      <c r="L195" s="36" t="s">
        <v>368</v>
      </c>
      <c r="M195" s="36" t="s">
        <v>267</v>
      </c>
      <c r="N195" s="39">
        <v>-8232</v>
      </c>
      <c r="O195" s="39">
        <v>-8232</v>
      </c>
      <c r="P195" s="36" t="s">
        <v>261</v>
      </c>
      <c r="Q195" s="36" t="s">
        <v>261</v>
      </c>
      <c r="R195" s="36" t="s">
        <v>257</v>
      </c>
      <c r="S195" s="36" t="s">
        <v>715</v>
      </c>
      <c r="T195" s="38"/>
      <c r="U195" s="36" t="s">
        <v>337</v>
      </c>
    </row>
    <row r="196" spans="1:21" x14ac:dyDescent="0.2">
      <c r="A196" s="37" t="s">
        <v>257</v>
      </c>
      <c r="B196" s="36">
        <v>115904</v>
      </c>
      <c r="C196" s="36" t="s">
        <v>694</v>
      </c>
      <c r="E196" s="36" t="s">
        <v>716</v>
      </c>
      <c r="F196" s="36">
        <v>1923074713</v>
      </c>
      <c r="G196" s="36" t="s">
        <v>266</v>
      </c>
      <c r="H196" s="38">
        <v>45139</v>
      </c>
      <c r="I196" s="38">
        <v>45220</v>
      </c>
      <c r="J196" s="38">
        <v>45146</v>
      </c>
      <c r="K196" s="37" t="s">
        <v>257</v>
      </c>
      <c r="L196" s="36" t="s">
        <v>368</v>
      </c>
      <c r="M196" s="36" t="s">
        <v>267</v>
      </c>
      <c r="N196" s="39">
        <v>-8232</v>
      </c>
      <c r="O196" s="39">
        <v>-8232</v>
      </c>
      <c r="P196" s="36" t="s">
        <v>261</v>
      </c>
      <c r="Q196" s="36" t="s">
        <v>261</v>
      </c>
      <c r="R196" s="36" t="s">
        <v>257</v>
      </c>
      <c r="S196" s="36" t="s">
        <v>102</v>
      </c>
      <c r="T196" s="38"/>
      <c r="U196" s="36" t="s">
        <v>337</v>
      </c>
    </row>
    <row r="197" spans="1:21" x14ac:dyDescent="0.2">
      <c r="A197" s="37" t="s">
        <v>257</v>
      </c>
      <c r="B197" s="36">
        <v>114363</v>
      </c>
      <c r="C197" s="36" t="s">
        <v>739</v>
      </c>
      <c r="E197" s="36" t="s">
        <v>740</v>
      </c>
      <c r="F197" s="36">
        <v>1923074928</v>
      </c>
      <c r="G197" s="36" t="s">
        <v>266</v>
      </c>
      <c r="H197" s="38">
        <v>45199</v>
      </c>
      <c r="I197" s="38">
        <v>45222</v>
      </c>
      <c r="J197" s="38">
        <v>45206</v>
      </c>
      <c r="K197" s="37" t="s">
        <v>257</v>
      </c>
      <c r="L197" s="36" t="s">
        <v>368</v>
      </c>
      <c r="M197" s="36" t="s">
        <v>267</v>
      </c>
      <c r="N197" s="39">
        <v>-5415</v>
      </c>
      <c r="O197" s="39">
        <v>-5415</v>
      </c>
      <c r="P197" s="36" t="s">
        <v>261</v>
      </c>
      <c r="Q197" s="36" t="s">
        <v>261</v>
      </c>
      <c r="R197" s="36" t="s">
        <v>257</v>
      </c>
      <c r="S197" s="36" t="s">
        <v>96</v>
      </c>
      <c r="T197" s="38"/>
      <c r="U197" s="36" t="s">
        <v>337</v>
      </c>
    </row>
    <row r="198" spans="1:21" x14ac:dyDescent="0.2">
      <c r="A198" s="37" t="s">
        <v>257</v>
      </c>
      <c r="B198" s="36">
        <v>119322</v>
      </c>
      <c r="C198" s="36" t="s">
        <v>741</v>
      </c>
      <c r="E198" s="36" t="s">
        <v>742</v>
      </c>
      <c r="F198" s="36">
        <v>1923074958</v>
      </c>
      <c r="G198" s="36" t="s">
        <v>266</v>
      </c>
      <c r="H198" s="38">
        <v>45192</v>
      </c>
      <c r="I198" s="38">
        <v>45222</v>
      </c>
      <c r="J198" s="38">
        <v>45199</v>
      </c>
      <c r="K198" s="37" t="s">
        <v>257</v>
      </c>
      <c r="L198" s="36" t="s">
        <v>368</v>
      </c>
      <c r="M198" s="36" t="s">
        <v>267</v>
      </c>
      <c r="N198" s="39">
        <v>-103826</v>
      </c>
      <c r="O198" s="39">
        <v>-103826</v>
      </c>
      <c r="P198" s="36" t="s">
        <v>261</v>
      </c>
      <c r="Q198" s="36" t="s">
        <v>261</v>
      </c>
      <c r="R198" s="36" t="s">
        <v>257</v>
      </c>
      <c r="S198" s="36" t="s">
        <v>743</v>
      </c>
      <c r="T198" s="38"/>
      <c r="U198" s="36" t="s">
        <v>337</v>
      </c>
    </row>
    <row r="199" spans="1:21" x14ac:dyDescent="0.2">
      <c r="A199" s="37"/>
      <c r="H199" s="38"/>
      <c r="I199" s="38"/>
      <c r="J199" s="38"/>
      <c r="K199" s="37"/>
      <c r="N199" s="39"/>
      <c r="O199" s="39"/>
      <c r="T199" s="38"/>
    </row>
    <row r="200" spans="1:21" ht="14" customHeight="1" x14ac:dyDescent="0.2">
      <c r="A200" s="37" t="s">
        <v>257</v>
      </c>
      <c r="B200" s="36">
        <v>301884</v>
      </c>
      <c r="C200" s="36" t="s">
        <v>771</v>
      </c>
      <c r="D200" s="36" t="s">
        <v>772</v>
      </c>
      <c r="E200" s="36" t="s">
        <v>773</v>
      </c>
      <c r="F200" s="36" t="s">
        <v>774</v>
      </c>
      <c r="G200" s="36" t="s">
        <v>761</v>
      </c>
      <c r="H200" s="38">
        <v>45222</v>
      </c>
      <c r="I200" s="38">
        <v>45222</v>
      </c>
      <c r="J200" s="38">
        <v>45222</v>
      </c>
      <c r="K200" s="37" t="s">
        <v>257</v>
      </c>
      <c r="L200" s="36" t="s">
        <v>257</v>
      </c>
      <c r="M200" s="36" t="s">
        <v>257</v>
      </c>
      <c r="N200" s="39">
        <v>-90614</v>
      </c>
      <c r="O200" s="39">
        <v>-90614</v>
      </c>
      <c r="P200" s="36" t="s">
        <v>261</v>
      </c>
      <c r="Q200" s="36" t="s">
        <v>261</v>
      </c>
      <c r="R200" s="36" t="s">
        <v>257</v>
      </c>
      <c r="S200" s="36" t="s">
        <v>139</v>
      </c>
      <c r="T200" s="38"/>
      <c r="U200" s="36" t="s">
        <v>263</v>
      </c>
    </row>
    <row r="201" spans="1:21" s="41" customFormat="1" ht="14" customHeight="1" x14ac:dyDescent="0.2">
      <c r="A201" s="40" t="s">
        <v>257</v>
      </c>
      <c r="B201" s="41">
        <v>301884</v>
      </c>
      <c r="C201" s="41" t="s">
        <v>771</v>
      </c>
      <c r="D201" s="41" t="s">
        <v>772</v>
      </c>
      <c r="E201" s="41" t="s">
        <v>773</v>
      </c>
      <c r="F201" s="41" t="s">
        <v>774</v>
      </c>
      <c r="G201" s="41" t="s">
        <v>761</v>
      </c>
      <c r="H201" s="42">
        <v>45222</v>
      </c>
      <c r="I201" s="42">
        <v>45222</v>
      </c>
      <c r="J201" s="42">
        <v>45410</v>
      </c>
      <c r="K201" s="40" t="s">
        <v>257</v>
      </c>
      <c r="L201" s="41" t="s">
        <v>385</v>
      </c>
      <c r="M201" s="41" t="s">
        <v>257</v>
      </c>
      <c r="N201" s="43">
        <v>-586</v>
      </c>
      <c r="O201" s="43">
        <v>-586</v>
      </c>
      <c r="P201" s="41" t="s">
        <v>261</v>
      </c>
      <c r="Q201" s="41" t="s">
        <v>261</v>
      </c>
      <c r="R201" s="41" t="s">
        <v>257</v>
      </c>
      <c r="S201" s="41" t="s">
        <v>775</v>
      </c>
      <c r="T201" s="42"/>
      <c r="U201" s="41" t="s">
        <v>763</v>
      </c>
    </row>
    <row r="202" spans="1:21" ht="14" customHeight="1" x14ac:dyDescent="0.2">
      <c r="A202" s="37" t="s">
        <v>257</v>
      </c>
      <c r="B202" s="36">
        <v>302991</v>
      </c>
      <c r="C202" s="36" t="s">
        <v>776</v>
      </c>
      <c r="D202" s="36" t="s">
        <v>777</v>
      </c>
      <c r="E202" s="36" t="s">
        <v>778</v>
      </c>
      <c r="F202" s="36" t="s">
        <v>779</v>
      </c>
      <c r="G202" s="36" t="s">
        <v>761</v>
      </c>
      <c r="H202" s="38">
        <v>45222</v>
      </c>
      <c r="I202" s="38">
        <v>45222</v>
      </c>
      <c r="J202" s="38">
        <v>45222</v>
      </c>
      <c r="K202" s="37" t="s">
        <v>257</v>
      </c>
      <c r="L202" s="36" t="s">
        <v>257</v>
      </c>
      <c r="M202" s="36" t="s">
        <v>257</v>
      </c>
      <c r="N202" s="39">
        <v>-313017</v>
      </c>
      <c r="O202" s="39">
        <v>-313017</v>
      </c>
      <c r="P202" s="36" t="s">
        <v>261</v>
      </c>
      <c r="Q202" s="36" t="s">
        <v>261</v>
      </c>
      <c r="R202" s="36" t="s">
        <v>257</v>
      </c>
      <c r="S202" s="36" t="s">
        <v>150</v>
      </c>
      <c r="T202" s="38"/>
      <c r="U202" s="36" t="s">
        <v>263</v>
      </c>
    </row>
    <row r="203" spans="1:21" s="41" customFormat="1" ht="14" customHeight="1" x14ac:dyDescent="0.2">
      <c r="A203" s="40" t="s">
        <v>257</v>
      </c>
      <c r="B203" s="41">
        <v>302991</v>
      </c>
      <c r="C203" s="41" t="s">
        <v>776</v>
      </c>
      <c r="D203" s="41" t="s">
        <v>777</v>
      </c>
      <c r="E203" s="41" t="s">
        <v>778</v>
      </c>
      <c r="F203" s="41" t="s">
        <v>779</v>
      </c>
      <c r="G203" s="41" t="s">
        <v>761</v>
      </c>
      <c r="H203" s="42">
        <v>45222</v>
      </c>
      <c r="I203" s="42">
        <v>45222</v>
      </c>
      <c r="J203" s="42">
        <v>45410</v>
      </c>
      <c r="K203" s="40" t="s">
        <v>257</v>
      </c>
      <c r="L203" s="41" t="s">
        <v>385</v>
      </c>
      <c r="M203" s="41" t="s">
        <v>257</v>
      </c>
      <c r="N203" s="43">
        <v>-34780</v>
      </c>
      <c r="O203" s="43">
        <v>-34780</v>
      </c>
      <c r="P203" s="41" t="s">
        <v>261</v>
      </c>
      <c r="Q203" s="41" t="s">
        <v>261</v>
      </c>
      <c r="R203" s="41" t="s">
        <v>257</v>
      </c>
      <c r="S203" s="41" t="s">
        <v>780</v>
      </c>
      <c r="T203" s="42"/>
      <c r="U203" s="41" t="s">
        <v>763</v>
      </c>
    </row>
    <row r="204" spans="1:21" ht="14" customHeight="1" x14ac:dyDescent="0.2">
      <c r="A204" s="37" t="s">
        <v>257</v>
      </c>
      <c r="B204" s="36">
        <v>302120</v>
      </c>
      <c r="C204" s="36" t="s">
        <v>679</v>
      </c>
      <c r="D204" s="36" t="s">
        <v>781</v>
      </c>
      <c r="E204" s="36" t="s">
        <v>782</v>
      </c>
      <c r="F204" s="36" t="s">
        <v>783</v>
      </c>
      <c r="G204" s="36" t="s">
        <v>761</v>
      </c>
      <c r="H204" s="38">
        <v>45222</v>
      </c>
      <c r="I204" s="38">
        <v>45222</v>
      </c>
      <c r="J204" s="38">
        <v>45222</v>
      </c>
      <c r="K204" s="37" t="s">
        <v>257</v>
      </c>
      <c r="L204" s="36" t="s">
        <v>257</v>
      </c>
      <c r="M204" s="36" t="s">
        <v>257</v>
      </c>
      <c r="N204" s="39">
        <v>-154858</v>
      </c>
      <c r="O204" s="39">
        <v>-154858</v>
      </c>
      <c r="P204" s="36" t="s">
        <v>261</v>
      </c>
      <c r="Q204" s="36" t="s">
        <v>261</v>
      </c>
      <c r="R204" s="36" t="s">
        <v>257</v>
      </c>
      <c r="S204" s="36" t="s">
        <v>154</v>
      </c>
      <c r="T204" s="38"/>
      <c r="U204" s="36" t="s">
        <v>263</v>
      </c>
    </row>
    <row r="205" spans="1:21" s="41" customFormat="1" ht="14" customHeight="1" x14ac:dyDescent="0.2">
      <c r="A205" s="40" t="s">
        <v>257</v>
      </c>
      <c r="B205" s="41">
        <v>302120</v>
      </c>
      <c r="C205" s="41" t="s">
        <v>679</v>
      </c>
      <c r="D205" s="41" t="s">
        <v>781</v>
      </c>
      <c r="E205" s="41" t="s">
        <v>782</v>
      </c>
      <c r="F205" s="41" t="s">
        <v>783</v>
      </c>
      <c r="G205" s="41" t="s">
        <v>761</v>
      </c>
      <c r="H205" s="42">
        <v>45222</v>
      </c>
      <c r="I205" s="42">
        <v>45222</v>
      </c>
      <c r="J205" s="42">
        <v>45410</v>
      </c>
      <c r="K205" s="40" t="s">
        <v>257</v>
      </c>
      <c r="L205" s="41" t="s">
        <v>385</v>
      </c>
      <c r="M205" s="41" t="s">
        <v>257</v>
      </c>
      <c r="N205" s="43">
        <v>-17207</v>
      </c>
      <c r="O205" s="43">
        <v>-17207</v>
      </c>
      <c r="P205" s="41" t="s">
        <v>261</v>
      </c>
      <c r="Q205" s="41" t="s">
        <v>261</v>
      </c>
      <c r="R205" s="41" t="s">
        <v>257</v>
      </c>
      <c r="S205" s="41" t="s">
        <v>784</v>
      </c>
      <c r="T205" s="42"/>
      <c r="U205" s="41" t="s">
        <v>763</v>
      </c>
    </row>
    <row r="206" spans="1:21" s="41" customFormat="1" ht="14" customHeight="1" x14ac:dyDescent="0.2">
      <c r="A206" s="40" t="s">
        <v>257</v>
      </c>
      <c r="B206" s="41">
        <v>302770</v>
      </c>
      <c r="C206" s="41" t="s">
        <v>785</v>
      </c>
      <c r="D206" s="41" t="s">
        <v>786</v>
      </c>
      <c r="E206" s="41" t="s">
        <v>787</v>
      </c>
      <c r="F206" s="41" t="s">
        <v>788</v>
      </c>
      <c r="G206" s="41" t="s">
        <v>761</v>
      </c>
      <c r="H206" s="42">
        <v>45222</v>
      </c>
      <c r="I206" s="42">
        <v>45222</v>
      </c>
      <c r="J206" s="42">
        <v>45410</v>
      </c>
      <c r="K206" s="40" t="s">
        <v>257</v>
      </c>
      <c r="L206" s="41" t="s">
        <v>385</v>
      </c>
      <c r="M206" s="41" t="s">
        <v>257</v>
      </c>
      <c r="N206" s="43">
        <v>-9311</v>
      </c>
      <c r="O206" s="43">
        <v>-9311</v>
      </c>
      <c r="P206" s="41" t="s">
        <v>261</v>
      </c>
      <c r="Q206" s="41" t="s">
        <v>261</v>
      </c>
      <c r="R206" s="41" t="s">
        <v>257</v>
      </c>
      <c r="S206" s="41" t="s">
        <v>789</v>
      </c>
      <c r="T206" s="42"/>
      <c r="U206" s="41" t="s">
        <v>763</v>
      </c>
    </row>
    <row r="207" spans="1:21" ht="14" customHeight="1" x14ac:dyDescent="0.2">
      <c r="A207" s="37" t="s">
        <v>257</v>
      </c>
      <c r="B207" s="36">
        <v>302770</v>
      </c>
      <c r="C207" s="36" t="s">
        <v>785</v>
      </c>
      <c r="D207" s="36" t="s">
        <v>786</v>
      </c>
      <c r="E207" s="36" t="s">
        <v>787</v>
      </c>
      <c r="F207" s="36" t="s">
        <v>788</v>
      </c>
      <c r="G207" s="36" t="s">
        <v>761</v>
      </c>
      <c r="H207" s="38">
        <v>45222</v>
      </c>
      <c r="I207" s="38">
        <v>45222</v>
      </c>
      <c r="J207" s="38">
        <v>45222</v>
      </c>
      <c r="K207" s="37" t="s">
        <v>257</v>
      </c>
      <c r="L207" s="36" t="s">
        <v>257</v>
      </c>
      <c r="M207" s="36" t="s">
        <v>257</v>
      </c>
      <c r="N207" s="39">
        <v>-1057189</v>
      </c>
      <c r="O207" s="39">
        <v>-1057189</v>
      </c>
      <c r="P207" s="36" t="s">
        <v>261</v>
      </c>
      <c r="Q207" s="36" t="s">
        <v>261</v>
      </c>
      <c r="R207" s="36" t="s">
        <v>257</v>
      </c>
      <c r="S207" s="36" t="s">
        <v>159</v>
      </c>
      <c r="T207" s="38"/>
      <c r="U207" s="36" t="s">
        <v>263</v>
      </c>
    </row>
    <row r="208" spans="1:21" ht="14" customHeight="1" x14ac:dyDescent="0.2">
      <c r="A208" s="37" t="s">
        <v>257</v>
      </c>
      <c r="B208" s="36">
        <v>302937</v>
      </c>
      <c r="C208" s="36" t="s">
        <v>790</v>
      </c>
      <c r="D208" s="36" t="s">
        <v>791</v>
      </c>
      <c r="E208" s="36" t="s">
        <v>792</v>
      </c>
      <c r="F208" s="36" t="s">
        <v>793</v>
      </c>
      <c r="G208" s="36" t="s">
        <v>761</v>
      </c>
      <c r="H208" s="38">
        <v>45222</v>
      </c>
      <c r="I208" s="38">
        <v>45222</v>
      </c>
      <c r="J208" s="38">
        <v>45222</v>
      </c>
      <c r="K208" s="37" t="s">
        <v>257</v>
      </c>
      <c r="L208" s="36" t="s">
        <v>257</v>
      </c>
      <c r="M208" s="36" t="s">
        <v>257</v>
      </c>
      <c r="N208" s="39">
        <v>-394342</v>
      </c>
      <c r="O208" s="39">
        <v>-394342</v>
      </c>
      <c r="P208" s="36" t="s">
        <v>261</v>
      </c>
      <c r="Q208" s="36" t="s">
        <v>261</v>
      </c>
      <c r="R208" s="36" t="s">
        <v>257</v>
      </c>
      <c r="S208" s="36" t="s">
        <v>161</v>
      </c>
      <c r="T208" s="38"/>
      <c r="U208" s="36" t="s">
        <v>263</v>
      </c>
    </row>
    <row r="209" spans="1:21" s="41" customFormat="1" ht="14" customHeight="1" x14ac:dyDescent="0.2">
      <c r="A209" s="40" t="s">
        <v>257</v>
      </c>
      <c r="B209" s="41">
        <v>302937</v>
      </c>
      <c r="C209" s="41" t="s">
        <v>790</v>
      </c>
      <c r="D209" s="41" t="s">
        <v>791</v>
      </c>
      <c r="E209" s="41" t="s">
        <v>792</v>
      </c>
      <c r="F209" s="41" t="s">
        <v>793</v>
      </c>
      <c r="G209" s="41" t="s">
        <v>761</v>
      </c>
      <c r="H209" s="42">
        <v>45222</v>
      </c>
      <c r="I209" s="42">
        <v>45222</v>
      </c>
      <c r="J209" s="42">
        <v>45410</v>
      </c>
      <c r="K209" s="40" t="s">
        <v>257</v>
      </c>
      <c r="L209" s="41" t="s">
        <v>385</v>
      </c>
      <c r="M209" s="41" t="s">
        <v>257</v>
      </c>
      <c r="N209" s="43">
        <v>-46393</v>
      </c>
      <c r="O209" s="43">
        <v>-46393</v>
      </c>
      <c r="P209" s="41" t="s">
        <v>261</v>
      </c>
      <c r="Q209" s="41" t="s">
        <v>261</v>
      </c>
      <c r="R209" s="41" t="s">
        <v>257</v>
      </c>
      <c r="S209" s="41" t="s">
        <v>794</v>
      </c>
      <c r="T209" s="42"/>
      <c r="U209" s="41" t="s">
        <v>763</v>
      </c>
    </row>
    <row r="210" spans="1:21" ht="14" customHeight="1" x14ac:dyDescent="0.2">
      <c r="A210" s="37" t="s">
        <v>257</v>
      </c>
      <c r="B210" s="36">
        <v>303171</v>
      </c>
      <c r="C210" s="36" t="s">
        <v>795</v>
      </c>
      <c r="D210" s="36" t="s">
        <v>796</v>
      </c>
      <c r="E210" s="36" t="s">
        <v>797</v>
      </c>
      <c r="F210" s="36" t="s">
        <v>798</v>
      </c>
      <c r="G210" s="36" t="s">
        <v>761</v>
      </c>
      <c r="H210" s="38">
        <v>45222</v>
      </c>
      <c r="I210" s="38">
        <v>45222</v>
      </c>
      <c r="J210" s="38">
        <v>45222</v>
      </c>
      <c r="K210" s="37" t="s">
        <v>257</v>
      </c>
      <c r="L210" s="36" t="s">
        <v>257</v>
      </c>
      <c r="M210" s="36" t="s">
        <v>257</v>
      </c>
      <c r="N210" s="39">
        <v>-130402</v>
      </c>
      <c r="O210" s="39">
        <v>-130402</v>
      </c>
      <c r="P210" s="36" t="s">
        <v>261</v>
      </c>
      <c r="Q210" s="36" t="s">
        <v>261</v>
      </c>
      <c r="R210" s="36" t="s">
        <v>257</v>
      </c>
      <c r="S210" s="36" t="s">
        <v>137</v>
      </c>
      <c r="T210" s="38"/>
      <c r="U210" s="36" t="s">
        <v>263</v>
      </c>
    </row>
    <row r="211" spans="1:21" ht="14" customHeight="1" x14ac:dyDescent="0.2">
      <c r="A211" s="37" t="s">
        <v>257</v>
      </c>
      <c r="B211" s="36">
        <v>118732</v>
      </c>
      <c r="C211" s="36" t="s">
        <v>799</v>
      </c>
      <c r="D211" s="36" t="s">
        <v>800</v>
      </c>
      <c r="E211" s="36" t="s">
        <v>801</v>
      </c>
      <c r="F211" s="36" t="s">
        <v>802</v>
      </c>
      <c r="G211" s="36" t="s">
        <v>761</v>
      </c>
      <c r="H211" s="38">
        <v>45222</v>
      </c>
      <c r="I211" s="38">
        <v>45222</v>
      </c>
      <c r="J211" s="38">
        <v>45222</v>
      </c>
      <c r="K211" s="37" t="s">
        <v>257</v>
      </c>
      <c r="L211" s="36" t="s">
        <v>257</v>
      </c>
      <c r="M211" s="36" t="s">
        <v>257</v>
      </c>
      <c r="N211" s="39">
        <v>-239731.66</v>
      </c>
      <c r="O211" s="39">
        <v>-239731.66</v>
      </c>
      <c r="P211" s="36" t="s">
        <v>261</v>
      </c>
      <c r="Q211" s="36" t="s">
        <v>261</v>
      </c>
      <c r="R211" s="36" t="s">
        <v>257</v>
      </c>
      <c r="S211" s="36" t="s">
        <v>90</v>
      </c>
      <c r="T211" s="38"/>
      <c r="U211" s="36" t="s">
        <v>263</v>
      </c>
    </row>
  </sheetData>
  <conditionalFormatting sqref="F2:F211">
    <cfRule type="duplicateValues" dxfId="0" priority="1"/>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58"/>
  <sheetViews>
    <sheetView workbookViewId="0">
      <selection activeCell="G11" sqref="G11"/>
    </sheetView>
  </sheetViews>
  <sheetFormatPr baseColWidth="10" defaultColWidth="8.83203125" defaultRowHeight="15" x14ac:dyDescent="0.2"/>
  <cols>
    <col min="1" max="1" width="6" style="36" bestFit="1" customWidth="1"/>
    <col min="2" max="2" width="12" style="36" bestFit="1" customWidth="1"/>
    <col min="3" max="3" width="10" style="36" bestFit="1" customWidth="1"/>
    <col min="4" max="4" width="8" style="36" bestFit="1" customWidth="1"/>
    <col min="5" max="5" width="37" style="36" bestFit="1" customWidth="1"/>
    <col min="6" max="6" width="13" style="36" bestFit="1" customWidth="1"/>
    <col min="7" max="7" width="14" style="36" bestFit="1" customWidth="1"/>
    <col min="8" max="9" width="13" style="36" bestFit="1" customWidth="1"/>
    <col min="10" max="11" width="12" style="36" bestFit="1" customWidth="1"/>
    <col min="12" max="12" width="8.83203125" style="36"/>
    <col min="13" max="13" width="13.33203125" style="36" customWidth="1"/>
    <col min="14" max="14" width="34.33203125" style="36" bestFit="1" customWidth="1"/>
    <col min="15" max="16" width="8.83203125" style="36"/>
    <col min="17" max="17" width="32.1640625" style="36" bestFit="1" customWidth="1"/>
    <col min="18" max="16384" width="8.83203125" style="36"/>
  </cols>
  <sheetData>
    <row r="1" spans="1:17" ht="32" x14ac:dyDescent="0.2">
      <c r="A1" s="35" t="s">
        <v>1600</v>
      </c>
      <c r="B1" s="34" t="s">
        <v>1601</v>
      </c>
      <c r="C1" s="34" t="s">
        <v>1602</v>
      </c>
      <c r="D1" s="35" t="s">
        <v>1603</v>
      </c>
      <c r="E1" s="35" t="s">
        <v>1604</v>
      </c>
      <c r="F1" s="35" t="s">
        <v>255</v>
      </c>
      <c r="G1" s="34" t="s">
        <v>1605</v>
      </c>
      <c r="H1" s="34" t="s">
        <v>1606</v>
      </c>
      <c r="I1" s="35" t="s">
        <v>1607</v>
      </c>
      <c r="J1" s="35" t="s">
        <v>1608</v>
      </c>
      <c r="K1" s="35" t="s">
        <v>1609</v>
      </c>
      <c r="M1" s="51" t="s">
        <v>803</v>
      </c>
      <c r="N1" s="36" t="s">
        <v>1610</v>
      </c>
      <c r="P1" s="36" t="s">
        <v>803</v>
      </c>
      <c r="Q1" s="36" t="s">
        <v>1610</v>
      </c>
    </row>
    <row r="2" spans="1:17" ht="14" customHeight="1" x14ac:dyDescent="0.2">
      <c r="A2" s="37" t="s">
        <v>257</v>
      </c>
      <c r="B2" s="36" t="s">
        <v>1611</v>
      </c>
      <c r="C2" s="36" t="s">
        <v>289</v>
      </c>
      <c r="D2" s="36">
        <v>100733</v>
      </c>
      <c r="E2" s="36" t="s">
        <v>211</v>
      </c>
      <c r="F2" s="38">
        <v>45224</v>
      </c>
      <c r="G2" s="39">
        <v>-708</v>
      </c>
      <c r="H2" s="71">
        <v>1</v>
      </c>
      <c r="I2" s="38">
        <v>45224</v>
      </c>
      <c r="J2" s="36" t="s">
        <v>1612</v>
      </c>
      <c r="K2" s="36" t="s">
        <v>1613</v>
      </c>
      <c r="M2" s="25">
        <v>100733</v>
      </c>
      <c r="N2" s="36">
        <v>-1983</v>
      </c>
      <c r="P2" s="36">
        <v>100733</v>
      </c>
      <c r="Q2" s="36">
        <v>-1983</v>
      </c>
    </row>
    <row r="3" spans="1:17" ht="14" customHeight="1" x14ac:dyDescent="0.2">
      <c r="A3" s="37" t="s">
        <v>257</v>
      </c>
      <c r="B3" s="36" t="s">
        <v>1614</v>
      </c>
      <c r="C3" s="36" t="s">
        <v>289</v>
      </c>
      <c r="D3" s="36">
        <v>100733</v>
      </c>
      <c r="E3" s="36" t="s">
        <v>211</v>
      </c>
      <c r="F3" s="38">
        <v>45224</v>
      </c>
      <c r="G3" s="39">
        <v>-850</v>
      </c>
      <c r="H3" s="71">
        <v>1</v>
      </c>
      <c r="I3" s="38">
        <v>45224</v>
      </c>
      <c r="J3" s="36" t="s">
        <v>1612</v>
      </c>
      <c r="K3" s="36" t="s">
        <v>1613</v>
      </c>
      <c r="M3" s="25">
        <v>100887</v>
      </c>
      <c r="N3" s="36">
        <v>-925</v>
      </c>
      <c r="P3" s="36">
        <v>100887</v>
      </c>
      <c r="Q3" s="36">
        <v>-925</v>
      </c>
    </row>
    <row r="4" spans="1:17" ht="14" customHeight="1" x14ac:dyDescent="0.2">
      <c r="A4" s="37" t="s">
        <v>257</v>
      </c>
      <c r="B4" s="36" t="s">
        <v>1615</v>
      </c>
      <c r="C4" s="36" t="s">
        <v>289</v>
      </c>
      <c r="D4" s="36">
        <v>100733</v>
      </c>
      <c r="E4" s="36" t="s">
        <v>211</v>
      </c>
      <c r="F4" s="38">
        <v>45224</v>
      </c>
      <c r="G4" s="39">
        <v>-425</v>
      </c>
      <c r="H4" s="71">
        <v>1</v>
      </c>
      <c r="I4" s="38">
        <v>45224</v>
      </c>
      <c r="J4" s="36" t="s">
        <v>1612</v>
      </c>
      <c r="K4" s="36" t="s">
        <v>1613</v>
      </c>
      <c r="M4" s="25">
        <v>101391</v>
      </c>
      <c r="N4" s="36">
        <v>-8084</v>
      </c>
      <c r="P4" s="36">
        <v>101391</v>
      </c>
      <c r="Q4" s="36">
        <v>-8084</v>
      </c>
    </row>
    <row r="5" spans="1:17" ht="14" customHeight="1" x14ac:dyDescent="0.2">
      <c r="A5" s="37" t="s">
        <v>257</v>
      </c>
      <c r="B5" s="36" t="s">
        <v>1616</v>
      </c>
      <c r="C5" s="36" t="s">
        <v>289</v>
      </c>
      <c r="D5" s="36">
        <v>100887</v>
      </c>
      <c r="E5" s="36" t="s">
        <v>213</v>
      </c>
      <c r="F5" s="38">
        <v>45224</v>
      </c>
      <c r="G5" s="39">
        <v>-477</v>
      </c>
      <c r="H5" s="71">
        <v>1</v>
      </c>
      <c r="I5" s="38">
        <v>45224</v>
      </c>
      <c r="J5" s="36" t="s">
        <v>1612</v>
      </c>
      <c r="K5" s="36" t="s">
        <v>1613</v>
      </c>
      <c r="M5" s="25">
        <v>101615</v>
      </c>
      <c r="N5" s="36">
        <v>-41160</v>
      </c>
      <c r="P5" s="36">
        <v>101615</v>
      </c>
      <c r="Q5" s="36">
        <v>-41160</v>
      </c>
    </row>
    <row r="6" spans="1:17" ht="14" customHeight="1" x14ac:dyDescent="0.2">
      <c r="A6" s="37" t="s">
        <v>257</v>
      </c>
      <c r="B6" s="36" t="s">
        <v>1617</v>
      </c>
      <c r="C6" s="36" t="s">
        <v>289</v>
      </c>
      <c r="D6" s="36">
        <v>100887</v>
      </c>
      <c r="E6" s="36" t="s">
        <v>213</v>
      </c>
      <c r="F6" s="38">
        <v>45224</v>
      </c>
      <c r="G6" s="39">
        <v>-448</v>
      </c>
      <c r="H6" s="71">
        <v>1</v>
      </c>
      <c r="I6" s="38">
        <v>45224</v>
      </c>
      <c r="J6" s="36" t="s">
        <v>1612</v>
      </c>
      <c r="K6" s="36" t="s">
        <v>1613</v>
      </c>
      <c r="M6" s="25">
        <v>102788</v>
      </c>
      <c r="N6" s="36">
        <v>-100371</v>
      </c>
      <c r="P6" s="36">
        <v>102788</v>
      </c>
      <c r="Q6" s="36">
        <v>-100371</v>
      </c>
    </row>
    <row r="7" spans="1:17" ht="14" customHeight="1" x14ac:dyDescent="0.2">
      <c r="A7" s="37" t="s">
        <v>257</v>
      </c>
      <c r="B7" s="36" t="s">
        <v>1618</v>
      </c>
      <c r="C7" s="36" t="s">
        <v>289</v>
      </c>
      <c r="D7" s="36">
        <v>101391</v>
      </c>
      <c r="E7" s="36" t="s">
        <v>182</v>
      </c>
      <c r="F7" s="38">
        <v>45224</v>
      </c>
      <c r="G7" s="39">
        <v>-1794</v>
      </c>
      <c r="H7" s="71">
        <v>1</v>
      </c>
      <c r="I7" s="38">
        <v>45224</v>
      </c>
      <c r="J7" s="36" t="s">
        <v>1612</v>
      </c>
      <c r="K7" s="36" t="s">
        <v>1613</v>
      </c>
      <c r="M7" s="25">
        <v>102881</v>
      </c>
      <c r="N7" s="36">
        <v>-106693</v>
      </c>
      <c r="P7" s="36">
        <v>102881</v>
      </c>
      <c r="Q7" s="36">
        <v>-106693</v>
      </c>
    </row>
    <row r="8" spans="1:17" ht="14" customHeight="1" x14ac:dyDescent="0.2">
      <c r="A8" s="37" t="s">
        <v>257</v>
      </c>
      <c r="B8" s="36" t="s">
        <v>1619</v>
      </c>
      <c r="C8" s="36" t="s">
        <v>289</v>
      </c>
      <c r="D8" s="36">
        <v>101391</v>
      </c>
      <c r="E8" s="36" t="s">
        <v>182</v>
      </c>
      <c r="F8" s="38">
        <v>45224</v>
      </c>
      <c r="G8" s="39">
        <v>-1099</v>
      </c>
      <c r="H8" s="71">
        <v>1</v>
      </c>
      <c r="I8" s="38">
        <v>45224</v>
      </c>
      <c r="J8" s="36" t="s">
        <v>1612</v>
      </c>
      <c r="K8" s="36" t="s">
        <v>1613</v>
      </c>
      <c r="M8" s="25">
        <v>102924</v>
      </c>
      <c r="N8" s="36">
        <v>-510</v>
      </c>
      <c r="P8" s="36">
        <v>102924</v>
      </c>
      <c r="Q8" s="36">
        <v>-510</v>
      </c>
    </row>
    <row r="9" spans="1:17" ht="14" customHeight="1" x14ac:dyDescent="0.2">
      <c r="A9" s="37" t="s">
        <v>257</v>
      </c>
      <c r="B9" s="36" t="s">
        <v>1620</v>
      </c>
      <c r="C9" s="36" t="s">
        <v>289</v>
      </c>
      <c r="D9" s="36">
        <v>101391</v>
      </c>
      <c r="E9" s="36" t="s">
        <v>182</v>
      </c>
      <c r="F9" s="38">
        <v>45224</v>
      </c>
      <c r="G9" s="39">
        <v>-3811</v>
      </c>
      <c r="H9" s="71">
        <v>1</v>
      </c>
      <c r="I9" s="38">
        <v>45224</v>
      </c>
      <c r="J9" s="36" t="s">
        <v>1612</v>
      </c>
      <c r="K9" s="36" t="s">
        <v>1613</v>
      </c>
      <c r="M9" s="25">
        <v>104000</v>
      </c>
      <c r="N9" s="36">
        <v>-209402</v>
      </c>
      <c r="P9" s="36">
        <v>104000</v>
      </c>
      <c r="Q9" s="36">
        <v>-209402</v>
      </c>
    </row>
    <row r="10" spans="1:17" ht="14" customHeight="1" x14ac:dyDescent="0.2">
      <c r="A10" s="37" t="s">
        <v>257</v>
      </c>
      <c r="B10" s="36" t="s">
        <v>1621</v>
      </c>
      <c r="C10" s="36" t="s">
        <v>289</v>
      </c>
      <c r="D10" s="36">
        <v>101391</v>
      </c>
      <c r="E10" s="36" t="s">
        <v>182</v>
      </c>
      <c r="F10" s="38">
        <v>45224</v>
      </c>
      <c r="G10" s="39">
        <v>-1380</v>
      </c>
      <c r="H10" s="71">
        <v>1</v>
      </c>
      <c r="I10" s="38">
        <v>45224</v>
      </c>
      <c r="J10" s="36" t="s">
        <v>1612</v>
      </c>
      <c r="K10" s="36" t="s">
        <v>1613</v>
      </c>
      <c r="M10" s="25">
        <v>105260</v>
      </c>
      <c r="N10" s="36">
        <v>-32360</v>
      </c>
      <c r="P10" s="36">
        <v>105260</v>
      </c>
      <c r="Q10" s="36">
        <v>-32360</v>
      </c>
    </row>
    <row r="11" spans="1:17" ht="14" customHeight="1" x14ac:dyDescent="0.2">
      <c r="A11" s="37" t="s">
        <v>257</v>
      </c>
      <c r="B11" s="36" t="s">
        <v>1622</v>
      </c>
      <c r="C11" s="36" t="s">
        <v>289</v>
      </c>
      <c r="D11" s="36">
        <v>101615</v>
      </c>
      <c r="E11" s="36" t="s">
        <v>210</v>
      </c>
      <c r="F11" s="38">
        <v>45224</v>
      </c>
      <c r="G11" s="39">
        <v>-41160</v>
      </c>
      <c r="H11" s="71">
        <v>1</v>
      </c>
      <c r="I11" s="38">
        <v>45224</v>
      </c>
      <c r="J11" s="36" t="s">
        <v>1612</v>
      </c>
      <c r="K11" s="36" t="s">
        <v>1613</v>
      </c>
      <c r="M11" s="25">
        <v>105532</v>
      </c>
      <c r="N11" s="36">
        <v>-266202.53999999998</v>
      </c>
      <c r="P11" s="36">
        <v>105532</v>
      </c>
      <c r="Q11" s="36">
        <v>-266202.53999999998</v>
      </c>
    </row>
    <row r="12" spans="1:17" ht="14" customHeight="1" x14ac:dyDescent="0.2">
      <c r="A12" s="37" t="s">
        <v>257</v>
      </c>
      <c r="B12" s="36" t="s">
        <v>1623</v>
      </c>
      <c r="C12" s="36" t="s">
        <v>289</v>
      </c>
      <c r="D12" s="36">
        <v>102788</v>
      </c>
      <c r="E12" s="36" t="s">
        <v>8</v>
      </c>
      <c r="F12" s="38">
        <v>45224</v>
      </c>
      <c r="G12" s="39">
        <v>-75910</v>
      </c>
      <c r="H12" s="71">
        <v>1</v>
      </c>
      <c r="I12" s="38">
        <v>45224</v>
      </c>
      <c r="J12" s="36" t="s">
        <v>1612</v>
      </c>
      <c r="K12" s="36" t="s">
        <v>1613</v>
      </c>
      <c r="M12" s="25">
        <v>106154</v>
      </c>
      <c r="N12" s="36">
        <v>-1915</v>
      </c>
      <c r="P12" s="36">
        <v>106154</v>
      </c>
      <c r="Q12" s="36">
        <v>-1915</v>
      </c>
    </row>
    <row r="13" spans="1:17" ht="14" customHeight="1" x14ac:dyDescent="0.2">
      <c r="A13" s="37" t="s">
        <v>257</v>
      </c>
      <c r="B13" s="36" t="s">
        <v>1624</v>
      </c>
      <c r="C13" s="36" t="s">
        <v>289</v>
      </c>
      <c r="D13" s="36">
        <v>102788</v>
      </c>
      <c r="E13" s="36" t="s">
        <v>8</v>
      </c>
      <c r="F13" s="38">
        <v>45224</v>
      </c>
      <c r="G13" s="39">
        <v>-24461</v>
      </c>
      <c r="H13" s="71">
        <v>1</v>
      </c>
      <c r="I13" s="38">
        <v>45224</v>
      </c>
      <c r="J13" s="36" t="s">
        <v>1612</v>
      </c>
      <c r="K13" s="36" t="s">
        <v>1613</v>
      </c>
      <c r="M13" s="25">
        <v>106183</v>
      </c>
      <c r="N13" s="36">
        <v>-5600</v>
      </c>
      <c r="P13" s="36">
        <v>106183</v>
      </c>
      <c r="Q13" s="36">
        <v>-5600</v>
      </c>
    </row>
    <row r="14" spans="1:17" ht="14" customHeight="1" x14ac:dyDescent="0.2">
      <c r="A14" s="37" t="s">
        <v>257</v>
      </c>
      <c r="B14" s="36" t="s">
        <v>1625</v>
      </c>
      <c r="C14" s="36" t="s">
        <v>289</v>
      </c>
      <c r="D14" s="36">
        <v>102881</v>
      </c>
      <c r="E14" s="36" t="s">
        <v>415</v>
      </c>
      <c r="F14" s="38">
        <v>45224</v>
      </c>
      <c r="G14" s="39">
        <v>-106693</v>
      </c>
      <c r="H14" s="71">
        <v>1</v>
      </c>
      <c r="I14" s="38">
        <v>45224</v>
      </c>
      <c r="J14" s="36" t="s">
        <v>1612</v>
      </c>
      <c r="K14" s="36" t="s">
        <v>1613</v>
      </c>
      <c r="M14" s="25">
        <v>106525</v>
      </c>
      <c r="N14" s="36">
        <v>-2012</v>
      </c>
      <c r="P14" s="36">
        <v>106525</v>
      </c>
      <c r="Q14" s="36">
        <v>-2012</v>
      </c>
    </row>
    <row r="15" spans="1:17" ht="14" customHeight="1" x14ac:dyDescent="0.2">
      <c r="A15" s="37" t="s">
        <v>257</v>
      </c>
      <c r="B15" s="36" t="s">
        <v>1626</v>
      </c>
      <c r="C15" s="36" t="s">
        <v>289</v>
      </c>
      <c r="D15" s="36">
        <v>102924</v>
      </c>
      <c r="E15" s="36" t="s">
        <v>10</v>
      </c>
      <c r="F15" s="38">
        <v>45224</v>
      </c>
      <c r="G15" s="39">
        <v>-510</v>
      </c>
      <c r="H15" s="71">
        <v>1</v>
      </c>
      <c r="I15" s="38">
        <v>45224</v>
      </c>
      <c r="J15" s="36" t="s">
        <v>1612</v>
      </c>
      <c r="K15" s="36" t="s">
        <v>1613</v>
      </c>
      <c r="M15" s="25">
        <v>106546</v>
      </c>
      <c r="N15" s="36">
        <v>-19288</v>
      </c>
      <c r="P15" s="36">
        <v>106546</v>
      </c>
      <c r="Q15" s="36">
        <v>-19288</v>
      </c>
    </row>
    <row r="16" spans="1:17" ht="14" customHeight="1" x14ac:dyDescent="0.2">
      <c r="A16" s="37" t="s">
        <v>257</v>
      </c>
      <c r="B16" s="36" t="s">
        <v>1627</v>
      </c>
      <c r="C16" s="36" t="s">
        <v>289</v>
      </c>
      <c r="D16" s="36">
        <v>104000</v>
      </c>
      <c r="E16" s="36" t="s">
        <v>214</v>
      </c>
      <c r="F16" s="38">
        <v>45224</v>
      </c>
      <c r="G16" s="39">
        <v>-10266</v>
      </c>
      <c r="H16" s="71">
        <v>1</v>
      </c>
      <c r="I16" s="38">
        <v>45224</v>
      </c>
      <c r="J16" s="36" t="s">
        <v>1612</v>
      </c>
      <c r="K16" s="36" t="s">
        <v>1613</v>
      </c>
      <c r="M16" s="25">
        <v>107368</v>
      </c>
      <c r="N16" s="36">
        <v>-76759</v>
      </c>
      <c r="P16" s="36">
        <v>107368</v>
      </c>
      <c r="Q16" s="36">
        <v>-76759</v>
      </c>
    </row>
    <row r="17" spans="1:17" ht="14" customHeight="1" x14ac:dyDescent="0.2">
      <c r="A17" s="37" t="s">
        <v>257</v>
      </c>
      <c r="B17" s="36" t="s">
        <v>1628</v>
      </c>
      <c r="C17" s="36" t="s">
        <v>289</v>
      </c>
      <c r="D17" s="36">
        <v>104000</v>
      </c>
      <c r="E17" s="36" t="s">
        <v>214</v>
      </c>
      <c r="F17" s="38">
        <v>45224</v>
      </c>
      <c r="G17" s="39">
        <v>-21683</v>
      </c>
      <c r="H17" s="71">
        <v>1</v>
      </c>
      <c r="I17" s="38">
        <v>45224</v>
      </c>
      <c r="J17" s="36" t="s">
        <v>1612</v>
      </c>
      <c r="K17" s="36" t="s">
        <v>1613</v>
      </c>
      <c r="M17" s="25">
        <v>107415</v>
      </c>
      <c r="N17" s="36">
        <v>-13050</v>
      </c>
      <c r="P17" s="36">
        <v>107415</v>
      </c>
      <c r="Q17" s="36">
        <v>-13050</v>
      </c>
    </row>
    <row r="18" spans="1:17" ht="14" customHeight="1" x14ac:dyDescent="0.2">
      <c r="A18" s="37" t="s">
        <v>257</v>
      </c>
      <c r="B18" s="36" t="s">
        <v>1629</v>
      </c>
      <c r="C18" s="36" t="s">
        <v>289</v>
      </c>
      <c r="D18" s="36">
        <v>104000</v>
      </c>
      <c r="E18" s="36" t="s">
        <v>214</v>
      </c>
      <c r="F18" s="38">
        <v>45224</v>
      </c>
      <c r="G18" s="39">
        <v>-19852</v>
      </c>
      <c r="H18" s="71">
        <v>1</v>
      </c>
      <c r="I18" s="38">
        <v>45224</v>
      </c>
      <c r="J18" s="36" t="s">
        <v>1612</v>
      </c>
      <c r="K18" s="36" t="s">
        <v>1613</v>
      </c>
      <c r="M18" s="25">
        <v>107423</v>
      </c>
      <c r="N18" s="36">
        <v>-11276</v>
      </c>
      <c r="P18" s="36">
        <v>107423</v>
      </c>
      <c r="Q18" s="36">
        <v>-11276</v>
      </c>
    </row>
    <row r="19" spans="1:17" ht="14" customHeight="1" x14ac:dyDescent="0.2">
      <c r="A19" s="37" t="s">
        <v>257</v>
      </c>
      <c r="B19" s="36" t="s">
        <v>1630</v>
      </c>
      <c r="C19" s="36" t="s">
        <v>289</v>
      </c>
      <c r="D19" s="36">
        <v>104000</v>
      </c>
      <c r="E19" s="36" t="s">
        <v>214</v>
      </c>
      <c r="F19" s="38">
        <v>45224</v>
      </c>
      <c r="G19" s="39">
        <v>-157601</v>
      </c>
      <c r="H19" s="71">
        <v>1</v>
      </c>
      <c r="I19" s="38">
        <v>45224</v>
      </c>
      <c r="J19" s="36" t="s">
        <v>1612</v>
      </c>
      <c r="K19" s="36" t="s">
        <v>1613</v>
      </c>
      <c r="M19" s="25">
        <v>107656</v>
      </c>
      <c r="N19" s="36">
        <v>-13500</v>
      </c>
      <c r="P19" s="36">
        <v>107656</v>
      </c>
      <c r="Q19" s="36">
        <v>-13500</v>
      </c>
    </row>
    <row r="20" spans="1:17" ht="14" customHeight="1" x14ac:dyDescent="0.2">
      <c r="A20" s="37" t="s">
        <v>257</v>
      </c>
      <c r="B20" s="36" t="s">
        <v>1631</v>
      </c>
      <c r="C20" s="36" t="s">
        <v>289</v>
      </c>
      <c r="D20" s="36">
        <v>105260</v>
      </c>
      <c r="E20" s="36" t="s">
        <v>586</v>
      </c>
      <c r="F20" s="38">
        <v>45224</v>
      </c>
      <c r="G20" s="39">
        <v>-7918</v>
      </c>
      <c r="H20" s="71">
        <v>1</v>
      </c>
      <c r="I20" s="38">
        <v>45224</v>
      </c>
      <c r="J20" s="36" t="s">
        <v>1612</v>
      </c>
      <c r="K20" s="36" t="s">
        <v>1613</v>
      </c>
      <c r="M20" s="25">
        <v>107709</v>
      </c>
      <c r="N20" s="36">
        <v>-33697</v>
      </c>
      <c r="P20" s="36">
        <v>107709</v>
      </c>
      <c r="Q20" s="36">
        <v>-33697</v>
      </c>
    </row>
    <row r="21" spans="1:17" ht="14" customHeight="1" x14ac:dyDescent="0.2">
      <c r="A21" s="37" t="s">
        <v>257</v>
      </c>
      <c r="B21" s="36" t="s">
        <v>1632</v>
      </c>
      <c r="C21" s="36" t="s">
        <v>289</v>
      </c>
      <c r="D21" s="36">
        <v>105260</v>
      </c>
      <c r="E21" s="36" t="s">
        <v>586</v>
      </c>
      <c r="F21" s="38">
        <v>45224</v>
      </c>
      <c r="G21" s="39">
        <v>-24442</v>
      </c>
      <c r="H21" s="71">
        <v>1</v>
      </c>
      <c r="I21" s="38">
        <v>45224</v>
      </c>
      <c r="J21" s="36" t="s">
        <v>1612</v>
      </c>
      <c r="K21" s="36" t="s">
        <v>1613</v>
      </c>
      <c r="M21" s="25">
        <v>108227</v>
      </c>
      <c r="N21" s="36">
        <v>-4720</v>
      </c>
      <c r="P21" s="36">
        <v>108227</v>
      </c>
      <c r="Q21" s="36">
        <v>-4720</v>
      </c>
    </row>
    <row r="22" spans="1:17" ht="14" customHeight="1" x14ac:dyDescent="0.2">
      <c r="A22" s="37" t="s">
        <v>257</v>
      </c>
      <c r="B22" s="36" t="s">
        <v>1633</v>
      </c>
      <c r="C22" s="36" t="s">
        <v>289</v>
      </c>
      <c r="D22" s="36">
        <v>105532</v>
      </c>
      <c r="E22" s="36" t="s">
        <v>185</v>
      </c>
      <c r="F22" s="38">
        <v>45224</v>
      </c>
      <c r="G22" s="39">
        <v>-266202.53999999998</v>
      </c>
      <c r="H22" s="71">
        <v>1</v>
      </c>
      <c r="I22" s="38">
        <v>45224</v>
      </c>
      <c r="J22" s="36" t="s">
        <v>1612</v>
      </c>
      <c r="K22" s="36" t="s">
        <v>1613</v>
      </c>
      <c r="M22" s="25">
        <v>108589</v>
      </c>
      <c r="N22" s="36">
        <v>-32103</v>
      </c>
      <c r="P22" s="36">
        <v>108589</v>
      </c>
      <c r="Q22" s="36">
        <v>-32103</v>
      </c>
    </row>
    <row r="23" spans="1:17" ht="14" customHeight="1" x14ac:dyDescent="0.2">
      <c r="A23" s="37" t="s">
        <v>257</v>
      </c>
      <c r="B23" s="36" t="s">
        <v>1634</v>
      </c>
      <c r="C23" s="36" t="s">
        <v>289</v>
      </c>
      <c r="D23" s="36">
        <v>106154</v>
      </c>
      <c r="E23" s="36" t="s">
        <v>186</v>
      </c>
      <c r="F23" s="38">
        <v>45224</v>
      </c>
      <c r="G23" s="39">
        <v>-1915</v>
      </c>
      <c r="H23" s="71">
        <v>1</v>
      </c>
      <c r="I23" s="38">
        <v>45224</v>
      </c>
      <c r="J23" s="36" t="s">
        <v>1612</v>
      </c>
      <c r="K23" s="36" t="s">
        <v>1613</v>
      </c>
      <c r="M23" s="25">
        <v>108919</v>
      </c>
      <c r="N23" s="36">
        <v>-1080</v>
      </c>
      <c r="P23" s="36">
        <v>108919</v>
      </c>
      <c r="Q23" s="36">
        <v>-1080</v>
      </c>
    </row>
    <row r="24" spans="1:17" ht="14" customHeight="1" x14ac:dyDescent="0.2">
      <c r="A24" s="37" t="s">
        <v>257</v>
      </c>
      <c r="B24" s="36" t="s">
        <v>1635</v>
      </c>
      <c r="C24" s="36" t="s">
        <v>289</v>
      </c>
      <c r="D24" s="36">
        <v>106183</v>
      </c>
      <c r="E24" s="36" t="s">
        <v>11</v>
      </c>
      <c r="F24" s="38">
        <v>45224</v>
      </c>
      <c r="G24" s="39">
        <v>-5600</v>
      </c>
      <c r="H24" s="71">
        <v>1</v>
      </c>
      <c r="I24" s="38">
        <v>45224</v>
      </c>
      <c r="J24" s="36" t="s">
        <v>1612</v>
      </c>
      <c r="K24" s="36" t="s">
        <v>1613</v>
      </c>
      <c r="M24" s="25">
        <v>109008</v>
      </c>
      <c r="N24" s="36">
        <v>-415810</v>
      </c>
      <c r="P24" s="36">
        <v>109008</v>
      </c>
      <c r="Q24" s="36">
        <v>-415810</v>
      </c>
    </row>
    <row r="25" spans="1:17" ht="14" customHeight="1" x14ac:dyDescent="0.2">
      <c r="A25" s="37" t="s">
        <v>257</v>
      </c>
      <c r="B25" s="36" t="s">
        <v>1636</v>
      </c>
      <c r="C25" s="36" t="s">
        <v>289</v>
      </c>
      <c r="D25" s="36">
        <v>106525</v>
      </c>
      <c r="E25" s="36" t="s">
        <v>215</v>
      </c>
      <c r="F25" s="38">
        <v>45224</v>
      </c>
      <c r="G25" s="39">
        <v>-1540</v>
      </c>
      <c r="H25" s="71">
        <v>1</v>
      </c>
      <c r="I25" s="38">
        <v>45224</v>
      </c>
      <c r="J25" s="36" t="s">
        <v>1612</v>
      </c>
      <c r="K25" s="36" t="s">
        <v>1613</v>
      </c>
      <c r="M25" s="25">
        <v>109962</v>
      </c>
      <c r="N25" s="36">
        <v>-66007.72</v>
      </c>
      <c r="P25" s="36">
        <v>109962</v>
      </c>
      <c r="Q25" s="36">
        <v>-66007.72</v>
      </c>
    </row>
    <row r="26" spans="1:17" ht="14" customHeight="1" x14ac:dyDescent="0.2">
      <c r="A26" s="37" t="s">
        <v>257</v>
      </c>
      <c r="B26" s="36" t="s">
        <v>1637</v>
      </c>
      <c r="C26" s="36" t="s">
        <v>289</v>
      </c>
      <c r="D26" s="36">
        <v>106525</v>
      </c>
      <c r="E26" s="36" t="s">
        <v>215</v>
      </c>
      <c r="F26" s="38">
        <v>45224</v>
      </c>
      <c r="G26" s="39">
        <v>-472</v>
      </c>
      <c r="H26" s="71">
        <v>1</v>
      </c>
      <c r="I26" s="38">
        <v>45224</v>
      </c>
      <c r="J26" s="36" t="s">
        <v>1612</v>
      </c>
      <c r="K26" s="36" t="s">
        <v>1613</v>
      </c>
      <c r="M26" s="25">
        <v>110870</v>
      </c>
      <c r="N26" s="36">
        <v>-2240</v>
      </c>
      <c r="P26" s="36">
        <v>110870</v>
      </c>
      <c r="Q26" s="36">
        <v>-2240</v>
      </c>
    </row>
    <row r="27" spans="1:17" ht="14" customHeight="1" x14ac:dyDescent="0.2">
      <c r="A27" s="37" t="s">
        <v>257</v>
      </c>
      <c r="B27" s="36" t="s">
        <v>1638</v>
      </c>
      <c r="C27" s="36" t="s">
        <v>289</v>
      </c>
      <c r="D27" s="36">
        <v>106546</v>
      </c>
      <c r="E27" s="36" t="s">
        <v>12</v>
      </c>
      <c r="F27" s="38">
        <v>45224</v>
      </c>
      <c r="G27" s="39">
        <v>-19288</v>
      </c>
      <c r="H27" s="71">
        <v>1</v>
      </c>
      <c r="I27" s="38">
        <v>45224</v>
      </c>
      <c r="J27" s="36" t="s">
        <v>1612</v>
      </c>
      <c r="K27" s="36" t="s">
        <v>1613</v>
      </c>
      <c r="M27" s="25">
        <v>110899</v>
      </c>
      <c r="N27" s="36">
        <v>-4459</v>
      </c>
      <c r="P27" s="36">
        <v>110899</v>
      </c>
      <c r="Q27" s="36">
        <v>-4459</v>
      </c>
    </row>
    <row r="28" spans="1:17" ht="14" customHeight="1" x14ac:dyDescent="0.2">
      <c r="A28" s="37" t="s">
        <v>257</v>
      </c>
      <c r="B28" s="36" t="s">
        <v>1639</v>
      </c>
      <c r="C28" s="36" t="s">
        <v>289</v>
      </c>
      <c r="D28" s="36">
        <v>107368</v>
      </c>
      <c r="E28" s="36" t="s">
        <v>187</v>
      </c>
      <c r="F28" s="38">
        <v>45224</v>
      </c>
      <c r="G28" s="39">
        <v>-1628.4</v>
      </c>
      <c r="H28" s="71">
        <v>1</v>
      </c>
      <c r="I28" s="38">
        <v>45224</v>
      </c>
      <c r="J28" s="36" t="s">
        <v>1612</v>
      </c>
      <c r="K28" s="36" t="s">
        <v>1613</v>
      </c>
      <c r="M28" s="25">
        <v>110921</v>
      </c>
      <c r="N28" s="36">
        <v>-1180</v>
      </c>
      <c r="P28" s="36">
        <v>110921</v>
      </c>
      <c r="Q28" s="36">
        <v>-1180</v>
      </c>
    </row>
    <row r="29" spans="1:17" ht="14" customHeight="1" x14ac:dyDescent="0.2">
      <c r="A29" s="37" t="s">
        <v>257</v>
      </c>
      <c r="B29" s="36" t="s">
        <v>1640</v>
      </c>
      <c r="C29" s="36" t="s">
        <v>289</v>
      </c>
      <c r="D29" s="36">
        <v>107368</v>
      </c>
      <c r="E29" s="36" t="s">
        <v>187</v>
      </c>
      <c r="F29" s="38">
        <v>45224</v>
      </c>
      <c r="G29" s="39">
        <v>-6348.4</v>
      </c>
      <c r="H29" s="71">
        <v>1</v>
      </c>
      <c r="I29" s="38">
        <v>45224</v>
      </c>
      <c r="J29" s="36" t="s">
        <v>1612</v>
      </c>
      <c r="K29" s="36" t="s">
        <v>1613</v>
      </c>
      <c r="M29" s="25">
        <v>111133</v>
      </c>
      <c r="N29" s="36">
        <v>-1860</v>
      </c>
      <c r="P29" s="36">
        <v>111133</v>
      </c>
      <c r="Q29" s="36">
        <v>-1860</v>
      </c>
    </row>
    <row r="30" spans="1:17" ht="14" customHeight="1" x14ac:dyDescent="0.2">
      <c r="A30" s="37" t="s">
        <v>257</v>
      </c>
      <c r="B30" s="36" t="s">
        <v>1641</v>
      </c>
      <c r="C30" s="36" t="s">
        <v>289</v>
      </c>
      <c r="D30" s="36">
        <v>107368</v>
      </c>
      <c r="E30" s="36" t="s">
        <v>187</v>
      </c>
      <c r="F30" s="38">
        <v>45224</v>
      </c>
      <c r="G30" s="39">
        <v>-33040</v>
      </c>
      <c r="H30" s="71">
        <v>1</v>
      </c>
      <c r="I30" s="38">
        <v>45224</v>
      </c>
      <c r="J30" s="36" t="s">
        <v>1612</v>
      </c>
      <c r="K30" s="36" t="s">
        <v>1613</v>
      </c>
      <c r="M30" s="25">
        <v>111186</v>
      </c>
      <c r="N30" s="36">
        <v>-180658</v>
      </c>
      <c r="P30" s="36">
        <v>111186</v>
      </c>
      <c r="Q30" s="36">
        <v>-180658</v>
      </c>
    </row>
    <row r="31" spans="1:17" ht="14" customHeight="1" x14ac:dyDescent="0.2">
      <c r="A31" s="37" t="s">
        <v>257</v>
      </c>
      <c r="B31" s="36" t="s">
        <v>1642</v>
      </c>
      <c r="C31" s="36" t="s">
        <v>289</v>
      </c>
      <c r="D31" s="36">
        <v>107368</v>
      </c>
      <c r="E31" s="36" t="s">
        <v>187</v>
      </c>
      <c r="F31" s="38">
        <v>45224</v>
      </c>
      <c r="G31" s="39">
        <v>-35742.199999999997</v>
      </c>
      <c r="H31" s="71">
        <v>1</v>
      </c>
      <c r="I31" s="38">
        <v>45224</v>
      </c>
      <c r="J31" s="36" t="s">
        <v>1612</v>
      </c>
      <c r="K31" s="36" t="s">
        <v>1613</v>
      </c>
      <c r="M31" s="25">
        <v>111274</v>
      </c>
      <c r="N31" s="36">
        <v>-63852</v>
      </c>
      <c r="P31" s="36">
        <v>111274</v>
      </c>
      <c r="Q31" s="36">
        <v>-63852</v>
      </c>
    </row>
    <row r="32" spans="1:17" ht="14" customHeight="1" x14ac:dyDescent="0.2">
      <c r="A32" s="37" t="s">
        <v>257</v>
      </c>
      <c r="B32" s="36" t="s">
        <v>1643</v>
      </c>
      <c r="C32" s="36" t="s">
        <v>289</v>
      </c>
      <c r="D32" s="36">
        <v>107415</v>
      </c>
      <c r="E32" s="36" t="s">
        <v>216</v>
      </c>
      <c r="F32" s="38">
        <v>45224</v>
      </c>
      <c r="G32" s="39">
        <v>-13050</v>
      </c>
      <c r="H32" s="71">
        <v>1</v>
      </c>
      <c r="I32" s="38">
        <v>45224</v>
      </c>
      <c r="J32" s="36" t="s">
        <v>1612</v>
      </c>
      <c r="K32" s="36" t="s">
        <v>1613</v>
      </c>
      <c r="M32" s="25">
        <v>112118</v>
      </c>
      <c r="N32" s="36">
        <v>-56253</v>
      </c>
      <c r="P32" s="36">
        <v>112118</v>
      </c>
      <c r="Q32" s="36">
        <v>-56253</v>
      </c>
    </row>
    <row r="33" spans="1:17" ht="14" customHeight="1" x14ac:dyDescent="0.2">
      <c r="A33" s="37" t="s">
        <v>257</v>
      </c>
      <c r="B33" s="36" t="s">
        <v>1644</v>
      </c>
      <c r="C33" s="36" t="s">
        <v>289</v>
      </c>
      <c r="D33" s="36">
        <v>107423</v>
      </c>
      <c r="E33" s="36" t="s">
        <v>188</v>
      </c>
      <c r="F33" s="38">
        <v>45224</v>
      </c>
      <c r="G33" s="39">
        <v>-11276</v>
      </c>
      <c r="H33" s="71">
        <v>1</v>
      </c>
      <c r="I33" s="38">
        <v>45224</v>
      </c>
      <c r="J33" s="36" t="s">
        <v>1612</v>
      </c>
      <c r="K33" s="36" t="s">
        <v>1613</v>
      </c>
      <c r="M33" s="25">
        <v>112192</v>
      </c>
      <c r="N33" s="36">
        <v>-27031</v>
      </c>
      <c r="P33" s="36">
        <v>112192</v>
      </c>
      <c r="Q33" s="36">
        <v>-27031</v>
      </c>
    </row>
    <row r="34" spans="1:17" ht="14" customHeight="1" x14ac:dyDescent="0.2">
      <c r="A34" s="37" t="s">
        <v>257</v>
      </c>
      <c r="B34" s="36" t="s">
        <v>1645</v>
      </c>
      <c r="C34" s="36" t="s">
        <v>289</v>
      </c>
      <c r="D34" s="36">
        <v>107656</v>
      </c>
      <c r="E34" s="36" t="s">
        <v>13</v>
      </c>
      <c r="F34" s="38">
        <v>45224</v>
      </c>
      <c r="G34" s="39">
        <v>-13500</v>
      </c>
      <c r="H34" s="71">
        <v>1</v>
      </c>
      <c r="I34" s="38">
        <v>45224</v>
      </c>
      <c r="J34" s="36" t="s">
        <v>1612</v>
      </c>
      <c r="K34" s="36" t="s">
        <v>1613</v>
      </c>
      <c r="M34" s="25">
        <v>112289</v>
      </c>
      <c r="N34" s="36">
        <v>-6790</v>
      </c>
      <c r="P34" s="36">
        <v>112289</v>
      </c>
      <c r="Q34" s="36">
        <v>-6790</v>
      </c>
    </row>
    <row r="35" spans="1:17" ht="14" customHeight="1" x14ac:dyDescent="0.2">
      <c r="A35" s="37" t="s">
        <v>257</v>
      </c>
      <c r="B35" s="36" t="s">
        <v>1646</v>
      </c>
      <c r="C35" s="36" t="s">
        <v>289</v>
      </c>
      <c r="D35" s="36">
        <v>107709</v>
      </c>
      <c r="E35" s="36" t="s">
        <v>189</v>
      </c>
      <c r="F35" s="38">
        <v>45224</v>
      </c>
      <c r="G35" s="39">
        <v>-33697</v>
      </c>
      <c r="H35" s="71">
        <v>1</v>
      </c>
      <c r="I35" s="38">
        <v>45224</v>
      </c>
      <c r="J35" s="36" t="s">
        <v>1612</v>
      </c>
      <c r="K35" s="36" t="s">
        <v>1613</v>
      </c>
      <c r="M35" s="25">
        <v>112313</v>
      </c>
      <c r="N35" s="36">
        <v>-55800</v>
      </c>
      <c r="P35" s="36">
        <v>112313</v>
      </c>
      <c r="Q35" s="36">
        <v>-55800</v>
      </c>
    </row>
    <row r="36" spans="1:17" ht="14" customHeight="1" x14ac:dyDescent="0.2">
      <c r="A36" s="37" t="s">
        <v>257</v>
      </c>
      <c r="B36" s="36" t="s">
        <v>1647</v>
      </c>
      <c r="C36" s="36" t="s">
        <v>289</v>
      </c>
      <c r="D36" s="36">
        <v>108227</v>
      </c>
      <c r="E36" s="36" t="s">
        <v>217</v>
      </c>
      <c r="F36" s="38">
        <v>45224</v>
      </c>
      <c r="G36" s="39">
        <v>-4720</v>
      </c>
      <c r="H36" s="71">
        <v>1</v>
      </c>
      <c r="I36" s="38">
        <v>45224</v>
      </c>
      <c r="J36" s="36" t="s">
        <v>1612</v>
      </c>
      <c r="K36" s="36" t="s">
        <v>1613</v>
      </c>
      <c r="M36" s="25">
        <v>112377</v>
      </c>
      <c r="N36" s="36">
        <v>-991959</v>
      </c>
      <c r="P36" s="36">
        <v>112377</v>
      </c>
      <c r="Q36" s="36">
        <v>-991959</v>
      </c>
    </row>
    <row r="37" spans="1:17" ht="14" customHeight="1" x14ac:dyDescent="0.2">
      <c r="A37" s="37" t="s">
        <v>257</v>
      </c>
      <c r="B37" s="36" t="s">
        <v>1648</v>
      </c>
      <c r="C37" s="36" t="s">
        <v>289</v>
      </c>
      <c r="D37" s="36">
        <v>108589</v>
      </c>
      <c r="E37" s="36" t="s">
        <v>696</v>
      </c>
      <c r="F37" s="38">
        <v>45224</v>
      </c>
      <c r="G37" s="39">
        <v>-2850</v>
      </c>
      <c r="H37" s="71">
        <v>1</v>
      </c>
      <c r="I37" s="38">
        <v>45224</v>
      </c>
      <c r="J37" s="36" t="s">
        <v>1612</v>
      </c>
      <c r="K37" s="36" t="s">
        <v>1613</v>
      </c>
      <c r="M37" s="25">
        <v>112390</v>
      </c>
      <c r="N37" s="36">
        <v>-30000</v>
      </c>
      <c r="P37" s="36">
        <v>112390</v>
      </c>
      <c r="Q37" s="36">
        <v>-30000</v>
      </c>
    </row>
    <row r="38" spans="1:17" ht="14" customHeight="1" x14ac:dyDescent="0.2">
      <c r="A38" s="37" t="s">
        <v>257</v>
      </c>
      <c r="B38" s="36" t="s">
        <v>1649</v>
      </c>
      <c r="C38" s="36" t="s">
        <v>289</v>
      </c>
      <c r="D38" s="36">
        <v>108589</v>
      </c>
      <c r="E38" s="36" t="s">
        <v>696</v>
      </c>
      <c r="F38" s="38">
        <v>45224</v>
      </c>
      <c r="G38" s="39">
        <v>-7910</v>
      </c>
      <c r="H38" s="71">
        <v>1</v>
      </c>
      <c r="I38" s="38">
        <v>45224</v>
      </c>
      <c r="J38" s="36" t="s">
        <v>1612</v>
      </c>
      <c r="K38" s="36" t="s">
        <v>1613</v>
      </c>
      <c r="M38" s="25">
        <v>112584</v>
      </c>
      <c r="N38" s="36">
        <v>-363061.66</v>
      </c>
      <c r="P38" s="36">
        <v>112584</v>
      </c>
      <c r="Q38" s="36">
        <v>-363061.66</v>
      </c>
    </row>
    <row r="39" spans="1:17" ht="14" customHeight="1" x14ac:dyDescent="0.2">
      <c r="A39" s="37" t="s">
        <v>257</v>
      </c>
      <c r="B39" s="36" t="s">
        <v>1650</v>
      </c>
      <c r="C39" s="36" t="s">
        <v>289</v>
      </c>
      <c r="D39" s="36">
        <v>108589</v>
      </c>
      <c r="E39" s="36" t="s">
        <v>696</v>
      </c>
      <c r="F39" s="38">
        <v>45224</v>
      </c>
      <c r="G39" s="39">
        <v>-3538</v>
      </c>
      <c r="H39" s="71">
        <v>1</v>
      </c>
      <c r="I39" s="38">
        <v>45224</v>
      </c>
      <c r="J39" s="36" t="s">
        <v>1612</v>
      </c>
      <c r="K39" s="36" t="s">
        <v>1613</v>
      </c>
      <c r="M39" s="25">
        <v>112644</v>
      </c>
      <c r="N39" s="36">
        <v>-14160</v>
      </c>
      <c r="P39" s="36">
        <v>112644</v>
      </c>
      <c r="Q39" s="36">
        <v>-14160</v>
      </c>
    </row>
    <row r="40" spans="1:17" ht="14" customHeight="1" x14ac:dyDescent="0.2">
      <c r="A40" s="37" t="s">
        <v>257</v>
      </c>
      <c r="B40" s="36" t="s">
        <v>1651</v>
      </c>
      <c r="C40" s="36" t="s">
        <v>289</v>
      </c>
      <c r="D40" s="36">
        <v>108589</v>
      </c>
      <c r="E40" s="36" t="s">
        <v>696</v>
      </c>
      <c r="F40" s="38">
        <v>45224</v>
      </c>
      <c r="G40" s="39">
        <v>-5298</v>
      </c>
      <c r="H40" s="71">
        <v>1</v>
      </c>
      <c r="I40" s="38">
        <v>45224</v>
      </c>
      <c r="J40" s="36" t="s">
        <v>1612</v>
      </c>
      <c r="K40" s="36" t="s">
        <v>1613</v>
      </c>
      <c r="M40" s="25">
        <v>112691</v>
      </c>
      <c r="N40" s="36">
        <v>-278816.40000000002</v>
      </c>
      <c r="P40" s="36">
        <v>112691</v>
      </c>
      <c r="Q40" s="36">
        <v>-278816.40000000002</v>
      </c>
    </row>
    <row r="41" spans="1:17" ht="14" customHeight="1" x14ac:dyDescent="0.2">
      <c r="A41" s="37" t="s">
        <v>257</v>
      </c>
      <c r="B41" s="36" t="s">
        <v>1652</v>
      </c>
      <c r="C41" s="36" t="s">
        <v>289</v>
      </c>
      <c r="D41" s="36">
        <v>108589</v>
      </c>
      <c r="E41" s="36" t="s">
        <v>696</v>
      </c>
      <c r="F41" s="38">
        <v>45224</v>
      </c>
      <c r="G41" s="39">
        <v>-5785</v>
      </c>
      <c r="H41" s="71">
        <v>1</v>
      </c>
      <c r="I41" s="38">
        <v>45224</v>
      </c>
      <c r="J41" s="36" t="s">
        <v>1612</v>
      </c>
      <c r="K41" s="36" t="s">
        <v>1613</v>
      </c>
      <c r="M41" s="25">
        <v>113443</v>
      </c>
      <c r="N41" s="36">
        <v>-4280</v>
      </c>
      <c r="P41" s="36">
        <v>113443</v>
      </c>
      <c r="Q41" s="36">
        <v>-4280</v>
      </c>
    </row>
    <row r="42" spans="1:17" ht="14" customHeight="1" x14ac:dyDescent="0.2">
      <c r="A42" s="37" t="s">
        <v>257</v>
      </c>
      <c r="B42" s="36" t="s">
        <v>1653</v>
      </c>
      <c r="C42" s="36" t="s">
        <v>289</v>
      </c>
      <c r="D42" s="36">
        <v>108589</v>
      </c>
      <c r="E42" s="36" t="s">
        <v>696</v>
      </c>
      <c r="F42" s="38">
        <v>45224</v>
      </c>
      <c r="G42" s="39">
        <v>-3558</v>
      </c>
      <c r="H42" s="71">
        <v>1</v>
      </c>
      <c r="I42" s="38">
        <v>45224</v>
      </c>
      <c r="J42" s="36" t="s">
        <v>1612</v>
      </c>
      <c r="K42" s="36" t="s">
        <v>1613</v>
      </c>
      <c r="M42" s="25">
        <v>113476</v>
      </c>
      <c r="N42" s="36">
        <v>-3625</v>
      </c>
      <c r="P42" s="36">
        <v>113476</v>
      </c>
      <c r="Q42" s="36">
        <v>-3625</v>
      </c>
    </row>
    <row r="43" spans="1:17" ht="14" customHeight="1" x14ac:dyDescent="0.2">
      <c r="A43" s="37" t="s">
        <v>257</v>
      </c>
      <c r="B43" s="36" t="s">
        <v>1654</v>
      </c>
      <c r="C43" s="36" t="s">
        <v>289</v>
      </c>
      <c r="D43" s="36">
        <v>108589</v>
      </c>
      <c r="E43" s="36" t="s">
        <v>696</v>
      </c>
      <c r="F43" s="38">
        <v>45224</v>
      </c>
      <c r="G43" s="39">
        <v>-3164</v>
      </c>
      <c r="H43" s="71">
        <v>1</v>
      </c>
      <c r="I43" s="38">
        <v>45224</v>
      </c>
      <c r="J43" s="36" t="s">
        <v>1612</v>
      </c>
      <c r="K43" s="36" t="s">
        <v>1613</v>
      </c>
      <c r="M43" s="25">
        <v>113495</v>
      </c>
      <c r="N43" s="36">
        <v>-181300</v>
      </c>
      <c r="P43" s="36">
        <v>113495</v>
      </c>
      <c r="Q43" s="36">
        <v>-181300</v>
      </c>
    </row>
    <row r="44" spans="1:17" ht="14" customHeight="1" x14ac:dyDescent="0.2">
      <c r="A44" s="37" t="s">
        <v>257</v>
      </c>
      <c r="B44" s="36" t="s">
        <v>1655</v>
      </c>
      <c r="C44" s="36" t="s">
        <v>289</v>
      </c>
      <c r="D44" s="36">
        <v>108919</v>
      </c>
      <c r="E44" s="36" t="s">
        <v>218</v>
      </c>
      <c r="F44" s="38">
        <v>45224</v>
      </c>
      <c r="G44" s="39">
        <v>-1080</v>
      </c>
      <c r="H44" s="71">
        <v>1</v>
      </c>
      <c r="I44" s="38">
        <v>45224</v>
      </c>
      <c r="J44" s="36" t="s">
        <v>1612</v>
      </c>
      <c r="K44" s="36" t="s">
        <v>1613</v>
      </c>
      <c r="M44" s="25">
        <v>113566</v>
      </c>
      <c r="N44" s="36">
        <v>-600</v>
      </c>
      <c r="P44" s="36">
        <v>113566</v>
      </c>
      <c r="Q44" s="36">
        <v>-600</v>
      </c>
    </row>
    <row r="45" spans="1:17" ht="14" customHeight="1" x14ac:dyDescent="0.2">
      <c r="A45" s="37" t="s">
        <v>257</v>
      </c>
      <c r="B45" s="36" t="s">
        <v>1656</v>
      </c>
      <c r="C45" s="36" t="s">
        <v>289</v>
      </c>
      <c r="D45" s="36">
        <v>109008</v>
      </c>
      <c r="E45" s="36" t="s">
        <v>14</v>
      </c>
      <c r="F45" s="38">
        <v>45224</v>
      </c>
      <c r="G45" s="39">
        <v>-5808</v>
      </c>
      <c r="H45" s="71">
        <v>1</v>
      </c>
      <c r="I45" s="38">
        <v>45224</v>
      </c>
      <c r="J45" s="36" t="s">
        <v>1612</v>
      </c>
      <c r="K45" s="36" t="s">
        <v>1613</v>
      </c>
      <c r="M45" s="25">
        <v>113899</v>
      </c>
      <c r="N45" s="36">
        <v>-11020</v>
      </c>
      <c r="P45" s="36">
        <v>113899</v>
      </c>
      <c r="Q45" s="36">
        <v>-11020</v>
      </c>
    </row>
    <row r="46" spans="1:17" ht="14" customHeight="1" x14ac:dyDescent="0.2">
      <c r="A46" s="37" t="s">
        <v>257</v>
      </c>
      <c r="B46" s="36" t="s">
        <v>1657</v>
      </c>
      <c r="C46" s="36" t="s">
        <v>289</v>
      </c>
      <c r="D46" s="36">
        <v>109008</v>
      </c>
      <c r="E46" s="36" t="s">
        <v>14</v>
      </c>
      <c r="F46" s="38">
        <v>45224</v>
      </c>
      <c r="G46" s="39">
        <v>-410002</v>
      </c>
      <c r="H46" s="71">
        <v>1</v>
      </c>
      <c r="I46" s="38">
        <v>45224</v>
      </c>
      <c r="J46" s="36" t="s">
        <v>1612</v>
      </c>
      <c r="K46" s="36" t="s">
        <v>1613</v>
      </c>
      <c r="M46" s="25">
        <v>114105</v>
      </c>
      <c r="N46" s="36">
        <v>-3600</v>
      </c>
      <c r="P46" s="36">
        <v>114105</v>
      </c>
      <c r="Q46" s="36">
        <v>-3600</v>
      </c>
    </row>
    <row r="47" spans="1:17" ht="14" customHeight="1" x14ac:dyDescent="0.2">
      <c r="A47" s="37" t="s">
        <v>257</v>
      </c>
      <c r="B47" s="36" t="s">
        <v>1658</v>
      </c>
      <c r="C47" s="36" t="s">
        <v>289</v>
      </c>
      <c r="D47" s="36">
        <v>109962</v>
      </c>
      <c r="E47" s="36" t="s">
        <v>219</v>
      </c>
      <c r="F47" s="38">
        <v>45224</v>
      </c>
      <c r="G47" s="39">
        <v>-66007.72</v>
      </c>
      <c r="H47" s="71">
        <v>1</v>
      </c>
      <c r="I47" s="38">
        <v>45224</v>
      </c>
      <c r="J47" s="36" t="s">
        <v>1612</v>
      </c>
      <c r="K47" s="36" t="s">
        <v>1613</v>
      </c>
      <c r="M47" s="25">
        <v>114106</v>
      </c>
      <c r="N47" s="36">
        <v>-4532</v>
      </c>
      <c r="P47" s="36">
        <v>114106</v>
      </c>
      <c r="Q47" s="36">
        <v>-4532</v>
      </c>
    </row>
    <row r="48" spans="1:17" ht="14" customHeight="1" x14ac:dyDescent="0.2">
      <c r="A48" s="37" t="s">
        <v>257</v>
      </c>
      <c r="B48" s="36" t="s">
        <v>1659</v>
      </c>
      <c r="C48" s="36" t="s">
        <v>289</v>
      </c>
      <c r="D48" s="36">
        <v>110870</v>
      </c>
      <c r="E48" s="36" t="s">
        <v>220</v>
      </c>
      <c r="F48" s="38">
        <v>45224</v>
      </c>
      <c r="G48" s="39">
        <v>-2240</v>
      </c>
      <c r="H48" s="71">
        <v>1</v>
      </c>
      <c r="I48" s="38">
        <v>45224</v>
      </c>
      <c r="J48" s="36" t="s">
        <v>1612</v>
      </c>
      <c r="K48" s="36" t="s">
        <v>1613</v>
      </c>
      <c r="M48" s="25">
        <v>114353</v>
      </c>
      <c r="N48" s="36">
        <v>-18681.84</v>
      </c>
      <c r="P48" s="36">
        <v>114353</v>
      </c>
      <c r="Q48" s="36">
        <v>-18681.84</v>
      </c>
    </row>
    <row r="49" spans="1:17" ht="14" customHeight="1" x14ac:dyDescent="0.2">
      <c r="A49" s="37" t="s">
        <v>257</v>
      </c>
      <c r="B49" s="36" t="s">
        <v>1660</v>
      </c>
      <c r="C49" s="36" t="s">
        <v>289</v>
      </c>
      <c r="D49" s="36">
        <v>110899</v>
      </c>
      <c r="E49" s="36" t="s">
        <v>652</v>
      </c>
      <c r="F49" s="38">
        <v>45224</v>
      </c>
      <c r="G49" s="39">
        <v>-4459</v>
      </c>
      <c r="H49" s="71">
        <v>1</v>
      </c>
      <c r="I49" s="38">
        <v>45224</v>
      </c>
      <c r="J49" s="36" t="s">
        <v>1612</v>
      </c>
      <c r="K49" s="36" t="s">
        <v>1613</v>
      </c>
      <c r="M49" s="25">
        <v>114574</v>
      </c>
      <c r="N49" s="36">
        <v>-68250</v>
      </c>
      <c r="P49" s="36">
        <v>114574</v>
      </c>
      <c r="Q49" s="36">
        <v>-68250</v>
      </c>
    </row>
    <row r="50" spans="1:17" ht="14" customHeight="1" x14ac:dyDescent="0.2">
      <c r="A50" s="37" t="s">
        <v>257</v>
      </c>
      <c r="B50" s="36" t="s">
        <v>1661</v>
      </c>
      <c r="C50" s="36" t="s">
        <v>289</v>
      </c>
      <c r="D50" s="36">
        <v>110921</v>
      </c>
      <c r="E50" s="36" t="s">
        <v>479</v>
      </c>
      <c r="F50" s="38">
        <v>45224</v>
      </c>
      <c r="G50" s="39">
        <v>-1180</v>
      </c>
      <c r="H50" s="71">
        <v>1</v>
      </c>
      <c r="I50" s="38">
        <v>45224</v>
      </c>
      <c r="J50" s="36" t="s">
        <v>1612</v>
      </c>
      <c r="K50" s="36" t="s">
        <v>1613</v>
      </c>
      <c r="M50" s="25">
        <v>114683</v>
      </c>
      <c r="N50" s="36">
        <v>-20851</v>
      </c>
      <c r="P50" s="36">
        <v>114683</v>
      </c>
      <c r="Q50" s="36">
        <v>-20851</v>
      </c>
    </row>
    <row r="51" spans="1:17" ht="14" customHeight="1" x14ac:dyDescent="0.2">
      <c r="A51" s="37" t="s">
        <v>257</v>
      </c>
      <c r="B51" s="36" t="s">
        <v>1662</v>
      </c>
      <c r="C51" s="36" t="s">
        <v>289</v>
      </c>
      <c r="D51" s="36">
        <v>111133</v>
      </c>
      <c r="E51" s="36" t="s">
        <v>191</v>
      </c>
      <c r="F51" s="38">
        <v>45224</v>
      </c>
      <c r="G51" s="39">
        <v>-1860</v>
      </c>
      <c r="H51" s="71">
        <v>1</v>
      </c>
      <c r="I51" s="38">
        <v>45224</v>
      </c>
      <c r="J51" s="36" t="s">
        <v>1612</v>
      </c>
      <c r="K51" s="36" t="s">
        <v>1613</v>
      </c>
      <c r="M51" s="25">
        <v>114818</v>
      </c>
      <c r="N51" s="36">
        <v>-18656</v>
      </c>
      <c r="P51" s="36">
        <v>114818</v>
      </c>
      <c r="Q51" s="36">
        <v>-18656</v>
      </c>
    </row>
    <row r="52" spans="1:17" ht="14" customHeight="1" x14ac:dyDescent="0.2">
      <c r="A52" s="37" t="s">
        <v>257</v>
      </c>
      <c r="B52" s="36" t="s">
        <v>1663</v>
      </c>
      <c r="C52" s="36" t="s">
        <v>289</v>
      </c>
      <c r="D52" s="36">
        <v>111186</v>
      </c>
      <c r="E52" s="36" t="s">
        <v>15</v>
      </c>
      <c r="F52" s="38">
        <v>45224</v>
      </c>
      <c r="G52" s="39">
        <v>-180658</v>
      </c>
      <c r="H52" s="71">
        <v>1</v>
      </c>
      <c r="I52" s="38">
        <v>45224</v>
      </c>
      <c r="J52" s="36" t="s">
        <v>1612</v>
      </c>
      <c r="K52" s="36" t="s">
        <v>1613</v>
      </c>
      <c r="M52" s="25">
        <v>114883</v>
      </c>
      <c r="N52" s="36">
        <v>-53641</v>
      </c>
      <c r="P52" s="36">
        <v>114883</v>
      </c>
      <c r="Q52" s="36">
        <v>-53641</v>
      </c>
    </row>
    <row r="53" spans="1:17" ht="14" customHeight="1" x14ac:dyDescent="0.2">
      <c r="A53" s="37" t="s">
        <v>257</v>
      </c>
      <c r="B53" s="36" t="s">
        <v>1664</v>
      </c>
      <c r="C53" s="36" t="s">
        <v>289</v>
      </c>
      <c r="D53" s="36">
        <v>111274</v>
      </c>
      <c r="E53" s="36" t="s">
        <v>16</v>
      </c>
      <c r="F53" s="38">
        <v>45224</v>
      </c>
      <c r="G53" s="39">
        <v>-63852</v>
      </c>
      <c r="H53" s="71">
        <v>1</v>
      </c>
      <c r="I53" s="38">
        <v>45224</v>
      </c>
      <c r="J53" s="36" t="s">
        <v>1612</v>
      </c>
      <c r="K53" s="36" t="s">
        <v>1613</v>
      </c>
      <c r="M53" s="25">
        <v>115411</v>
      </c>
      <c r="N53" s="36">
        <v>-2832</v>
      </c>
      <c r="P53" s="36">
        <v>115411</v>
      </c>
      <c r="Q53" s="36">
        <v>-2832</v>
      </c>
    </row>
    <row r="54" spans="1:17" ht="14" customHeight="1" x14ac:dyDescent="0.2">
      <c r="A54" s="37" t="s">
        <v>257</v>
      </c>
      <c r="B54" s="36" t="s">
        <v>1665</v>
      </c>
      <c r="C54" s="36" t="s">
        <v>289</v>
      </c>
      <c r="D54" s="36">
        <v>112118</v>
      </c>
      <c r="E54" s="36" t="s">
        <v>744</v>
      </c>
      <c r="F54" s="38">
        <v>45224</v>
      </c>
      <c r="G54" s="39">
        <v>-56253</v>
      </c>
      <c r="H54" s="71">
        <v>1</v>
      </c>
      <c r="I54" s="38">
        <v>45224</v>
      </c>
      <c r="J54" s="36" t="s">
        <v>1612</v>
      </c>
      <c r="K54" s="36" t="s">
        <v>1613</v>
      </c>
      <c r="M54" s="25">
        <v>115415</v>
      </c>
      <c r="N54" s="36">
        <v>-102570</v>
      </c>
      <c r="P54" s="36">
        <v>115415</v>
      </c>
      <c r="Q54" s="36">
        <v>-102570</v>
      </c>
    </row>
    <row r="55" spans="1:17" ht="14" customHeight="1" x14ac:dyDescent="0.2">
      <c r="A55" s="37" t="s">
        <v>257</v>
      </c>
      <c r="B55" s="36" t="s">
        <v>1666</v>
      </c>
      <c r="C55" s="36" t="s">
        <v>289</v>
      </c>
      <c r="D55" s="36">
        <v>112192</v>
      </c>
      <c r="E55" s="36" t="s">
        <v>192</v>
      </c>
      <c r="F55" s="38">
        <v>45224</v>
      </c>
      <c r="G55" s="39">
        <v>-27031</v>
      </c>
      <c r="H55" s="71">
        <v>1</v>
      </c>
      <c r="I55" s="38">
        <v>45224</v>
      </c>
      <c r="J55" s="36" t="s">
        <v>1612</v>
      </c>
      <c r="K55" s="36" t="s">
        <v>1613</v>
      </c>
      <c r="M55" s="25">
        <v>115680</v>
      </c>
      <c r="N55" s="36">
        <v>-168940.6</v>
      </c>
      <c r="P55" s="36">
        <v>115680</v>
      </c>
      <c r="Q55" s="36">
        <v>-168940.6</v>
      </c>
    </row>
    <row r="56" spans="1:17" ht="14" customHeight="1" x14ac:dyDescent="0.2">
      <c r="A56" s="37" t="s">
        <v>257</v>
      </c>
      <c r="B56" s="36" t="s">
        <v>1667</v>
      </c>
      <c r="C56" s="36" t="s">
        <v>289</v>
      </c>
      <c r="D56" s="36">
        <v>112289</v>
      </c>
      <c r="E56" s="36" t="s">
        <v>688</v>
      </c>
      <c r="F56" s="38">
        <v>45224</v>
      </c>
      <c r="G56" s="39">
        <v>-400</v>
      </c>
      <c r="H56" s="71">
        <v>1</v>
      </c>
      <c r="I56" s="38">
        <v>45224</v>
      </c>
      <c r="J56" s="36" t="s">
        <v>1612</v>
      </c>
      <c r="K56" s="36" t="s">
        <v>1613</v>
      </c>
      <c r="M56" s="25">
        <v>115751</v>
      </c>
      <c r="N56" s="36">
        <v>-270176</v>
      </c>
      <c r="P56" s="36">
        <v>115751</v>
      </c>
      <c r="Q56" s="36">
        <v>-270176</v>
      </c>
    </row>
    <row r="57" spans="1:17" ht="14" customHeight="1" x14ac:dyDescent="0.2">
      <c r="A57" s="37" t="s">
        <v>257</v>
      </c>
      <c r="B57" s="36" t="s">
        <v>1668</v>
      </c>
      <c r="C57" s="36" t="s">
        <v>289</v>
      </c>
      <c r="D57" s="36">
        <v>112289</v>
      </c>
      <c r="E57" s="36" t="s">
        <v>688</v>
      </c>
      <c r="F57" s="38">
        <v>45224</v>
      </c>
      <c r="G57" s="39">
        <v>-3180</v>
      </c>
      <c r="H57" s="71">
        <v>1</v>
      </c>
      <c r="I57" s="38">
        <v>45224</v>
      </c>
      <c r="J57" s="36" t="s">
        <v>1612</v>
      </c>
      <c r="K57" s="36" t="s">
        <v>1613</v>
      </c>
      <c r="M57" s="25">
        <v>115764</v>
      </c>
      <c r="N57" s="36">
        <v>-898</v>
      </c>
      <c r="P57" s="36">
        <v>115764</v>
      </c>
      <c r="Q57" s="36">
        <v>-898</v>
      </c>
    </row>
    <row r="58" spans="1:17" ht="14" customHeight="1" x14ac:dyDescent="0.2">
      <c r="A58" s="37" t="s">
        <v>257</v>
      </c>
      <c r="B58" s="36" t="s">
        <v>1669</v>
      </c>
      <c r="C58" s="36" t="s">
        <v>289</v>
      </c>
      <c r="D58" s="36">
        <v>112289</v>
      </c>
      <c r="E58" s="36" t="s">
        <v>688</v>
      </c>
      <c r="F58" s="38">
        <v>45224</v>
      </c>
      <c r="G58" s="39">
        <v>-3210</v>
      </c>
      <c r="H58" s="71">
        <v>1</v>
      </c>
      <c r="I58" s="38">
        <v>45224</v>
      </c>
      <c r="J58" s="36" t="s">
        <v>1612</v>
      </c>
      <c r="K58" s="36" t="s">
        <v>1613</v>
      </c>
      <c r="M58" s="25">
        <v>115790</v>
      </c>
      <c r="N58" s="36">
        <v>-13031.63</v>
      </c>
      <c r="P58" s="36">
        <v>115790</v>
      </c>
      <c r="Q58" s="36">
        <v>-13031.63</v>
      </c>
    </row>
    <row r="59" spans="1:17" ht="14" customHeight="1" x14ac:dyDescent="0.2">
      <c r="A59" s="37" t="s">
        <v>257</v>
      </c>
      <c r="B59" s="36" t="s">
        <v>1670</v>
      </c>
      <c r="C59" s="36" t="s">
        <v>289</v>
      </c>
      <c r="D59" s="36">
        <v>112313</v>
      </c>
      <c r="E59" s="36" t="s">
        <v>329</v>
      </c>
      <c r="F59" s="38">
        <v>45224</v>
      </c>
      <c r="G59" s="39">
        <v>-55800</v>
      </c>
      <c r="H59" s="71">
        <v>1</v>
      </c>
      <c r="I59" s="38">
        <v>45224</v>
      </c>
      <c r="J59" s="36" t="s">
        <v>1612</v>
      </c>
      <c r="K59" s="36" t="s">
        <v>1613</v>
      </c>
      <c r="M59" s="25">
        <v>115815</v>
      </c>
      <c r="N59" s="36">
        <v>-37076</v>
      </c>
      <c r="P59" s="36">
        <v>115815</v>
      </c>
      <c r="Q59" s="36">
        <v>-37076</v>
      </c>
    </row>
    <row r="60" spans="1:17" ht="14" customHeight="1" x14ac:dyDescent="0.2">
      <c r="A60" s="37" t="s">
        <v>257</v>
      </c>
      <c r="B60" s="36" t="s">
        <v>1671</v>
      </c>
      <c r="C60" s="36" t="s">
        <v>289</v>
      </c>
      <c r="D60" s="36">
        <v>112377</v>
      </c>
      <c r="E60" s="36" t="s">
        <v>17</v>
      </c>
      <c r="F60" s="38">
        <v>45224</v>
      </c>
      <c r="G60" s="39">
        <v>-991959</v>
      </c>
      <c r="H60" s="71">
        <v>1</v>
      </c>
      <c r="I60" s="38">
        <v>45224</v>
      </c>
      <c r="J60" s="36" t="s">
        <v>1612</v>
      </c>
      <c r="K60" s="36" t="s">
        <v>1613</v>
      </c>
      <c r="M60" s="25">
        <v>115908</v>
      </c>
      <c r="N60" s="36">
        <v>-5380.8</v>
      </c>
      <c r="P60" s="36">
        <v>115908</v>
      </c>
      <c r="Q60" s="36">
        <v>-5380.8</v>
      </c>
    </row>
    <row r="61" spans="1:17" ht="14" customHeight="1" x14ac:dyDescent="0.2">
      <c r="A61" s="37" t="s">
        <v>257</v>
      </c>
      <c r="B61" s="36" t="s">
        <v>1672</v>
      </c>
      <c r="C61" s="36" t="s">
        <v>289</v>
      </c>
      <c r="D61" s="36">
        <v>112390</v>
      </c>
      <c r="E61" s="36" t="s">
        <v>297</v>
      </c>
      <c r="F61" s="38">
        <v>45224</v>
      </c>
      <c r="G61" s="39">
        <v>-30000</v>
      </c>
      <c r="H61" s="71">
        <v>1</v>
      </c>
      <c r="I61" s="38">
        <v>45224</v>
      </c>
      <c r="J61" s="36" t="s">
        <v>1612</v>
      </c>
      <c r="K61" s="36" t="s">
        <v>1613</v>
      </c>
      <c r="M61" s="25">
        <v>116071</v>
      </c>
      <c r="N61" s="36">
        <v>-55900</v>
      </c>
      <c r="P61" s="36">
        <v>116071</v>
      </c>
      <c r="Q61" s="36">
        <v>-55900</v>
      </c>
    </row>
    <row r="62" spans="1:17" ht="14" customHeight="1" x14ac:dyDescent="0.2">
      <c r="A62" s="37" t="s">
        <v>257</v>
      </c>
      <c r="B62" s="36" t="s">
        <v>1673</v>
      </c>
      <c r="C62" s="36" t="s">
        <v>289</v>
      </c>
      <c r="D62" s="36">
        <v>112584</v>
      </c>
      <c r="E62" s="36" t="s">
        <v>606</v>
      </c>
      <c r="F62" s="38">
        <v>45224</v>
      </c>
      <c r="G62" s="39">
        <v>-188356.86</v>
      </c>
      <c r="H62" s="71">
        <v>1</v>
      </c>
      <c r="I62" s="38">
        <v>45224</v>
      </c>
      <c r="J62" s="36" t="s">
        <v>1612</v>
      </c>
      <c r="K62" s="36" t="s">
        <v>1613</v>
      </c>
      <c r="M62" s="25">
        <v>117173</v>
      </c>
      <c r="N62" s="36">
        <v>-286702</v>
      </c>
      <c r="P62" s="36">
        <v>117173</v>
      </c>
      <c r="Q62" s="36">
        <v>-286702</v>
      </c>
    </row>
    <row r="63" spans="1:17" ht="14" customHeight="1" x14ac:dyDescent="0.2">
      <c r="A63" s="37" t="s">
        <v>257</v>
      </c>
      <c r="B63" s="36" t="s">
        <v>1674</v>
      </c>
      <c r="C63" s="36" t="s">
        <v>289</v>
      </c>
      <c r="D63" s="36">
        <v>112584</v>
      </c>
      <c r="E63" s="36" t="s">
        <v>606</v>
      </c>
      <c r="F63" s="38">
        <v>45224</v>
      </c>
      <c r="G63" s="39">
        <v>-2116</v>
      </c>
      <c r="H63" s="71">
        <v>1</v>
      </c>
      <c r="I63" s="38">
        <v>45224</v>
      </c>
      <c r="J63" s="36" t="s">
        <v>1612</v>
      </c>
      <c r="K63" s="36" t="s">
        <v>1613</v>
      </c>
      <c r="M63" s="25">
        <v>117188</v>
      </c>
      <c r="N63" s="36">
        <v>-105803</v>
      </c>
      <c r="P63" s="36">
        <v>117188</v>
      </c>
      <c r="Q63" s="36">
        <v>-105803</v>
      </c>
    </row>
    <row r="64" spans="1:17" ht="14" customHeight="1" x14ac:dyDescent="0.2">
      <c r="A64" s="37" t="s">
        <v>257</v>
      </c>
      <c r="B64" s="36" t="s">
        <v>1675</v>
      </c>
      <c r="C64" s="36" t="s">
        <v>289</v>
      </c>
      <c r="D64" s="36">
        <v>112584</v>
      </c>
      <c r="E64" s="36" t="s">
        <v>606</v>
      </c>
      <c r="F64" s="38">
        <v>45224</v>
      </c>
      <c r="G64" s="39">
        <v>-172588.79999999999</v>
      </c>
      <c r="H64" s="71">
        <v>1</v>
      </c>
      <c r="I64" s="38">
        <v>45224</v>
      </c>
      <c r="J64" s="36" t="s">
        <v>1612</v>
      </c>
      <c r="K64" s="36" t="s">
        <v>1613</v>
      </c>
      <c r="M64" s="25">
        <v>117381</v>
      </c>
      <c r="N64" s="36">
        <v>-1357</v>
      </c>
      <c r="P64" s="36">
        <v>117381</v>
      </c>
      <c r="Q64" s="36">
        <v>-1357</v>
      </c>
    </row>
    <row r="65" spans="1:17" ht="14" customHeight="1" x14ac:dyDescent="0.2">
      <c r="A65" s="37" t="s">
        <v>257</v>
      </c>
      <c r="B65" s="36" t="s">
        <v>1676</v>
      </c>
      <c r="C65" s="36" t="s">
        <v>289</v>
      </c>
      <c r="D65" s="36">
        <v>112644</v>
      </c>
      <c r="E65" s="36" t="s">
        <v>193</v>
      </c>
      <c r="F65" s="38">
        <v>45224</v>
      </c>
      <c r="G65" s="39">
        <v>-14160</v>
      </c>
      <c r="H65" s="71">
        <v>1</v>
      </c>
      <c r="I65" s="38">
        <v>45224</v>
      </c>
      <c r="J65" s="36" t="s">
        <v>1612</v>
      </c>
      <c r="K65" s="36" t="s">
        <v>1613</v>
      </c>
      <c r="M65" s="25">
        <v>117390</v>
      </c>
      <c r="N65" s="36">
        <v>-112208</v>
      </c>
      <c r="P65" s="36">
        <v>117390</v>
      </c>
      <c r="Q65" s="36">
        <v>-112208</v>
      </c>
    </row>
    <row r="66" spans="1:17" ht="14" customHeight="1" x14ac:dyDescent="0.2">
      <c r="A66" s="37" t="s">
        <v>257</v>
      </c>
      <c r="B66" s="36" t="s">
        <v>1677</v>
      </c>
      <c r="C66" s="36" t="s">
        <v>289</v>
      </c>
      <c r="D66" s="36">
        <v>112691</v>
      </c>
      <c r="E66" s="36" t="s">
        <v>566</v>
      </c>
      <c r="F66" s="38">
        <v>45224</v>
      </c>
      <c r="G66" s="39">
        <v>-278816.40000000002</v>
      </c>
      <c r="H66" s="71">
        <v>2</v>
      </c>
      <c r="I66" s="38">
        <v>45224</v>
      </c>
      <c r="J66" s="36" t="s">
        <v>1612</v>
      </c>
      <c r="K66" s="36" t="s">
        <v>1613</v>
      </c>
      <c r="M66" s="25">
        <v>117391</v>
      </c>
      <c r="N66" s="36">
        <v>-155724</v>
      </c>
      <c r="P66" s="36">
        <v>117391</v>
      </c>
      <c r="Q66" s="36">
        <v>-155724</v>
      </c>
    </row>
    <row r="67" spans="1:17" ht="14" customHeight="1" x14ac:dyDescent="0.2">
      <c r="A67" s="37" t="s">
        <v>257</v>
      </c>
      <c r="B67" s="36" t="s">
        <v>1678</v>
      </c>
      <c r="C67" s="36" t="s">
        <v>289</v>
      </c>
      <c r="D67" s="36">
        <v>113443</v>
      </c>
      <c r="E67" s="36" t="s">
        <v>467</v>
      </c>
      <c r="F67" s="38">
        <v>45224</v>
      </c>
      <c r="G67" s="39">
        <v>-4280</v>
      </c>
      <c r="H67" s="71">
        <v>1</v>
      </c>
      <c r="I67" s="38">
        <v>45224</v>
      </c>
      <c r="J67" s="36" t="s">
        <v>1612</v>
      </c>
      <c r="K67" s="36" t="s">
        <v>1613</v>
      </c>
      <c r="M67" s="25">
        <v>117533</v>
      </c>
      <c r="N67" s="36">
        <v>-238777</v>
      </c>
      <c r="P67" s="36">
        <v>117533</v>
      </c>
      <c r="Q67" s="36">
        <v>-238777</v>
      </c>
    </row>
    <row r="68" spans="1:17" ht="14" customHeight="1" x14ac:dyDescent="0.2">
      <c r="A68" s="37" t="s">
        <v>257</v>
      </c>
      <c r="B68" s="36" t="s">
        <v>1679</v>
      </c>
      <c r="C68" s="36" t="s">
        <v>289</v>
      </c>
      <c r="D68" s="36">
        <v>113476</v>
      </c>
      <c r="E68" s="36" t="s">
        <v>410</v>
      </c>
      <c r="F68" s="38">
        <v>45224</v>
      </c>
      <c r="G68" s="39">
        <v>-3625</v>
      </c>
      <c r="H68" s="71">
        <v>1</v>
      </c>
      <c r="I68" s="38">
        <v>45224</v>
      </c>
      <c r="J68" s="36" t="s">
        <v>1612</v>
      </c>
      <c r="K68" s="36" t="s">
        <v>1613</v>
      </c>
      <c r="M68" s="25">
        <v>118376</v>
      </c>
      <c r="N68" s="36">
        <v>-4425</v>
      </c>
      <c r="P68" s="36">
        <v>118376</v>
      </c>
      <c r="Q68" s="36">
        <v>-4425</v>
      </c>
    </row>
    <row r="69" spans="1:17" ht="14" customHeight="1" x14ac:dyDescent="0.2">
      <c r="A69" s="37" t="s">
        <v>257</v>
      </c>
      <c r="B69" s="36" t="s">
        <v>1680</v>
      </c>
      <c r="C69" s="36" t="s">
        <v>289</v>
      </c>
      <c r="D69" s="36">
        <v>113495</v>
      </c>
      <c r="E69" s="36" t="s">
        <v>31</v>
      </c>
      <c r="F69" s="38">
        <v>45224</v>
      </c>
      <c r="G69" s="39">
        <v>-181300</v>
      </c>
      <c r="H69" s="71">
        <v>1</v>
      </c>
      <c r="I69" s="38">
        <v>45224</v>
      </c>
      <c r="J69" s="36" t="s">
        <v>1612</v>
      </c>
      <c r="K69" s="36" t="s">
        <v>1613</v>
      </c>
      <c r="M69" s="25">
        <v>118472</v>
      </c>
      <c r="N69" s="36">
        <v>-29400</v>
      </c>
      <c r="P69" s="36">
        <v>118472</v>
      </c>
      <c r="Q69" s="36">
        <v>-29400</v>
      </c>
    </row>
    <row r="70" spans="1:17" ht="14" customHeight="1" x14ac:dyDescent="0.2">
      <c r="A70" s="37" t="s">
        <v>257</v>
      </c>
      <c r="B70" s="36" t="s">
        <v>1681</v>
      </c>
      <c r="C70" s="36" t="s">
        <v>289</v>
      </c>
      <c r="D70" s="36">
        <v>113566</v>
      </c>
      <c r="E70" s="36" t="s">
        <v>723</v>
      </c>
      <c r="F70" s="38">
        <v>45224</v>
      </c>
      <c r="G70" s="39">
        <v>-600</v>
      </c>
      <c r="H70" s="71">
        <v>1</v>
      </c>
      <c r="I70" s="38">
        <v>45224</v>
      </c>
      <c r="J70" s="36" t="s">
        <v>1612</v>
      </c>
      <c r="K70" s="36" t="s">
        <v>1613</v>
      </c>
      <c r="M70" s="25">
        <v>118676</v>
      </c>
      <c r="N70" s="36">
        <v>-1632</v>
      </c>
      <c r="P70" s="36">
        <v>118676</v>
      </c>
      <c r="Q70" s="36">
        <v>-1632</v>
      </c>
    </row>
    <row r="71" spans="1:17" ht="14" customHeight="1" x14ac:dyDescent="0.2">
      <c r="A71" s="37" t="s">
        <v>257</v>
      </c>
      <c r="B71" s="36" t="s">
        <v>1682</v>
      </c>
      <c r="C71" s="36" t="s">
        <v>289</v>
      </c>
      <c r="D71" s="36">
        <v>113899</v>
      </c>
      <c r="E71" s="36" t="s">
        <v>221</v>
      </c>
      <c r="F71" s="38">
        <v>45224</v>
      </c>
      <c r="G71" s="39">
        <v>-11020</v>
      </c>
      <c r="H71" s="71">
        <v>1</v>
      </c>
      <c r="I71" s="38">
        <v>45224</v>
      </c>
      <c r="J71" s="36" t="s">
        <v>1612</v>
      </c>
      <c r="K71" s="36" t="s">
        <v>1613</v>
      </c>
      <c r="M71" s="25">
        <v>118732</v>
      </c>
      <c r="N71" s="36">
        <v>-239731.66</v>
      </c>
      <c r="P71" s="36">
        <v>118732</v>
      </c>
      <c r="Q71" s="36">
        <v>-239731.66</v>
      </c>
    </row>
    <row r="72" spans="1:17" ht="14" customHeight="1" x14ac:dyDescent="0.2">
      <c r="A72" s="37" t="s">
        <v>257</v>
      </c>
      <c r="B72" s="36" t="s">
        <v>1683</v>
      </c>
      <c r="C72" s="36" t="s">
        <v>289</v>
      </c>
      <c r="D72" s="36">
        <v>114105</v>
      </c>
      <c r="E72" s="36" t="s">
        <v>433</v>
      </c>
      <c r="F72" s="38">
        <v>45224</v>
      </c>
      <c r="G72" s="39">
        <v>-3600</v>
      </c>
      <c r="H72" s="71">
        <v>1</v>
      </c>
      <c r="I72" s="38">
        <v>45224</v>
      </c>
      <c r="J72" s="36" t="s">
        <v>1612</v>
      </c>
      <c r="K72" s="36" t="s">
        <v>1613</v>
      </c>
      <c r="M72" s="25">
        <v>118787</v>
      </c>
      <c r="N72" s="36">
        <v>-38495</v>
      </c>
      <c r="P72" s="36">
        <v>118787</v>
      </c>
      <c r="Q72" s="36">
        <v>-38495</v>
      </c>
    </row>
    <row r="73" spans="1:17" ht="14" customHeight="1" x14ac:dyDescent="0.2">
      <c r="A73" s="37" t="s">
        <v>257</v>
      </c>
      <c r="B73" s="36" t="s">
        <v>1684</v>
      </c>
      <c r="C73" s="36" t="s">
        <v>289</v>
      </c>
      <c r="D73" s="36">
        <v>114106</v>
      </c>
      <c r="E73" s="36" t="s">
        <v>222</v>
      </c>
      <c r="F73" s="38">
        <v>45224</v>
      </c>
      <c r="G73" s="39">
        <v>-4532</v>
      </c>
      <c r="H73" s="71">
        <v>1</v>
      </c>
      <c r="I73" s="38">
        <v>45224</v>
      </c>
      <c r="J73" s="36" t="s">
        <v>1612</v>
      </c>
      <c r="K73" s="36" t="s">
        <v>1613</v>
      </c>
      <c r="M73" s="25">
        <v>118836</v>
      </c>
      <c r="N73" s="36">
        <v>-1430</v>
      </c>
      <c r="P73" s="36">
        <v>118836</v>
      </c>
      <c r="Q73" s="36">
        <v>-1430</v>
      </c>
    </row>
    <row r="74" spans="1:17" ht="14" customHeight="1" x14ac:dyDescent="0.2">
      <c r="A74" s="37" t="s">
        <v>257</v>
      </c>
      <c r="B74" s="36" t="s">
        <v>1685</v>
      </c>
      <c r="C74" s="36" t="s">
        <v>289</v>
      </c>
      <c r="D74" s="36">
        <v>114353</v>
      </c>
      <c r="E74" s="36" t="s">
        <v>194</v>
      </c>
      <c r="F74" s="38">
        <v>45224</v>
      </c>
      <c r="G74" s="39">
        <v>-18681.84</v>
      </c>
      <c r="H74" s="71">
        <v>1</v>
      </c>
      <c r="I74" s="38">
        <v>45224</v>
      </c>
      <c r="J74" s="36" t="s">
        <v>1612</v>
      </c>
      <c r="K74" s="36" t="s">
        <v>1613</v>
      </c>
      <c r="M74" s="25">
        <v>119011</v>
      </c>
      <c r="N74" s="36">
        <v>-38940</v>
      </c>
      <c r="P74" s="36">
        <v>119011</v>
      </c>
      <c r="Q74" s="36">
        <v>-38940</v>
      </c>
    </row>
    <row r="75" spans="1:17" ht="14" customHeight="1" x14ac:dyDescent="0.2">
      <c r="A75" s="37" t="s">
        <v>257</v>
      </c>
      <c r="B75" s="36" t="s">
        <v>1686</v>
      </c>
      <c r="C75" s="36" t="s">
        <v>289</v>
      </c>
      <c r="D75" s="36">
        <v>114574</v>
      </c>
      <c r="E75" s="36" t="s">
        <v>195</v>
      </c>
      <c r="F75" s="38">
        <v>45224</v>
      </c>
      <c r="G75" s="39">
        <v>-68250</v>
      </c>
      <c r="H75" s="71">
        <v>1</v>
      </c>
      <c r="I75" s="38">
        <v>45224</v>
      </c>
      <c r="J75" s="36" t="s">
        <v>1612</v>
      </c>
      <c r="K75" s="36" t="s">
        <v>1613</v>
      </c>
      <c r="M75" s="25">
        <v>119109</v>
      </c>
      <c r="N75" s="36">
        <v>-7816</v>
      </c>
      <c r="P75" s="36">
        <v>119109</v>
      </c>
      <c r="Q75" s="36">
        <v>-7816</v>
      </c>
    </row>
    <row r="76" spans="1:17" ht="14" customHeight="1" x14ac:dyDescent="0.2">
      <c r="A76" s="37" t="s">
        <v>257</v>
      </c>
      <c r="B76" s="36" t="s">
        <v>1687</v>
      </c>
      <c r="C76" s="36" t="s">
        <v>289</v>
      </c>
      <c r="D76" s="36">
        <v>114683</v>
      </c>
      <c r="E76" s="36" t="s">
        <v>18</v>
      </c>
      <c r="F76" s="38">
        <v>45224</v>
      </c>
      <c r="G76" s="39">
        <v>-20851</v>
      </c>
      <c r="H76" s="71">
        <v>1</v>
      </c>
      <c r="I76" s="38">
        <v>45224</v>
      </c>
      <c r="J76" s="36" t="s">
        <v>1612</v>
      </c>
      <c r="K76" s="36" t="s">
        <v>1613</v>
      </c>
      <c r="M76" s="25">
        <v>119320</v>
      </c>
      <c r="N76" s="36">
        <v>-262331</v>
      </c>
      <c r="P76" s="36">
        <v>119320</v>
      </c>
      <c r="Q76" s="36">
        <v>-262331</v>
      </c>
    </row>
    <row r="77" spans="1:17" ht="14" customHeight="1" x14ac:dyDescent="0.2">
      <c r="A77" s="37" t="s">
        <v>257</v>
      </c>
      <c r="B77" s="36" t="s">
        <v>1688</v>
      </c>
      <c r="C77" s="36" t="s">
        <v>289</v>
      </c>
      <c r="D77" s="36">
        <v>114818</v>
      </c>
      <c r="E77" s="36" t="s">
        <v>562</v>
      </c>
      <c r="F77" s="38">
        <v>45224</v>
      </c>
      <c r="G77" s="39">
        <v>-4312</v>
      </c>
      <c r="H77" s="71">
        <v>1</v>
      </c>
      <c r="I77" s="38">
        <v>45224</v>
      </c>
      <c r="J77" s="36" t="s">
        <v>1612</v>
      </c>
      <c r="K77" s="36" t="s">
        <v>1613</v>
      </c>
      <c r="M77" s="25">
        <v>119450</v>
      </c>
      <c r="N77" s="36">
        <v>-4256</v>
      </c>
      <c r="P77" s="36">
        <v>119450</v>
      </c>
      <c r="Q77" s="36">
        <v>-4256</v>
      </c>
    </row>
    <row r="78" spans="1:17" ht="14" customHeight="1" x14ac:dyDescent="0.2">
      <c r="A78" s="37" t="s">
        <v>257</v>
      </c>
      <c r="B78" s="36" t="s">
        <v>1689</v>
      </c>
      <c r="C78" s="36" t="s">
        <v>289</v>
      </c>
      <c r="D78" s="36">
        <v>114818</v>
      </c>
      <c r="E78" s="36" t="s">
        <v>562</v>
      </c>
      <c r="F78" s="38">
        <v>45224</v>
      </c>
      <c r="G78" s="39">
        <v>-6133</v>
      </c>
      <c r="H78" s="71">
        <v>1</v>
      </c>
      <c r="I78" s="38">
        <v>45224</v>
      </c>
      <c r="J78" s="36" t="s">
        <v>1612</v>
      </c>
      <c r="K78" s="36" t="s">
        <v>1613</v>
      </c>
      <c r="M78" s="25">
        <v>119672</v>
      </c>
      <c r="N78" s="36">
        <v>-28910</v>
      </c>
      <c r="P78" s="36">
        <v>119672</v>
      </c>
      <c r="Q78" s="36">
        <v>-28910</v>
      </c>
    </row>
    <row r="79" spans="1:17" ht="14" customHeight="1" x14ac:dyDescent="0.2">
      <c r="A79" s="37" t="s">
        <v>257</v>
      </c>
      <c r="B79" s="36" t="s">
        <v>1690</v>
      </c>
      <c r="C79" s="36" t="s">
        <v>289</v>
      </c>
      <c r="D79" s="36">
        <v>114818</v>
      </c>
      <c r="E79" s="36" t="s">
        <v>562</v>
      </c>
      <c r="F79" s="38">
        <v>45224</v>
      </c>
      <c r="G79" s="39">
        <v>-5533</v>
      </c>
      <c r="H79" s="71">
        <v>1</v>
      </c>
      <c r="I79" s="38">
        <v>45224</v>
      </c>
      <c r="J79" s="36" t="s">
        <v>1612</v>
      </c>
      <c r="K79" s="36" t="s">
        <v>1613</v>
      </c>
      <c r="M79" s="25">
        <v>119796</v>
      </c>
      <c r="N79" s="36">
        <v>-5500</v>
      </c>
      <c r="P79" s="36">
        <v>119796</v>
      </c>
      <c r="Q79" s="36">
        <v>-5500</v>
      </c>
    </row>
    <row r="80" spans="1:17" ht="14" customHeight="1" x14ac:dyDescent="0.2">
      <c r="A80" s="37" t="s">
        <v>257</v>
      </c>
      <c r="B80" s="36" t="s">
        <v>1691</v>
      </c>
      <c r="C80" s="36" t="s">
        <v>289</v>
      </c>
      <c r="D80" s="36">
        <v>114818</v>
      </c>
      <c r="E80" s="36" t="s">
        <v>562</v>
      </c>
      <c r="F80" s="38">
        <v>45224</v>
      </c>
      <c r="G80" s="39">
        <v>-2678</v>
      </c>
      <c r="H80" s="71">
        <v>1</v>
      </c>
      <c r="I80" s="38">
        <v>45224</v>
      </c>
      <c r="J80" s="36" t="s">
        <v>1612</v>
      </c>
      <c r="K80" s="36" t="s">
        <v>1613</v>
      </c>
      <c r="M80" s="25">
        <v>120273</v>
      </c>
      <c r="N80" s="36">
        <v>-100620</v>
      </c>
      <c r="P80" s="36">
        <v>120273</v>
      </c>
      <c r="Q80" s="36">
        <v>-100620</v>
      </c>
    </row>
    <row r="81" spans="1:17" ht="14" customHeight="1" x14ac:dyDescent="0.2">
      <c r="A81" s="37" t="s">
        <v>257</v>
      </c>
      <c r="B81" s="36" t="s">
        <v>1692</v>
      </c>
      <c r="C81" s="36" t="s">
        <v>289</v>
      </c>
      <c r="D81" s="36">
        <v>114883</v>
      </c>
      <c r="E81" s="36" t="s">
        <v>19</v>
      </c>
      <c r="F81" s="38">
        <v>45224</v>
      </c>
      <c r="G81" s="39">
        <v>-53641</v>
      </c>
      <c r="H81" s="71">
        <v>1</v>
      </c>
      <c r="I81" s="38">
        <v>45224</v>
      </c>
      <c r="J81" s="36" t="s">
        <v>1612</v>
      </c>
      <c r="K81" s="36" t="s">
        <v>1613</v>
      </c>
      <c r="M81" s="25">
        <v>120474</v>
      </c>
      <c r="N81" s="36">
        <v>-25960</v>
      </c>
      <c r="P81" s="36">
        <v>120474</v>
      </c>
      <c r="Q81" s="36">
        <v>-25960</v>
      </c>
    </row>
    <row r="82" spans="1:17" ht="14" customHeight="1" x14ac:dyDescent="0.2">
      <c r="A82" s="37" t="s">
        <v>257</v>
      </c>
      <c r="B82" s="36" t="s">
        <v>1693</v>
      </c>
      <c r="C82" s="36" t="s">
        <v>289</v>
      </c>
      <c r="D82" s="36">
        <v>115411</v>
      </c>
      <c r="E82" s="36" t="s">
        <v>223</v>
      </c>
      <c r="F82" s="38">
        <v>45224</v>
      </c>
      <c r="G82" s="39">
        <v>-2832</v>
      </c>
      <c r="H82" s="71">
        <v>1</v>
      </c>
      <c r="I82" s="38">
        <v>45224</v>
      </c>
      <c r="J82" s="36" t="s">
        <v>1612</v>
      </c>
      <c r="K82" s="36" t="s">
        <v>1613</v>
      </c>
      <c r="M82" s="25">
        <v>120490</v>
      </c>
      <c r="N82" s="36">
        <v>-98893</v>
      </c>
      <c r="P82" s="36">
        <v>120490</v>
      </c>
      <c r="Q82" s="36">
        <v>-98893</v>
      </c>
    </row>
    <row r="83" spans="1:17" ht="14" customHeight="1" x14ac:dyDescent="0.2">
      <c r="A83" s="37" t="s">
        <v>257</v>
      </c>
      <c r="B83" s="36" t="s">
        <v>1694</v>
      </c>
      <c r="C83" s="36" t="s">
        <v>289</v>
      </c>
      <c r="D83" s="36">
        <v>115415</v>
      </c>
      <c r="E83" s="36" t="s">
        <v>196</v>
      </c>
      <c r="F83" s="38">
        <v>45224</v>
      </c>
      <c r="G83" s="39">
        <v>-2280</v>
      </c>
      <c r="H83" s="71">
        <v>1</v>
      </c>
      <c r="I83" s="38">
        <v>45224</v>
      </c>
      <c r="J83" s="36" t="s">
        <v>1612</v>
      </c>
      <c r="K83" s="36" t="s">
        <v>1613</v>
      </c>
      <c r="M83" s="25">
        <v>120497</v>
      </c>
      <c r="N83" s="36">
        <v>-16520</v>
      </c>
      <c r="P83" s="36">
        <v>120497</v>
      </c>
      <c r="Q83" s="36">
        <v>-16520</v>
      </c>
    </row>
    <row r="84" spans="1:17" ht="14" customHeight="1" x14ac:dyDescent="0.2">
      <c r="A84" s="37" t="s">
        <v>257</v>
      </c>
      <c r="B84" s="36" t="s">
        <v>1695</v>
      </c>
      <c r="C84" s="36" t="s">
        <v>289</v>
      </c>
      <c r="D84" s="36">
        <v>115415</v>
      </c>
      <c r="E84" s="36" t="s">
        <v>196</v>
      </c>
      <c r="F84" s="38">
        <v>45224</v>
      </c>
      <c r="G84" s="39">
        <v>-2760</v>
      </c>
      <c r="H84" s="71">
        <v>1</v>
      </c>
      <c r="I84" s="38">
        <v>45224</v>
      </c>
      <c r="J84" s="36" t="s">
        <v>1612</v>
      </c>
      <c r="K84" s="36" t="s">
        <v>1613</v>
      </c>
      <c r="M84" s="25">
        <v>301254</v>
      </c>
      <c r="N84" s="36">
        <v>-222460</v>
      </c>
      <c r="P84" s="36">
        <v>301254</v>
      </c>
      <c r="Q84" s="36">
        <v>-222460</v>
      </c>
    </row>
    <row r="85" spans="1:17" ht="14" customHeight="1" x14ac:dyDescent="0.2">
      <c r="A85" s="37" t="s">
        <v>257</v>
      </c>
      <c r="B85" s="36" t="s">
        <v>1696</v>
      </c>
      <c r="C85" s="36" t="s">
        <v>289</v>
      </c>
      <c r="D85" s="36">
        <v>115415</v>
      </c>
      <c r="E85" s="36" t="s">
        <v>196</v>
      </c>
      <c r="F85" s="38">
        <v>45224</v>
      </c>
      <c r="G85" s="39">
        <v>-5520</v>
      </c>
      <c r="H85" s="71">
        <v>1</v>
      </c>
      <c r="I85" s="38">
        <v>45224</v>
      </c>
      <c r="J85" s="36" t="s">
        <v>1612</v>
      </c>
      <c r="K85" s="36" t="s">
        <v>1613</v>
      </c>
      <c r="M85" s="25">
        <v>301372</v>
      </c>
      <c r="N85" s="36">
        <v>-8083</v>
      </c>
      <c r="P85" s="36">
        <v>301372</v>
      </c>
      <c r="Q85" s="36">
        <v>-8083</v>
      </c>
    </row>
    <row r="86" spans="1:17" ht="14" customHeight="1" x14ac:dyDescent="0.2">
      <c r="A86" s="37" t="s">
        <v>257</v>
      </c>
      <c r="B86" s="36" t="s">
        <v>1697</v>
      </c>
      <c r="C86" s="36" t="s">
        <v>289</v>
      </c>
      <c r="D86" s="36">
        <v>115415</v>
      </c>
      <c r="E86" s="36" t="s">
        <v>196</v>
      </c>
      <c r="F86" s="38">
        <v>45224</v>
      </c>
      <c r="G86" s="39">
        <v>-27980</v>
      </c>
      <c r="H86" s="71">
        <v>1</v>
      </c>
      <c r="I86" s="38">
        <v>45224</v>
      </c>
      <c r="J86" s="36" t="s">
        <v>1612</v>
      </c>
      <c r="K86" s="36" t="s">
        <v>1613</v>
      </c>
      <c r="M86" s="25">
        <v>301428</v>
      </c>
      <c r="N86" s="36">
        <v>-36816</v>
      </c>
      <c r="P86" s="36">
        <v>301428</v>
      </c>
      <c r="Q86" s="36">
        <v>-36816</v>
      </c>
    </row>
    <row r="87" spans="1:17" ht="14" customHeight="1" x14ac:dyDescent="0.2">
      <c r="A87" s="37" t="s">
        <v>257</v>
      </c>
      <c r="B87" s="36" t="s">
        <v>1698</v>
      </c>
      <c r="C87" s="36" t="s">
        <v>289</v>
      </c>
      <c r="D87" s="36">
        <v>115415</v>
      </c>
      <c r="E87" s="36" t="s">
        <v>196</v>
      </c>
      <c r="F87" s="38">
        <v>45224</v>
      </c>
      <c r="G87" s="39">
        <v>-11070</v>
      </c>
      <c r="H87" s="71">
        <v>1</v>
      </c>
      <c r="I87" s="38">
        <v>45224</v>
      </c>
      <c r="J87" s="36" t="s">
        <v>1612</v>
      </c>
      <c r="K87" s="36" t="s">
        <v>1613</v>
      </c>
      <c r="M87" s="25">
        <v>301540</v>
      </c>
      <c r="N87" s="36">
        <v>-136054</v>
      </c>
      <c r="P87" s="36">
        <v>301540</v>
      </c>
      <c r="Q87" s="36">
        <v>-136054</v>
      </c>
    </row>
    <row r="88" spans="1:17" ht="14" customHeight="1" x14ac:dyDescent="0.2">
      <c r="A88" s="37" t="s">
        <v>257</v>
      </c>
      <c r="B88" s="36" t="s">
        <v>1699</v>
      </c>
      <c r="C88" s="36" t="s">
        <v>289</v>
      </c>
      <c r="D88" s="36">
        <v>115415</v>
      </c>
      <c r="E88" s="36" t="s">
        <v>196</v>
      </c>
      <c r="F88" s="38">
        <v>45224</v>
      </c>
      <c r="G88" s="39">
        <v>-18400</v>
      </c>
      <c r="H88" s="71">
        <v>1</v>
      </c>
      <c r="I88" s="38">
        <v>45224</v>
      </c>
      <c r="J88" s="36" t="s">
        <v>1612</v>
      </c>
      <c r="K88" s="36" t="s">
        <v>1613</v>
      </c>
      <c r="M88" s="25">
        <v>301675</v>
      </c>
      <c r="N88" s="36">
        <v>-55406</v>
      </c>
      <c r="P88" s="36">
        <v>301675</v>
      </c>
      <c r="Q88" s="36">
        <v>-55406</v>
      </c>
    </row>
    <row r="89" spans="1:17" ht="14" customHeight="1" x14ac:dyDescent="0.2">
      <c r="A89" s="37" t="s">
        <v>257</v>
      </c>
      <c r="B89" s="36" t="s">
        <v>1700</v>
      </c>
      <c r="C89" s="36" t="s">
        <v>289</v>
      </c>
      <c r="D89" s="36">
        <v>115415</v>
      </c>
      <c r="E89" s="36" t="s">
        <v>196</v>
      </c>
      <c r="F89" s="38">
        <v>45224</v>
      </c>
      <c r="G89" s="39">
        <v>-2570</v>
      </c>
      <c r="H89" s="71">
        <v>1</v>
      </c>
      <c r="I89" s="38">
        <v>45224</v>
      </c>
      <c r="J89" s="36" t="s">
        <v>1612</v>
      </c>
      <c r="K89" s="36" t="s">
        <v>1613</v>
      </c>
      <c r="M89" s="25">
        <v>301868</v>
      </c>
      <c r="N89" s="36">
        <v>-337250</v>
      </c>
      <c r="P89" s="36">
        <v>301868</v>
      </c>
      <c r="Q89" s="36">
        <v>-337250</v>
      </c>
    </row>
    <row r="90" spans="1:17" ht="14" customHeight="1" x14ac:dyDescent="0.2">
      <c r="A90" s="37" t="s">
        <v>257</v>
      </c>
      <c r="B90" s="36" t="s">
        <v>1701</v>
      </c>
      <c r="C90" s="36" t="s">
        <v>289</v>
      </c>
      <c r="D90" s="36">
        <v>115415</v>
      </c>
      <c r="E90" s="36" t="s">
        <v>196</v>
      </c>
      <c r="F90" s="38">
        <v>45224</v>
      </c>
      <c r="G90" s="39">
        <v>-2760</v>
      </c>
      <c r="H90" s="71">
        <v>1</v>
      </c>
      <c r="I90" s="38">
        <v>45224</v>
      </c>
      <c r="J90" s="36" t="s">
        <v>1612</v>
      </c>
      <c r="K90" s="36" t="s">
        <v>1613</v>
      </c>
      <c r="M90" s="25">
        <v>302120</v>
      </c>
      <c r="N90" s="36">
        <v>-72412</v>
      </c>
      <c r="P90" s="36">
        <v>302120</v>
      </c>
      <c r="Q90" s="36">
        <v>-72412</v>
      </c>
    </row>
    <row r="91" spans="1:17" ht="14" customHeight="1" x14ac:dyDescent="0.2">
      <c r="A91" s="37" t="s">
        <v>257</v>
      </c>
      <c r="B91" s="36" t="s">
        <v>1702</v>
      </c>
      <c r="C91" s="36" t="s">
        <v>289</v>
      </c>
      <c r="D91" s="36">
        <v>115415</v>
      </c>
      <c r="E91" s="36" t="s">
        <v>196</v>
      </c>
      <c r="F91" s="38">
        <v>45224</v>
      </c>
      <c r="G91" s="39">
        <v>-10330</v>
      </c>
      <c r="H91" s="71">
        <v>1</v>
      </c>
      <c r="I91" s="38">
        <v>45224</v>
      </c>
      <c r="J91" s="36" t="s">
        <v>1612</v>
      </c>
      <c r="K91" s="36" t="s">
        <v>1613</v>
      </c>
      <c r="M91" s="25">
        <v>302520</v>
      </c>
      <c r="N91" s="36">
        <v>-12907063</v>
      </c>
      <c r="P91" s="36">
        <v>302520</v>
      </c>
      <c r="Q91" s="36">
        <v>-12907063</v>
      </c>
    </row>
    <row r="92" spans="1:17" ht="14" customHeight="1" x14ac:dyDescent="0.2">
      <c r="A92" s="37" t="s">
        <v>257</v>
      </c>
      <c r="B92" s="36" t="s">
        <v>1703</v>
      </c>
      <c r="C92" s="36" t="s">
        <v>289</v>
      </c>
      <c r="D92" s="36">
        <v>115415</v>
      </c>
      <c r="E92" s="36" t="s">
        <v>196</v>
      </c>
      <c r="F92" s="38">
        <v>45224</v>
      </c>
      <c r="G92" s="39">
        <v>-18900</v>
      </c>
      <c r="H92" s="71">
        <v>1</v>
      </c>
      <c r="I92" s="38">
        <v>45224</v>
      </c>
      <c r="J92" s="36" t="s">
        <v>1612</v>
      </c>
      <c r="K92" s="36" t="s">
        <v>1613</v>
      </c>
      <c r="M92" s="25">
        <v>302999</v>
      </c>
      <c r="N92" s="36">
        <v>-113674</v>
      </c>
      <c r="P92" s="36">
        <v>302999</v>
      </c>
      <c r="Q92" s="36">
        <v>-113674</v>
      </c>
    </row>
    <row r="93" spans="1:17" ht="14" customHeight="1" x14ac:dyDescent="0.2">
      <c r="A93" s="37" t="s">
        <v>257</v>
      </c>
      <c r="B93" s="36" t="s">
        <v>1704</v>
      </c>
      <c r="C93" s="36" t="s">
        <v>289</v>
      </c>
      <c r="D93" s="36">
        <v>115680</v>
      </c>
      <c r="E93" s="36" t="s">
        <v>197</v>
      </c>
      <c r="F93" s="38">
        <v>45224</v>
      </c>
      <c r="G93" s="39">
        <v>-168940.6</v>
      </c>
      <c r="H93" s="71">
        <v>1</v>
      </c>
      <c r="I93" s="38">
        <v>45224</v>
      </c>
      <c r="J93" s="36" t="s">
        <v>1612</v>
      </c>
      <c r="K93" s="36" t="s">
        <v>1613</v>
      </c>
      <c r="M93" s="25">
        <v>303004</v>
      </c>
      <c r="N93" s="36">
        <v>-172658</v>
      </c>
      <c r="P93" s="36">
        <v>303004</v>
      </c>
      <c r="Q93" s="36">
        <v>-172658</v>
      </c>
    </row>
    <row r="94" spans="1:17" ht="14" customHeight="1" x14ac:dyDescent="0.2">
      <c r="A94" s="37" t="s">
        <v>257</v>
      </c>
      <c r="B94" s="36" t="s">
        <v>1705</v>
      </c>
      <c r="C94" s="36" t="s">
        <v>289</v>
      </c>
      <c r="D94" s="36">
        <v>115751</v>
      </c>
      <c r="E94" s="36" t="s">
        <v>224</v>
      </c>
      <c r="F94" s="38">
        <v>45224</v>
      </c>
      <c r="G94" s="39">
        <v>-270176</v>
      </c>
      <c r="H94" s="71">
        <v>1</v>
      </c>
      <c r="I94" s="38">
        <v>45224</v>
      </c>
      <c r="J94" s="36" t="s">
        <v>1612</v>
      </c>
      <c r="K94" s="36" t="s">
        <v>1613</v>
      </c>
      <c r="M94" s="25">
        <v>303013</v>
      </c>
      <c r="N94" s="36">
        <v>-43610</v>
      </c>
      <c r="P94" s="36">
        <v>303013</v>
      </c>
      <c r="Q94" s="36">
        <v>-43610</v>
      </c>
    </row>
    <row r="95" spans="1:17" ht="14" customHeight="1" x14ac:dyDescent="0.2">
      <c r="A95" s="37" t="s">
        <v>257</v>
      </c>
      <c r="B95" s="36" t="s">
        <v>1706</v>
      </c>
      <c r="C95" s="36" t="s">
        <v>289</v>
      </c>
      <c r="D95" s="36">
        <v>115764</v>
      </c>
      <c r="E95" s="36" t="s">
        <v>492</v>
      </c>
      <c r="F95" s="38">
        <v>45224</v>
      </c>
      <c r="G95" s="39">
        <v>-898</v>
      </c>
      <c r="H95" s="71">
        <v>1</v>
      </c>
      <c r="I95" s="38">
        <v>45224</v>
      </c>
      <c r="J95" s="36" t="s">
        <v>1612</v>
      </c>
      <c r="K95" s="36" t="s">
        <v>1613</v>
      </c>
      <c r="M95" s="25">
        <v>303153</v>
      </c>
      <c r="N95" s="36">
        <v>-1193176.8799999999</v>
      </c>
      <c r="P95" s="36">
        <v>303153</v>
      </c>
      <c r="Q95" s="36">
        <v>-1193176.8799999999</v>
      </c>
    </row>
    <row r="96" spans="1:17" ht="14" customHeight="1" x14ac:dyDescent="0.2">
      <c r="A96" s="37" t="s">
        <v>257</v>
      </c>
      <c r="B96" s="36" t="s">
        <v>1707</v>
      </c>
      <c r="C96" s="36" t="s">
        <v>289</v>
      </c>
      <c r="D96" s="36">
        <v>115790</v>
      </c>
      <c r="E96" s="36" t="s">
        <v>198</v>
      </c>
      <c r="F96" s="38">
        <v>45224</v>
      </c>
      <c r="G96" s="39">
        <v>-13031.63</v>
      </c>
      <c r="H96" s="71">
        <v>1</v>
      </c>
      <c r="I96" s="38">
        <v>45224</v>
      </c>
      <c r="J96" s="36" t="s">
        <v>1612</v>
      </c>
      <c r="K96" s="36" t="s">
        <v>1613</v>
      </c>
      <c r="M96" s="25">
        <v>303171</v>
      </c>
      <c r="N96" s="36">
        <v>-701863</v>
      </c>
      <c r="P96" s="36">
        <v>303171</v>
      </c>
      <c r="Q96" s="36">
        <v>-701863</v>
      </c>
    </row>
    <row r="97" spans="1:17" ht="14" customHeight="1" x14ac:dyDescent="0.2">
      <c r="A97" s="37" t="s">
        <v>257</v>
      </c>
      <c r="B97" s="36" t="s">
        <v>1708</v>
      </c>
      <c r="C97" s="36" t="s">
        <v>289</v>
      </c>
      <c r="D97" s="36">
        <v>115815</v>
      </c>
      <c r="E97" s="36" t="s">
        <v>199</v>
      </c>
      <c r="F97" s="38">
        <v>45224</v>
      </c>
      <c r="G97" s="39">
        <v>-37076</v>
      </c>
      <c r="H97" s="71">
        <v>1</v>
      </c>
      <c r="I97" s="38">
        <v>45224</v>
      </c>
      <c r="J97" s="36" t="s">
        <v>1612</v>
      </c>
      <c r="K97" s="36" t="s">
        <v>1613</v>
      </c>
      <c r="M97" s="25">
        <v>500077</v>
      </c>
      <c r="N97" s="36">
        <v>-16312</v>
      </c>
      <c r="P97" s="36">
        <v>500077</v>
      </c>
      <c r="Q97" s="36">
        <v>-16312</v>
      </c>
    </row>
    <row r="98" spans="1:17" ht="14" customHeight="1" x14ac:dyDescent="0.2">
      <c r="A98" s="37" t="s">
        <v>257</v>
      </c>
      <c r="B98" s="36" t="s">
        <v>1709</v>
      </c>
      <c r="C98" s="36" t="s">
        <v>289</v>
      </c>
      <c r="D98" s="36">
        <v>115908</v>
      </c>
      <c r="E98" s="36" t="s">
        <v>200</v>
      </c>
      <c r="F98" s="38">
        <v>45224</v>
      </c>
      <c r="G98" s="39">
        <v>-5380.8</v>
      </c>
      <c r="H98" s="71">
        <v>1</v>
      </c>
      <c r="I98" s="38">
        <v>45224</v>
      </c>
      <c r="J98" s="36" t="s">
        <v>1612</v>
      </c>
      <c r="K98" s="36" t="s">
        <v>1613</v>
      </c>
      <c r="M98" s="25">
        <v>500925</v>
      </c>
      <c r="N98" s="36">
        <v>-5000</v>
      </c>
      <c r="P98" s="36">
        <v>500925</v>
      </c>
      <c r="Q98" s="36">
        <v>-5000</v>
      </c>
    </row>
    <row r="99" spans="1:17" ht="14" customHeight="1" x14ac:dyDescent="0.2">
      <c r="A99" s="37" t="s">
        <v>257</v>
      </c>
      <c r="B99" s="36" t="s">
        <v>1710</v>
      </c>
      <c r="C99" s="36" t="s">
        <v>289</v>
      </c>
      <c r="D99" s="36">
        <v>116071</v>
      </c>
      <c r="E99" s="36" t="s">
        <v>674</v>
      </c>
      <c r="F99" s="38">
        <v>45224</v>
      </c>
      <c r="G99" s="39">
        <v>-55900</v>
      </c>
      <c r="H99" s="71">
        <v>1</v>
      </c>
      <c r="I99" s="38">
        <v>45224</v>
      </c>
      <c r="J99" s="36" t="s">
        <v>1612</v>
      </c>
      <c r="K99" s="36" t="s">
        <v>1613</v>
      </c>
      <c r="M99" s="25">
        <v>503946</v>
      </c>
      <c r="N99" s="36">
        <v>-325</v>
      </c>
      <c r="P99" s="36">
        <v>503946</v>
      </c>
      <c r="Q99" s="36">
        <v>-325</v>
      </c>
    </row>
    <row r="100" spans="1:17" ht="14" customHeight="1" x14ac:dyDescent="0.2">
      <c r="A100" s="37" t="s">
        <v>257</v>
      </c>
      <c r="B100" s="36" t="s">
        <v>1711</v>
      </c>
      <c r="C100" s="36" t="s">
        <v>289</v>
      </c>
      <c r="D100" s="36">
        <v>117173</v>
      </c>
      <c r="E100" s="36" t="s">
        <v>201</v>
      </c>
      <c r="F100" s="38">
        <v>45224</v>
      </c>
      <c r="G100" s="39">
        <v>-286702</v>
      </c>
      <c r="H100" s="71">
        <v>1</v>
      </c>
      <c r="I100" s="38">
        <v>45224</v>
      </c>
      <c r="J100" s="36" t="s">
        <v>1612</v>
      </c>
      <c r="K100" s="36" t="s">
        <v>1613</v>
      </c>
      <c r="M100" s="25" t="s">
        <v>805</v>
      </c>
      <c r="N100" s="36">
        <v>-22416063.73</v>
      </c>
      <c r="P100" s="36" t="s">
        <v>805</v>
      </c>
      <c r="Q100" s="36">
        <v>-22416063.73</v>
      </c>
    </row>
    <row r="101" spans="1:17" ht="14" customHeight="1" x14ac:dyDescent="0.2">
      <c r="A101" s="37" t="s">
        <v>257</v>
      </c>
      <c r="B101" s="36" t="s">
        <v>1712</v>
      </c>
      <c r="C101" s="36" t="s">
        <v>289</v>
      </c>
      <c r="D101" s="36">
        <v>117188</v>
      </c>
      <c r="E101" s="36" t="s">
        <v>225</v>
      </c>
      <c r="F101" s="38">
        <v>45224</v>
      </c>
      <c r="G101" s="39">
        <v>-105803</v>
      </c>
      <c r="H101" s="71">
        <v>1</v>
      </c>
      <c r="I101" s="38">
        <v>45224</v>
      </c>
      <c r="J101" s="36" t="s">
        <v>1612</v>
      </c>
      <c r="K101" s="36" t="s">
        <v>1613</v>
      </c>
    </row>
    <row r="102" spans="1:17" ht="14" customHeight="1" x14ac:dyDescent="0.2">
      <c r="A102" s="37" t="s">
        <v>257</v>
      </c>
      <c r="B102" s="36" t="s">
        <v>1713</v>
      </c>
      <c r="C102" s="36" t="s">
        <v>289</v>
      </c>
      <c r="D102" s="36">
        <v>117381</v>
      </c>
      <c r="E102" s="36" t="s">
        <v>20</v>
      </c>
      <c r="F102" s="38">
        <v>45224</v>
      </c>
      <c r="G102" s="39">
        <v>-1357</v>
      </c>
      <c r="H102" s="71">
        <v>1</v>
      </c>
      <c r="I102" s="38">
        <v>45224</v>
      </c>
      <c r="J102" s="36" t="s">
        <v>1612</v>
      </c>
      <c r="K102" s="36" t="s">
        <v>1613</v>
      </c>
    </row>
    <row r="103" spans="1:17" ht="14" customHeight="1" x14ac:dyDescent="0.2">
      <c r="A103" s="37" t="s">
        <v>257</v>
      </c>
      <c r="B103" s="36" t="s">
        <v>1714</v>
      </c>
      <c r="C103" s="36" t="s">
        <v>289</v>
      </c>
      <c r="D103" s="36">
        <v>117390</v>
      </c>
      <c r="E103" s="36" t="s">
        <v>21</v>
      </c>
      <c r="F103" s="38">
        <v>45224</v>
      </c>
      <c r="G103" s="39">
        <v>-1931</v>
      </c>
      <c r="H103" s="71">
        <v>1</v>
      </c>
      <c r="I103" s="38">
        <v>45224</v>
      </c>
      <c r="J103" s="36" t="s">
        <v>1612</v>
      </c>
      <c r="K103" s="36" t="s">
        <v>1613</v>
      </c>
    </row>
    <row r="104" spans="1:17" ht="14" customHeight="1" x14ac:dyDescent="0.2">
      <c r="A104" s="37" t="s">
        <v>257</v>
      </c>
      <c r="B104" s="36" t="s">
        <v>1715</v>
      </c>
      <c r="C104" s="36" t="s">
        <v>289</v>
      </c>
      <c r="D104" s="36">
        <v>117390</v>
      </c>
      <c r="E104" s="36" t="s">
        <v>21</v>
      </c>
      <c r="F104" s="38">
        <v>45224</v>
      </c>
      <c r="G104" s="39">
        <v>-110277</v>
      </c>
      <c r="H104" s="71">
        <v>1</v>
      </c>
      <c r="I104" s="38">
        <v>45224</v>
      </c>
      <c r="J104" s="36" t="s">
        <v>1612</v>
      </c>
      <c r="K104" s="36" t="s">
        <v>1613</v>
      </c>
    </row>
    <row r="105" spans="1:17" ht="14" customHeight="1" x14ac:dyDescent="0.2">
      <c r="A105" s="37" t="s">
        <v>257</v>
      </c>
      <c r="B105" s="36" t="s">
        <v>1716</v>
      </c>
      <c r="C105" s="36" t="s">
        <v>289</v>
      </c>
      <c r="D105" s="36">
        <v>117391</v>
      </c>
      <c r="E105" s="36" t="s">
        <v>22</v>
      </c>
      <c r="F105" s="38">
        <v>45224</v>
      </c>
      <c r="G105" s="39">
        <v>-7011</v>
      </c>
      <c r="H105" s="71">
        <v>1</v>
      </c>
      <c r="I105" s="38">
        <v>45224</v>
      </c>
      <c r="J105" s="36" t="s">
        <v>1612</v>
      </c>
      <c r="K105" s="36" t="s">
        <v>1613</v>
      </c>
    </row>
    <row r="106" spans="1:17" ht="14" customHeight="1" x14ac:dyDescent="0.2">
      <c r="A106" s="37" t="s">
        <v>257</v>
      </c>
      <c r="B106" s="36" t="s">
        <v>1717</v>
      </c>
      <c r="C106" s="36" t="s">
        <v>289</v>
      </c>
      <c r="D106" s="36">
        <v>117391</v>
      </c>
      <c r="E106" s="36" t="s">
        <v>22</v>
      </c>
      <c r="F106" s="38">
        <v>45224</v>
      </c>
      <c r="G106" s="39">
        <v>-148713</v>
      </c>
      <c r="H106" s="71">
        <v>1</v>
      </c>
      <c r="I106" s="38">
        <v>45224</v>
      </c>
      <c r="J106" s="36" t="s">
        <v>1612</v>
      </c>
      <c r="K106" s="36" t="s">
        <v>1613</v>
      </c>
    </row>
    <row r="107" spans="1:17" ht="14" customHeight="1" x14ac:dyDescent="0.2">
      <c r="A107" s="37" t="s">
        <v>257</v>
      </c>
      <c r="B107" s="36" t="s">
        <v>1718</v>
      </c>
      <c r="C107" s="36" t="s">
        <v>289</v>
      </c>
      <c r="D107" s="36">
        <v>117533</v>
      </c>
      <c r="E107" s="36" t="s">
        <v>202</v>
      </c>
      <c r="F107" s="38">
        <v>45224</v>
      </c>
      <c r="G107" s="39">
        <v>-238777</v>
      </c>
      <c r="H107" s="71">
        <v>1</v>
      </c>
      <c r="I107" s="38">
        <v>45224</v>
      </c>
      <c r="J107" s="36" t="s">
        <v>1612</v>
      </c>
      <c r="K107" s="36" t="s">
        <v>1613</v>
      </c>
    </row>
    <row r="108" spans="1:17" ht="14" customHeight="1" x14ac:dyDescent="0.2">
      <c r="A108" s="37" t="s">
        <v>257</v>
      </c>
      <c r="B108" s="36" t="s">
        <v>1719</v>
      </c>
      <c r="C108" s="36" t="s">
        <v>289</v>
      </c>
      <c r="D108" s="36">
        <v>118376</v>
      </c>
      <c r="E108" s="36" t="s">
        <v>706</v>
      </c>
      <c r="F108" s="38">
        <v>45224</v>
      </c>
      <c r="G108" s="39">
        <v>-4425</v>
      </c>
      <c r="H108" s="71">
        <v>1</v>
      </c>
      <c r="I108" s="38">
        <v>45224</v>
      </c>
      <c r="J108" s="36" t="s">
        <v>1612</v>
      </c>
      <c r="K108" s="36" t="s">
        <v>1613</v>
      </c>
    </row>
    <row r="109" spans="1:17" ht="14" customHeight="1" x14ac:dyDescent="0.2">
      <c r="A109" s="37" t="s">
        <v>257</v>
      </c>
      <c r="B109" s="36" t="s">
        <v>1720</v>
      </c>
      <c r="C109" s="36" t="s">
        <v>289</v>
      </c>
      <c r="D109" s="36">
        <v>118472</v>
      </c>
      <c r="E109" s="36" t="s">
        <v>631</v>
      </c>
      <c r="F109" s="38">
        <v>45224</v>
      </c>
      <c r="G109" s="39">
        <v>-11760</v>
      </c>
      <c r="H109" s="71">
        <v>1</v>
      </c>
      <c r="I109" s="38">
        <v>45224</v>
      </c>
      <c r="J109" s="36" t="s">
        <v>1612</v>
      </c>
      <c r="K109" s="36" t="s">
        <v>1613</v>
      </c>
    </row>
    <row r="110" spans="1:17" ht="14" customHeight="1" x14ac:dyDescent="0.2">
      <c r="A110" s="37" t="s">
        <v>257</v>
      </c>
      <c r="B110" s="36" t="s">
        <v>1721</v>
      </c>
      <c r="C110" s="36" t="s">
        <v>289</v>
      </c>
      <c r="D110" s="36">
        <v>118472</v>
      </c>
      <c r="E110" s="36" t="s">
        <v>631</v>
      </c>
      <c r="F110" s="38">
        <v>45224</v>
      </c>
      <c r="G110" s="39">
        <v>-17640</v>
      </c>
      <c r="H110" s="71">
        <v>1</v>
      </c>
      <c r="I110" s="38">
        <v>45224</v>
      </c>
      <c r="J110" s="36" t="s">
        <v>1612</v>
      </c>
      <c r="K110" s="36" t="s">
        <v>1613</v>
      </c>
    </row>
    <row r="111" spans="1:17" ht="14" customHeight="1" x14ac:dyDescent="0.2">
      <c r="A111" s="37" t="s">
        <v>257</v>
      </c>
      <c r="B111" s="36" t="s">
        <v>1722</v>
      </c>
      <c r="C111" s="36" t="s">
        <v>289</v>
      </c>
      <c r="D111" s="36">
        <v>118676</v>
      </c>
      <c r="E111" s="36" t="s">
        <v>690</v>
      </c>
      <c r="F111" s="38">
        <v>45224</v>
      </c>
      <c r="G111" s="39">
        <v>-544</v>
      </c>
      <c r="H111" s="71">
        <v>1</v>
      </c>
      <c r="I111" s="38">
        <v>45224</v>
      </c>
      <c r="J111" s="36" t="s">
        <v>1612</v>
      </c>
      <c r="K111" s="36" t="s">
        <v>1613</v>
      </c>
    </row>
    <row r="112" spans="1:17" ht="14" customHeight="1" x14ac:dyDescent="0.2">
      <c r="A112" s="37" t="s">
        <v>257</v>
      </c>
      <c r="B112" s="36" t="s">
        <v>1723</v>
      </c>
      <c r="C112" s="36" t="s">
        <v>289</v>
      </c>
      <c r="D112" s="36">
        <v>118676</v>
      </c>
      <c r="E112" s="36" t="s">
        <v>690</v>
      </c>
      <c r="F112" s="38">
        <v>45224</v>
      </c>
      <c r="G112" s="39">
        <v>-1088</v>
      </c>
      <c r="H112" s="71">
        <v>1</v>
      </c>
      <c r="I112" s="38">
        <v>45224</v>
      </c>
      <c r="J112" s="36" t="s">
        <v>1612</v>
      </c>
      <c r="K112" s="36" t="s">
        <v>1613</v>
      </c>
    </row>
    <row r="113" spans="1:11" ht="14" customHeight="1" x14ac:dyDescent="0.2">
      <c r="A113" s="37" t="s">
        <v>257</v>
      </c>
      <c r="B113" s="36" t="s">
        <v>1724</v>
      </c>
      <c r="C113" s="36" t="s">
        <v>289</v>
      </c>
      <c r="D113" s="36">
        <v>118732</v>
      </c>
      <c r="E113" s="36" t="s">
        <v>799</v>
      </c>
      <c r="F113" s="38">
        <v>45224</v>
      </c>
      <c r="G113" s="39">
        <v>-239731.66</v>
      </c>
      <c r="H113" s="71">
        <v>1</v>
      </c>
      <c r="I113" s="38">
        <v>45224</v>
      </c>
      <c r="J113" s="36" t="s">
        <v>1612</v>
      </c>
      <c r="K113" s="36" t="s">
        <v>1613</v>
      </c>
    </row>
    <row r="114" spans="1:11" ht="14" customHeight="1" x14ac:dyDescent="0.2">
      <c r="A114" s="37" t="s">
        <v>257</v>
      </c>
      <c r="B114" s="36" t="s">
        <v>1725</v>
      </c>
      <c r="C114" s="36" t="s">
        <v>289</v>
      </c>
      <c r="D114" s="36">
        <v>118787</v>
      </c>
      <c r="E114" s="36" t="s">
        <v>226</v>
      </c>
      <c r="F114" s="38">
        <v>45224</v>
      </c>
      <c r="G114" s="39">
        <v>-38495</v>
      </c>
      <c r="H114" s="71">
        <v>1</v>
      </c>
      <c r="I114" s="38">
        <v>45224</v>
      </c>
      <c r="J114" s="36" t="s">
        <v>1612</v>
      </c>
      <c r="K114" s="36" t="s">
        <v>1613</v>
      </c>
    </row>
    <row r="115" spans="1:11" ht="14" customHeight="1" x14ac:dyDescent="0.2">
      <c r="A115" s="37" t="s">
        <v>257</v>
      </c>
      <c r="B115" s="36" t="s">
        <v>1726</v>
      </c>
      <c r="C115" s="36" t="s">
        <v>289</v>
      </c>
      <c r="D115" s="36">
        <v>118836</v>
      </c>
      <c r="E115" s="36" t="s">
        <v>118</v>
      </c>
      <c r="F115" s="38">
        <v>45224</v>
      </c>
      <c r="G115" s="39">
        <v>-430</v>
      </c>
      <c r="H115" s="71">
        <v>1</v>
      </c>
      <c r="I115" s="38">
        <v>45224</v>
      </c>
      <c r="J115" s="36" t="s">
        <v>1612</v>
      </c>
      <c r="K115" s="36" t="s">
        <v>1613</v>
      </c>
    </row>
    <row r="116" spans="1:11" ht="14" customHeight="1" x14ac:dyDescent="0.2">
      <c r="A116" s="37" t="s">
        <v>257</v>
      </c>
      <c r="B116" s="36" t="s">
        <v>1727</v>
      </c>
      <c r="C116" s="36" t="s">
        <v>289</v>
      </c>
      <c r="D116" s="36">
        <v>118836</v>
      </c>
      <c r="E116" s="36" t="s">
        <v>118</v>
      </c>
      <c r="F116" s="38">
        <v>45224</v>
      </c>
      <c r="G116" s="39">
        <v>-1000</v>
      </c>
      <c r="H116" s="71">
        <v>1</v>
      </c>
      <c r="I116" s="38">
        <v>45224</v>
      </c>
      <c r="J116" s="36" t="s">
        <v>1612</v>
      </c>
      <c r="K116" s="36" t="s">
        <v>1613</v>
      </c>
    </row>
    <row r="117" spans="1:11" ht="14" customHeight="1" x14ac:dyDescent="0.2">
      <c r="A117" s="37" t="s">
        <v>257</v>
      </c>
      <c r="B117" s="36" t="s">
        <v>1728</v>
      </c>
      <c r="C117" s="36" t="s">
        <v>289</v>
      </c>
      <c r="D117" s="36">
        <v>119011</v>
      </c>
      <c r="E117" s="36" t="s">
        <v>461</v>
      </c>
      <c r="F117" s="38">
        <v>45224</v>
      </c>
      <c r="G117" s="39">
        <v>-38940</v>
      </c>
      <c r="H117" s="71">
        <v>1</v>
      </c>
      <c r="I117" s="38">
        <v>45224</v>
      </c>
      <c r="J117" s="36" t="s">
        <v>1612</v>
      </c>
      <c r="K117" s="36" t="s">
        <v>1613</v>
      </c>
    </row>
    <row r="118" spans="1:11" ht="14" customHeight="1" x14ac:dyDescent="0.2">
      <c r="A118" s="37" t="s">
        <v>257</v>
      </c>
      <c r="B118" s="36" t="s">
        <v>1729</v>
      </c>
      <c r="C118" s="36" t="s">
        <v>289</v>
      </c>
      <c r="D118" s="36">
        <v>119109</v>
      </c>
      <c r="E118" s="36" t="s">
        <v>166</v>
      </c>
      <c r="F118" s="38">
        <v>45224</v>
      </c>
      <c r="G118" s="39">
        <v>-7816</v>
      </c>
      <c r="H118" s="71">
        <v>1</v>
      </c>
      <c r="I118" s="38">
        <v>45224</v>
      </c>
      <c r="J118" s="36" t="s">
        <v>1612</v>
      </c>
      <c r="K118" s="36" t="s">
        <v>1613</v>
      </c>
    </row>
    <row r="119" spans="1:11" ht="14" customHeight="1" x14ac:dyDescent="0.2">
      <c r="A119" s="37" t="s">
        <v>257</v>
      </c>
      <c r="B119" s="36" t="s">
        <v>1730</v>
      </c>
      <c r="C119" s="36" t="s">
        <v>289</v>
      </c>
      <c r="D119" s="36">
        <v>119320</v>
      </c>
      <c r="E119" s="36" t="s">
        <v>767</v>
      </c>
      <c r="F119" s="38">
        <v>45224</v>
      </c>
      <c r="G119" s="39">
        <v>-262331</v>
      </c>
      <c r="H119" s="71">
        <v>1</v>
      </c>
      <c r="I119" s="38">
        <v>45224</v>
      </c>
      <c r="J119" s="36" t="s">
        <v>1612</v>
      </c>
      <c r="K119" s="36" t="s">
        <v>1613</v>
      </c>
    </row>
    <row r="120" spans="1:11" ht="14" customHeight="1" x14ac:dyDescent="0.2">
      <c r="A120" s="37" t="s">
        <v>257</v>
      </c>
      <c r="B120" s="36" t="s">
        <v>1731</v>
      </c>
      <c r="C120" s="36" t="s">
        <v>289</v>
      </c>
      <c r="D120" s="36">
        <v>119450</v>
      </c>
      <c r="E120" s="36" t="s">
        <v>203</v>
      </c>
      <c r="F120" s="38">
        <v>45224</v>
      </c>
      <c r="G120" s="39">
        <v>-4256</v>
      </c>
      <c r="H120" s="71">
        <v>1</v>
      </c>
      <c r="I120" s="38">
        <v>45224</v>
      </c>
      <c r="J120" s="36" t="s">
        <v>1612</v>
      </c>
      <c r="K120" s="36" t="s">
        <v>1613</v>
      </c>
    </row>
    <row r="121" spans="1:11" ht="14" customHeight="1" x14ac:dyDescent="0.2">
      <c r="A121" s="37" t="s">
        <v>257</v>
      </c>
      <c r="B121" s="36" t="s">
        <v>1732</v>
      </c>
      <c r="C121" s="36" t="s">
        <v>289</v>
      </c>
      <c r="D121" s="36">
        <v>119672</v>
      </c>
      <c r="E121" s="36" t="s">
        <v>204</v>
      </c>
      <c r="F121" s="38">
        <v>45224</v>
      </c>
      <c r="G121" s="39">
        <v>-28910</v>
      </c>
      <c r="H121" s="71">
        <v>1</v>
      </c>
      <c r="I121" s="38">
        <v>45224</v>
      </c>
      <c r="J121" s="36" t="s">
        <v>1612</v>
      </c>
      <c r="K121" s="36" t="s">
        <v>1613</v>
      </c>
    </row>
    <row r="122" spans="1:11" ht="14" customHeight="1" x14ac:dyDescent="0.2">
      <c r="A122" s="37" t="s">
        <v>257</v>
      </c>
      <c r="B122" s="36" t="s">
        <v>1733</v>
      </c>
      <c r="C122" s="36" t="s">
        <v>289</v>
      </c>
      <c r="D122" s="36">
        <v>119796</v>
      </c>
      <c r="E122" s="36" t="s">
        <v>205</v>
      </c>
      <c r="F122" s="38">
        <v>45224</v>
      </c>
      <c r="G122" s="39">
        <v>-5500</v>
      </c>
      <c r="H122" s="71">
        <v>1</v>
      </c>
      <c r="I122" s="38">
        <v>45224</v>
      </c>
      <c r="J122" s="36" t="s">
        <v>1612</v>
      </c>
      <c r="K122" s="36" t="s">
        <v>1613</v>
      </c>
    </row>
    <row r="123" spans="1:11" ht="14" customHeight="1" x14ac:dyDescent="0.2">
      <c r="A123" s="37" t="s">
        <v>257</v>
      </c>
      <c r="B123" s="36" t="s">
        <v>1734</v>
      </c>
      <c r="C123" s="36" t="s">
        <v>289</v>
      </c>
      <c r="D123" s="36">
        <v>120273</v>
      </c>
      <c r="E123" s="36" t="s">
        <v>227</v>
      </c>
      <c r="F123" s="38">
        <v>45224</v>
      </c>
      <c r="G123" s="39">
        <v>-50740</v>
      </c>
      <c r="H123" s="71">
        <v>1</v>
      </c>
      <c r="I123" s="38">
        <v>45224</v>
      </c>
      <c r="J123" s="36" t="s">
        <v>1612</v>
      </c>
      <c r="K123" s="36" t="s">
        <v>1613</v>
      </c>
    </row>
    <row r="124" spans="1:11" ht="14" customHeight="1" x14ac:dyDescent="0.2">
      <c r="A124" s="37" t="s">
        <v>257</v>
      </c>
      <c r="B124" s="36" t="s">
        <v>1735</v>
      </c>
      <c r="C124" s="36" t="s">
        <v>289</v>
      </c>
      <c r="D124" s="36">
        <v>120273</v>
      </c>
      <c r="E124" s="36" t="s">
        <v>227</v>
      </c>
      <c r="F124" s="38">
        <v>45224</v>
      </c>
      <c r="G124" s="39">
        <v>-49880</v>
      </c>
      <c r="H124" s="71">
        <v>1</v>
      </c>
      <c r="I124" s="38">
        <v>45224</v>
      </c>
      <c r="J124" s="36" t="s">
        <v>1612</v>
      </c>
      <c r="K124" s="36" t="s">
        <v>1613</v>
      </c>
    </row>
    <row r="125" spans="1:11" ht="14" customHeight="1" x14ac:dyDescent="0.2">
      <c r="A125" s="37" t="s">
        <v>257</v>
      </c>
      <c r="B125" s="36" t="s">
        <v>1736</v>
      </c>
      <c r="C125" s="36" t="s">
        <v>289</v>
      </c>
      <c r="D125" s="36">
        <v>120474</v>
      </c>
      <c r="E125" s="36" t="s">
        <v>23</v>
      </c>
      <c r="F125" s="38">
        <v>45224</v>
      </c>
      <c r="G125" s="39">
        <v>-25960</v>
      </c>
      <c r="H125" s="71">
        <v>1</v>
      </c>
      <c r="I125" s="38">
        <v>45224</v>
      </c>
      <c r="J125" s="36" t="s">
        <v>1612</v>
      </c>
      <c r="K125" s="36" t="s">
        <v>1613</v>
      </c>
    </row>
    <row r="126" spans="1:11" ht="14" customHeight="1" x14ac:dyDescent="0.2">
      <c r="A126" s="37" t="s">
        <v>257</v>
      </c>
      <c r="B126" s="36" t="s">
        <v>1737</v>
      </c>
      <c r="C126" s="36" t="s">
        <v>289</v>
      </c>
      <c r="D126" s="36">
        <v>120490</v>
      </c>
      <c r="E126" s="36" t="s">
        <v>24</v>
      </c>
      <c r="F126" s="38">
        <v>45224</v>
      </c>
      <c r="G126" s="39">
        <v>-98893</v>
      </c>
      <c r="H126" s="71">
        <v>1</v>
      </c>
      <c r="I126" s="38">
        <v>45224</v>
      </c>
      <c r="J126" s="36" t="s">
        <v>1612</v>
      </c>
      <c r="K126" s="36" t="s">
        <v>1613</v>
      </c>
    </row>
    <row r="127" spans="1:11" ht="14" customHeight="1" x14ac:dyDescent="0.2">
      <c r="A127" s="37" t="s">
        <v>257</v>
      </c>
      <c r="B127" s="36" t="s">
        <v>1738</v>
      </c>
      <c r="C127" s="36" t="s">
        <v>289</v>
      </c>
      <c r="D127" s="36">
        <v>120497</v>
      </c>
      <c r="E127" s="36" t="s">
        <v>228</v>
      </c>
      <c r="F127" s="38">
        <v>45224</v>
      </c>
      <c r="G127" s="39">
        <v>-16520</v>
      </c>
      <c r="H127" s="71">
        <v>1</v>
      </c>
      <c r="I127" s="38">
        <v>45224</v>
      </c>
      <c r="J127" s="36" t="s">
        <v>1612</v>
      </c>
      <c r="K127" s="36" t="s">
        <v>1613</v>
      </c>
    </row>
    <row r="128" spans="1:11" ht="14" customHeight="1" x14ac:dyDescent="0.2">
      <c r="A128" s="37" t="s">
        <v>257</v>
      </c>
      <c r="B128" s="36" t="s">
        <v>1739</v>
      </c>
      <c r="C128" s="36" t="s">
        <v>289</v>
      </c>
      <c r="D128" s="36">
        <v>301254</v>
      </c>
      <c r="E128" s="36" t="s">
        <v>578</v>
      </c>
      <c r="F128" s="38">
        <v>45224</v>
      </c>
      <c r="G128" s="39">
        <v>-173460</v>
      </c>
      <c r="H128" s="71">
        <v>1</v>
      </c>
      <c r="I128" s="38">
        <v>45224</v>
      </c>
      <c r="J128" s="36" t="s">
        <v>1612</v>
      </c>
      <c r="K128" s="36" t="s">
        <v>1613</v>
      </c>
    </row>
    <row r="129" spans="1:11" ht="14" customHeight="1" x14ac:dyDescent="0.2">
      <c r="A129" s="37" t="s">
        <v>257</v>
      </c>
      <c r="B129" s="36" t="s">
        <v>1740</v>
      </c>
      <c r="C129" s="36" t="s">
        <v>289</v>
      </c>
      <c r="D129" s="36">
        <v>301254</v>
      </c>
      <c r="E129" s="36" t="s">
        <v>578</v>
      </c>
      <c r="F129" s="38">
        <v>45224</v>
      </c>
      <c r="G129" s="39">
        <v>-49000</v>
      </c>
      <c r="H129" s="71">
        <v>1</v>
      </c>
      <c r="I129" s="38">
        <v>45224</v>
      </c>
      <c r="J129" s="36" t="s">
        <v>1612</v>
      </c>
      <c r="K129" s="36" t="s">
        <v>1613</v>
      </c>
    </row>
    <row r="130" spans="1:11" ht="14" customHeight="1" x14ac:dyDescent="0.2">
      <c r="A130" s="37" t="s">
        <v>257</v>
      </c>
      <c r="B130" s="36" t="s">
        <v>1741</v>
      </c>
      <c r="C130" s="36" t="s">
        <v>289</v>
      </c>
      <c r="D130" s="36">
        <v>301372</v>
      </c>
      <c r="E130" s="36" t="s">
        <v>231</v>
      </c>
      <c r="F130" s="38">
        <v>45224</v>
      </c>
      <c r="G130" s="39">
        <v>-8083</v>
      </c>
      <c r="H130" s="71">
        <v>1</v>
      </c>
      <c r="I130" s="38">
        <v>45224</v>
      </c>
      <c r="J130" s="36" t="s">
        <v>1612</v>
      </c>
      <c r="K130" s="36" t="s">
        <v>1613</v>
      </c>
    </row>
    <row r="131" spans="1:11" ht="14" customHeight="1" x14ac:dyDescent="0.2">
      <c r="A131" s="37" t="s">
        <v>257</v>
      </c>
      <c r="B131" s="36" t="s">
        <v>1742</v>
      </c>
      <c r="C131" s="36" t="s">
        <v>289</v>
      </c>
      <c r="D131" s="36">
        <v>301428</v>
      </c>
      <c r="E131" s="36" t="s">
        <v>214</v>
      </c>
      <c r="F131" s="38">
        <v>45224</v>
      </c>
      <c r="G131" s="39">
        <v>-3363</v>
      </c>
      <c r="H131" s="71">
        <v>1</v>
      </c>
      <c r="I131" s="38">
        <v>45224</v>
      </c>
      <c r="J131" s="36" t="s">
        <v>1612</v>
      </c>
      <c r="K131" s="36" t="s">
        <v>1613</v>
      </c>
    </row>
    <row r="132" spans="1:11" ht="14" customHeight="1" x14ac:dyDescent="0.2">
      <c r="A132" s="37" t="s">
        <v>257</v>
      </c>
      <c r="B132" s="36" t="s">
        <v>1743</v>
      </c>
      <c r="C132" s="36" t="s">
        <v>289</v>
      </c>
      <c r="D132" s="36">
        <v>301428</v>
      </c>
      <c r="E132" s="36" t="s">
        <v>214</v>
      </c>
      <c r="F132" s="38">
        <v>45224</v>
      </c>
      <c r="G132" s="39">
        <v>-33453</v>
      </c>
      <c r="H132" s="71">
        <v>1</v>
      </c>
      <c r="I132" s="38">
        <v>45224</v>
      </c>
      <c r="J132" s="36" t="s">
        <v>1612</v>
      </c>
      <c r="K132" s="36" t="s">
        <v>1613</v>
      </c>
    </row>
    <row r="133" spans="1:11" ht="14" customHeight="1" x14ac:dyDescent="0.2">
      <c r="A133" s="37" t="s">
        <v>257</v>
      </c>
      <c r="B133" s="36" t="s">
        <v>1744</v>
      </c>
      <c r="C133" s="36" t="s">
        <v>289</v>
      </c>
      <c r="D133" s="36">
        <v>301540</v>
      </c>
      <c r="E133" s="36" t="s">
        <v>233</v>
      </c>
      <c r="F133" s="38">
        <v>45224</v>
      </c>
      <c r="G133" s="39">
        <v>-136054</v>
      </c>
      <c r="H133" s="71">
        <v>1</v>
      </c>
      <c r="I133" s="38">
        <v>45224</v>
      </c>
      <c r="J133" s="36" t="s">
        <v>1612</v>
      </c>
      <c r="K133" s="36" t="s">
        <v>1613</v>
      </c>
    </row>
    <row r="134" spans="1:11" ht="14" customHeight="1" x14ac:dyDescent="0.2">
      <c r="A134" s="37" t="s">
        <v>257</v>
      </c>
      <c r="B134" s="36" t="s">
        <v>1745</v>
      </c>
      <c r="C134" s="36" t="s">
        <v>289</v>
      </c>
      <c r="D134" s="36">
        <v>301675</v>
      </c>
      <c r="E134" s="36" t="s">
        <v>422</v>
      </c>
      <c r="F134" s="38">
        <v>45224</v>
      </c>
      <c r="G134" s="39">
        <v>-55406</v>
      </c>
      <c r="H134" s="71">
        <v>2</v>
      </c>
      <c r="I134" s="38">
        <v>45224</v>
      </c>
      <c r="J134" s="36" t="s">
        <v>1612</v>
      </c>
      <c r="K134" s="36" t="s">
        <v>1613</v>
      </c>
    </row>
    <row r="135" spans="1:11" ht="14" customHeight="1" x14ac:dyDescent="0.2">
      <c r="A135" s="37" t="s">
        <v>257</v>
      </c>
      <c r="B135" s="36" t="s">
        <v>1746</v>
      </c>
      <c r="C135" s="36" t="s">
        <v>289</v>
      </c>
      <c r="D135" s="36">
        <v>301868</v>
      </c>
      <c r="E135" s="36" t="s">
        <v>364</v>
      </c>
      <c r="F135" s="38">
        <v>45224</v>
      </c>
      <c r="G135" s="39">
        <v>-337250</v>
      </c>
      <c r="H135" s="71">
        <v>1</v>
      </c>
      <c r="I135" s="38">
        <v>45224</v>
      </c>
      <c r="J135" s="36" t="s">
        <v>1612</v>
      </c>
      <c r="K135" s="36" t="s">
        <v>1613</v>
      </c>
    </row>
    <row r="136" spans="1:11" ht="14" customHeight="1" x14ac:dyDescent="0.2">
      <c r="A136" s="37" t="s">
        <v>257</v>
      </c>
      <c r="B136" s="36" t="s">
        <v>1747</v>
      </c>
      <c r="C136" s="36" t="s">
        <v>289</v>
      </c>
      <c r="D136" s="36">
        <v>302120</v>
      </c>
      <c r="E136" s="36" t="s">
        <v>679</v>
      </c>
      <c r="F136" s="38">
        <v>45224</v>
      </c>
      <c r="G136" s="39">
        <v>-72412</v>
      </c>
      <c r="H136" s="71">
        <v>1</v>
      </c>
      <c r="I136" s="38">
        <v>45224</v>
      </c>
      <c r="J136" s="36" t="s">
        <v>1612</v>
      </c>
      <c r="K136" s="36" t="s">
        <v>1613</v>
      </c>
    </row>
    <row r="137" spans="1:11" ht="14" customHeight="1" x14ac:dyDescent="0.2">
      <c r="A137" s="37" t="s">
        <v>257</v>
      </c>
      <c r="B137" s="36" t="s">
        <v>1748</v>
      </c>
      <c r="C137" s="36" t="s">
        <v>289</v>
      </c>
      <c r="D137" s="36">
        <v>302520</v>
      </c>
      <c r="E137" s="36" t="s">
        <v>764</v>
      </c>
      <c r="F137" s="38">
        <v>45224</v>
      </c>
      <c r="G137" s="39">
        <v>-12907063</v>
      </c>
      <c r="H137" s="71">
        <v>7</v>
      </c>
      <c r="I137" s="38">
        <v>45224</v>
      </c>
      <c r="J137" s="36" t="s">
        <v>1612</v>
      </c>
      <c r="K137" s="36" t="s">
        <v>1613</v>
      </c>
    </row>
    <row r="138" spans="1:11" ht="14" customHeight="1" x14ac:dyDescent="0.2">
      <c r="A138" s="37" t="s">
        <v>257</v>
      </c>
      <c r="B138" s="36" t="s">
        <v>1749</v>
      </c>
      <c r="C138" s="36" t="s">
        <v>289</v>
      </c>
      <c r="D138" s="36">
        <v>302999</v>
      </c>
      <c r="E138" s="36" t="s">
        <v>36</v>
      </c>
      <c r="F138" s="38">
        <v>45224</v>
      </c>
      <c r="G138" s="39">
        <v>-113674</v>
      </c>
      <c r="H138" s="71">
        <v>1</v>
      </c>
      <c r="I138" s="38">
        <v>45224</v>
      </c>
      <c r="J138" s="36" t="s">
        <v>1612</v>
      </c>
      <c r="K138" s="36" t="s">
        <v>1613</v>
      </c>
    </row>
    <row r="139" spans="1:11" ht="14" customHeight="1" x14ac:dyDescent="0.2">
      <c r="A139" s="37" t="s">
        <v>257</v>
      </c>
      <c r="B139" s="36" t="s">
        <v>1750</v>
      </c>
      <c r="C139" s="36" t="s">
        <v>289</v>
      </c>
      <c r="D139" s="36">
        <v>303004</v>
      </c>
      <c r="E139" s="36" t="s">
        <v>37</v>
      </c>
      <c r="F139" s="38">
        <v>45224</v>
      </c>
      <c r="G139" s="39">
        <v>-56403</v>
      </c>
      <c r="H139" s="71">
        <v>1</v>
      </c>
      <c r="I139" s="38">
        <v>45224</v>
      </c>
      <c r="J139" s="36" t="s">
        <v>1612</v>
      </c>
      <c r="K139" s="36" t="s">
        <v>1613</v>
      </c>
    </row>
    <row r="140" spans="1:11" ht="14" customHeight="1" x14ac:dyDescent="0.2">
      <c r="A140" s="37" t="s">
        <v>257</v>
      </c>
      <c r="B140" s="36" t="s">
        <v>1751</v>
      </c>
      <c r="C140" s="36" t="s">
        <v>289</v>
      </c>
      <c r="D140" s="36">
        <v>303004</v>
      </c>
      <c r="E140" s="36" t="s">
        <v>37</v>
      </c>
      <c r="F140" s="38">
        <v>45224</v>
      </c>
      <c r="G140" s="39">
        <v>-116255</v>
      </c>
      <c r="H140" s="71">
        <v>1</v>
      </c>
      <c r="I140" s="38">
        <v>45224</v>
      </c>
      <c r="J140" s="36" t="s">
        <v>1612</v>
      </c>
      <c r="K140" s="36" t="s">
        <v>1613</v>
      </c>
    </row>
    <row r="141" spans="1:11" ht="14" customHeight="1" x14ac:dyDescent="0.2">
      <c r="A141" s="37" t="s">
        <v>257</v>
      </c>
      <c r="B141" s="36" t="s">
        <v>1752</v>
      </c>
      <c r="C141" s="36" t="s">
        <v>289</v>
      </c>
      <c r="D141" s="36">
        <v>303013</v>
      </c>
      <c r="E141" s="36" t="s">
        <v>534</v>
      </c>
      <c r="F141" s="38">
        <v>45224</v>
      </c>
      <c r="G141" s="39">
        <v>-43610</v>
      </c>
      <c r="H141" s="71">
        <v>1</v>
      </c>
      <c r="I141" s="38">
        <v>45224</v>
      </c>
      <c r="J141" s="36" t="s">
        <v>1612</v>
      </c>
      <c r="K141" s="36" t="s">
        <v>1613</v>
      </c>
    </row>
    <row r="142" spans="1:11" ht="14" customHeight="1" x14ac:dyDescent="0.2">
      <c r="A142" s="37" t="s">
        <v>257</v>
      </c>
      <c r="B142" s="36" t="s">
        <v>1753</v>
      </c>
      <c r="C142" s="36" t="s">
        <v>289</v>
      </c>
      <c r="D142" s="36">
        <v>303153</v>
      </c>
      <c r="E142" s="36" t="s">
        <v>609</v>
      </c>
      <c r="F142" s="38">
        <v>45224</v>
      </c>
      <c r="G142" s="39">
        <v>-1178421.8799999999</v>
      </c>
      <c r="H142" s="71">
        <v>1</v>
      </c>
      <c r="I142" s="38">
        <v>45224</v>
      </c>
      <c r="J142" s="36" t="s">
        <v>1612</v>
      </c>
      <c r="K142" s="36" t="s">
        <v>1613</v>
      </c>
    </row>
    <row r="143" spans="1:11" ht="14" customHeight="1" x14ac:dyDescent="0.2">
      <c r="A143" s="37" t="s">
        <v>257</v>
      </c>
      <c r="B143" s="36" t="s">
        <v>1754</v>
      </c>
      <c r="C143" s="36" t="s">
        <v>289</v>
      </c>
      <c r="D143" s="36">
        <v>303153</v>
      </c>
      <c r="E143" s="36" t="s">
        <v>609</v>
      </c>
      <c r="F143" s="38">
        <v>45224</v>
      </c>
      <c r="G143" s="39">
        <v>-14755</v>
      </c>
      <c r="H143" s="71">
        <v>1</v>
      </c>
      <c r="I143" s="38">
        <v>45224</v>
      </c>
      <c r="J143" s="36" t="s">
        <v>1612</v>
      </c>
      <c r="K143" s="36" t="s">
        <v>1613</v>
      </c>
    </row>
    <row r="144" spans="1:11" ht="14" customHeight="1" x14ac:dyDescent="0.2">
      <c r="A144" s="37" t="s">
        <v>257</v>
      </c>
      <c r="B144" s="36" t="s">
        <v>1755</v>
      </c>
      <c r="C144" s="36" t="s">
        <v>289</v>
      </c>
      <c r="D144" s="36">
        <v>303171</v>
      </c>
      <c r="E144" s="36" t="s">
        <v>795</v>
      </c>
      <c r="F144" s="38">
        <v>45224</v>
      </c>
      <c r="G144" s="39">
        <v>-114283</v>
      </c>
      <c r="H144" s="71">
        <v>1</v>
      </c>
      <c r="I144" s="38">
        <v>45224</v>
      </c>
      <c r="J144" s="36" t="s">
        <v>1612</v>
      </c>
      <c r="K144" s="36" t="s">
        <v>1613</v>
      </c>
    </row>
    <row r="145" spans="1:11" ht="14" customHeight="1" x14ac:dyDescent="0.2">
      <c r="A145" s="37" t="s">
        <v>257</v>
      </c>
      <c r="B145" s="36" t="s">
        <v>1756</v>
      </c>
      <c r="C145" s="36" t="s">
        <v>289</v>
      </c>
      <c r="D145" s="36">
        <v>303171</v>
      </c>
      <c r="E145" s="36" t="s">
        <v>795</v>
      </c>
      <c r="F145" s="38">
        <v>45224</v>
      </c>
      <c r="G145" s="39">
        <v>-31608</v>
      </c>
      <c r="H145" s="71">
        <v>1</v>
      </c>
      <c r="I145" s="38">
        <v>45224</v>
      </c>
      <c r="J145" s="36" t="s">
        <v>1612</v>
      </c>
      <c r="K145" s="36" t="s">
        <v>1613</v>
      </c>
    </row>
    <row r="146" spans="1:11" ht="14" customHeight="1" x14ac:dyDescent="0.2">
      <c r="A146" s="37" t="s">
        <v>257</v>
      </c>
      <c r="B146" s="36" t="s">
        <v>1757</v>
      </c>
      <c r="C146" s="36" t="s">
        <v>289</v>
      </c>
      <c r="D146" s="36">
        <v>303171</v>
      </c>
      <c r="E146" s="36" t="s">
        <v>795</v>
      </c>
      <c r="F146" s="38">
        <v>45224</v>
      </c>
      <c r="G146" s="39">
        <v>-71245</v>
      </c>
      <c r="H146" s="71">
        <v>1</v>
      </c>
      <c r="I146" s="38">
        <v>45224</v>
      </c>
      <c r="J146" s="36" t="s">
        <v>1612</v>
      </c>
      <c r="K146" s="36" t="s">
        <v>1613</v>
      </c>
    </row>
    <row r="147" spans="1:11" ht="14" customHeight="1" x14ac:dyDescent="0.2">
      <c r="A147" s="37" t="s">
        <v>257</v>
      </c>
      <c r="B147" s="36" t="s">
        <v>1758</v>
      </c>
      <c r="C147" s="36" t="s">
        <v>289</v>
      </c>
      <c r="D147" s="36">
        <v>303171</v>
      </c>
      <c r="E147" s="36" t="s">
        <v>795</v>
      </c>
      <c r="F147" s="38">
        <v>45224</v>
      </c>
      <c r="G147" s="39">
        <v>-4545</v>
      </c>
      <c r="H147" s="71">
        <v>1</v>
      </c>
      <c r="I147" s="38">
        <v>45224</v>
      </c>
      <c r="J147" s="36" t="s">
        <v>1612</v>
      </c>
      <c r="K147" s="36" t="s">
        <v>1613</v>
      </c>
    </row>
    <row r="148" spans="1:11" ht="14" customHeight="1" x14ac:dyDescent="0.2">
      <c r="A148" s="37" t="s">
        <v>257</v>
      </c>
      <c r="B148" s="36" t="s">
        <v>1759</v>
      </c>
      <c r="C148" s="36" t="s">
        <v>289</v>
      </c>
      <c r="D148" s="36">
        <v>303171</v>
      </c>
      <c r="E148" s="36" t="s">
        <v>795</v>
      </c>
      <c r="F148" s="38">
        <v>45224</v>
      </c>
      <c r="G148" s="39">
        <v>-139511</v>
      </c>
      <c r="H148" s="71">
        <v>1</v>
      </c>
      <c r="I148" s="38">
        <v>45224</v>
      </c>
      <c r="J148" s="36" t="s">
        <v>1612</v>
      </c>
      <c r="K148" s="36" t="s">
        <v>1613</v>
      </c>
    </row>
    <row r="149" spans="1:11" ht="14" customHeight="1" x14ac:dyDescent="0.2">
      <c r="A149" s="37" t="s">
        <v>257</v>
      </c>
      <c r="B149" s="36" t="s">
        <v>1760</v>
      </c>
      <c r="C149" s="36" t="s">
        <v>289</v>
      </c>
      <c r="D149" s="36">
        <v>303171</v>
      </c>
      <c r="E149" s="36" t="s">
        <v>795</v>
      </c>
      <c r="F149" s="38">
        <v>45224</v>
      </c>
      <c r="G149" s="39">
        <v>-4540</v>
      </c>
      <c r="H149" s="71">
        <v>1</v>
      </c>
      <c r="I149" s="38">
        <v>45224</v>
      </c>
      <c r="J149" s="36" t="s">
        <v>1612</v>
      </c>
      <c r="K149" s="36" t="s">
        <v>1613</v>
      </c>
    </row>
    <row r="150" spans="1:11" ht="14" customHeight="1" x14ac:dyDescent="0.2">
      <c r="A150" s="37" t="s">
        <v>257</v>
      </c>
      <c r="B150" s="36" t="s">
        <v>1761</v>
      </c>
      <c r="C150" s="36" t="s">
        <v>289</v>
      </c>
      <c r="D150" s="36">
        <v>303171</v>
      </c>
      <c r="E150" s="36" t="s">
        <v>795</v>
      </c>
      <c r="F150" s="38">
        <v>45224</v>
      </c>
      <c r="G150" s="39">
        <v>-20995</v>
      </c>
      <c r="H150" s="71">
        <v>1</v>
      </c>
      <c r="I150" s="38">
        <v>45224</v>
      </c>
      <c r="J150" s="36" t="s">
        <v>1612</v>
      </c>
      <c r="K150" s="36" t="s">
        <v>1613</v>
      </c>
    </row>
    <row r="151" spans="1:11" ht="14" customHeight="1" x14ac:dyDescent="0.2">
      <c r="A151" s="37" t="s">
        <v>257</v>
      </c>
      <c r="B151" s="36" t="s">
        <v>1762</v>
      </c>
      <c r="C151" s="36" t="s">
        <v>289</v>
      </c>
      <c r="D151" s="36">
        <v>303171</v>
      </c>
      <c r="E151" s="36" t="s">
        <v>795</v>
      </c>
      <c r="F151" s="38">
        <v>45224</v>
      </c>
      <c r="G151" s="39">
        <v>-7401</v>
      </c>
      <c r="H151" s="71">
        <v>1</v>
      </c>
      <c r="I151" s="38">
        <v>45224</v>
      </c>
      <c r="J151" s="36" t="s">
        <v>1612</v>
      </c>
      <c r="K151" s="36" t="s">
        <v>1613</v>
      </c>
    </row>
    <row r="152" spans="1:11" ht="14" customHeight="1" x14ac:dyDescent="0.2">
      <c r="A152" s="37" t="s">
        <v>257</v>
      </c>
      <c r="B152" s="36" t="s">
        <v>1763</v>
      </c>
      <c r="C152" s="36" t="s">
        <v>289</v>
      </c>
      <c r="D152" s="36">
        <v>303171</v>
      </c>
      <c r="E152" s="36" t="s">
        <v>795</v>
      </c>
      <c r="F152" s="38">
        <v>45224</v>
      </c>
      <c r="G152" s="39">
        <v>-123700</v>
      </c>
      <c r="H152" s="71">
        <v>1</v>
      </c>
      <c r="I152" s="38">
        <v>45224</v>
      </c>
      <c r="J152" s="36" t="s">
        <v>1612</v>
      </c>
      <c r="K152" s="36" t="s">
        <v>1613</v>
      </c>
    </row>
    <row r="153" spans="1:11" ht="14" customHeight="1" x14ac:dyDescent="0.2">
      <c r="A153" s="37" t="s">
        <v>257</v>
      </c>
      <c r="B153" s="36" t="s">
        <v>1764</v>
      </c>
      <c r="C153" s="36" t="s">
        <v>289</v>
      </c>
      <c r="D153" s="36">
        <v>303171</v>
      </c>
      <c r="E153" s="36" t="s">
        <v>795</v>
      </c>
      <c r="F153" s="38">
        <v>45224</v>
      </c>
      <c r="G153" s="39">
        <v>-37502</v>
      </c>
      <c r="H153" s="71">
        <v>1</v>
      </c>
      <c r="I153" s="38">
        <v>45224</v>
      </c>
      <c r="J153" s="36" t="s">
        <v>1612</v>
      </c>
      <c r="K153" s="36" t="s">
        <v>1613</v>
      </c>
    </row>
    <row r="154" spans="1:11" ht="14" customHeight="1" x14ac:dyDescent="0.2">
      <c r="A154" s="37" t="s">
        <v>257</v>
      </c>
      <c r="B154" s="36" t="s">
        <v>1765</v>
      </c>
      <c r="C154" s="36" t="s">
        <v>289</v>
      </c>
      <c r="D154" s="36">
        <v>303171</v>
      </c>
      <c r="E154" s="36" t="s">
        <v>795</v>
      </c>
      <c r="F154" s="38">
        <v>45224</v>
      </c>
      <c r="G154" s="39">
        <v>-16131</v>
      </c>
      <c r="H154" s="71">
        <v>1</v>
      </c>
      <c r="I154" s="38">
        <v>45224</v>
      </c>
      <c r="J154" s="36" t="s">
        <v>1612</v>
      </c>
      <c r="K154" s="36" t="s">
        <v>1613</v>
      </c>
    </row>
    <row r="155" spans="1:11" ht="14" customHeight="1" x14ac:dyDescent="0.2">
      <c r="A155" s="37" t="s">
        <v>257</v>
      </c>
      <c r="B155" s="36" t="s">
        <v>1766</v>
      </c>
      <c r="C155" s="36" t="s">
        <v>289</v>
      </c>
      <c r="D155" s="36">
        <v>303171</v>
      </c>
      <c r="E155" s="36" t="s">
        <v>795</v>
      </c>
      <c r="F155" s="38">
        <v>45224</v>
      </c>
      <c r="G155" s="39">
        <v>-130402</v>
      </c>
      <c r="H155" s="71">
        <v>1</v>
      </c>
      <c r="I155" s="38">
        <v>45224</v>
      </c>
      <c r="J155" s="36" t="s">
        <v>1612</v>
      </c>
      <c r="K155" s="36" t="s">
        <v>1613</v>
      </c>
    </row>
    <row r="156" spans="1:11" ht="14" customHeight="1" x14ac:dyDescent="0.2">
      <c r="A156" s="37" t="s">
        <v>257</v>
      </c>
      <c r="B156" s="36" t="s">
        <v>1767</v>
      </c>
      <c r="C156" s="36" t="s">
        <v>289</v>
      </c>
      <c r="D156" s="36">
        <v>500077</v>
      </c>
      <c r="E156" s="36" t="s">
        <v>179</v>
      </c>
      <c r="F156" s="38">
        <v>45224</v>
      </c>
      <c r="G156" s="39">
        <v>-16312</v>
      </c>
      <c r="H156" s="71">
        <v>1</v>
      </c>
      <c r="I156" s="38">
        <v>45224</v>
      </c>
      <c r="J156" s="36" t="s">
        <v>1612</v>
      </c>
      <c r="K156" s="36" t="s">
        <v>1613</v>
      </c>
    </row>
    <row r="157" spans="1:11" ht="14" customHeight="1" x14ac:dyDescent="0.2">
      <c r="A157" s="37" t="s">
        <v>257</v>
      </c>
      <c r="B157" s="36" t="s">
        <v>1768</v>
      </c>
      <c r="C157" s="36" t="s">
        <v>289</v>
      </c>
      <c r="D157" s="36">
        <v>500925</v>
      </c>
      <c r="E157" s="36" t="s">
        <v>162</v>
      </c>
      <c r="F157" s="38">
        <v>45224</v>
      </c>
      <c r="G157" s="39">
        <v>-5000</v>
      </c>
      <c r="H157" s="71">
        <v>1</v>
      </c>
      <c r="I157" s="38">
        <v>45224</v>
      </c>
      <c r="J157" s="36" t="s">
        <v>1612</v>
      </c>
      <c r="K157" s="36" t="s">
        <v>1613</v>
      </c>
    </row>
    <row r="158" spans="1:11" ht="14" customHeight="1" x14ac:dyDescent="0.2">
      <c r="A158" s="37" t="s">
        <v>257</v>
      </c>
      <c r="B158" s="36" t="s">
        <v>1769</v>
      </c>
      <c r="C158" s="36" t="s">
        <v>289</v>
      </c>
      <c r="D158" s="36">
        <v>503946</v>
      </c>
      <c r="E158" s="36" t="s">
        <v>177</v>
      </c>
      <c r="F158" s="38">
        <v>45224</v>
      </c>
      <c r="G158" s="39">
        <v>-325</v>
      </c>
      <c r="H158" s="71">
        <v>1</v>
      </c>
      <c r="I158" s="38">
        <v>45224</v>
      </c>
      <c r="J158" s="36" t="s">
        <v>1612</v>
      </c>
      <c r="K158" s="36" t="s">
        <v>1613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4"/>
  <sheetViews>
    <sheetView zoomScale="150" workbookViewId="0">
      <pane xSplit="1" ySplit="1" topLeftCell="B5" activePane="bottomRight" state="frozen"/>
      <selection pane="topRight" activeCell="B1" sqref="B1"/>
      <selection pane="bottomLeft" activeCell="A2" sqref="A2"/>
      <selection pane="bottomRight" activeCell="A13" sqref="A13"/>
    </sheetView>
  </sheetViews>
  <sheetFormatPr baseColWidth="10" defaultColWidth="8.83203125" defaultRowHeight="15" x14ac:dyDescent="0.2"/>
  <cols>
    <col min="2" max="2" width="99.33203125" customWidth="1"/>
    <col min="3" max="3" width="16.83203125" bestFit="1" customWidth="1"/>
    <col min="4" max="4" width="15.5" bestFit="1" customWidth="1"/>
  </cols>
  <sheetData>
    <row r="1" spans="1:4" x14ac:dyDescent="0.2">
      <c r="A1" s="72" t="s">
        <v>1778</v>
      </c>
      <c r="B1" s="72" t="s">
        <v>1573</v>
      </c>
      <c r="C1" s="72" t="s">
        <v>240</v>
      </c>
    </row>
    <row r="2" spans="1:4" x14ac:dyDescent="0.2">
      <c r="A2" s="81">
        <v>1</v>
      </c>
      <c r="B2" s="82" t="s">
        <v>1787</v>
      </c>
      <c r="C2" s="81" t="s">
        <v>1788</v>
      </c>
      <c r="D2" t="s">
        <v>1789</v>
      </c>
    </row>
    <row r="3" spans="1:4" ht="32" x14ac:dyDescent="0.2">
      <c r="A3">
        <f>A2+1</f>
        <v>2</v>
      </c>
      <c r="B3" s="83" t="s">
        <v>1790</v>
      </c>
      <c r="C3" t="s">
        <v>1572</v>
      </c>
    </row>
    <row r="4" spans="1:4" ht="16" x14ac:dyDescent="0.2">
      <c r="A4">
        <f>A3+1</f>
        <v>3</v>
      </c>
      <c r="B4" s="83" t="s">
        <v>1779</v>
      </c>
    </row>
    <row r="5" spans="1:4" ht="32" x14ac:dyDescent="0.2">
      <c r="A5">
        <f t="shared" ref="A5:A14" si="0">A4+1</f>
        <v>4</v>
      </c>
      <c r="B5" s="83" t="s">
        <v>1780</v>
      </c>
      <c r="C5" t="s">
        <v>1781</v>
      </c>
    </row>
    <row r="6" spans="1:4" ht="32" x14ac:dyDescent="0.2">
      <c r="A6">
        <f t="shared" si="0"/>
        <v>5</v>
      </c>
      <c r="B6" s="84" t="s">
        <v>1782</v>
      </c>
      <c r="C6" t="s">
        <v>1588</v>
      </c>
    </row>
    <row r="7" spans="1:4" ht="16" x14ac:dyDescent="0.2">
      <c r="A7">
        <f t="shared" si="0"/>
        <v>6</v>
      </c>
      <c r="B7" s="70" t="s">
        <v>1776</v>
      </c>
    </row>
    <row r="8" spans="1:4" ht="16" x14ac:dyDescent="0.2">
      <c r="A8">
        <f t="shared" si="0"/>
        <v>7</v>
      </c>
      <c r="B8" s="70" t="s">
        <v>1777</v>
      </c>
    </row>
    <row r="9" spans="1:4" ht="32" x14ac:dyDescent="0.2">
      <c r="A9">
        <f t="shared" si="0"/>
        <v>8</v>
      </c>
      <c r="B9" s="70" t="s">
        <v>1783</v>
      </c>
      <c r="D9" t="s">
        <v>1791</v>
      </c>
    </row>
    <row r="10" spans="1:4" x14ac:dyDescent="0.2">
      <c r="A10">
        <f t="shared" si="0"/>
        <v>9</v>
      </c>
      <c r="B10" t="s">
        <v>1770</v>
      </c>
      <c r="C10" t="s">
        <v>1775</v>
      </c>
    </row>
    <row r="11" spans="1:4" ht="32" x14ac:dyDescent="0.2">
      <c r="A11">
        <f t="shared" si="0"/>
        <v>10</v>
      </c>
      <c r="B11" s="70" t="s">
        <v>1771</v>
      </c>
      <c r="C11" t="s">
        <v>1775</v>
      </c>
    </row>
    <row r="12" spans="1:4" x14ac:dyDescent="0.2">
      <c r="A12">
        <f t="shared" si="0"/>
        <v>11</v>
      </c>
      <c r="B12" t="s">
        <v>1772</v>
      </c>
      <c r="C12" t="s">
        <v>1775</v>
      </c>
    </row>
    <row r="13" spans="1:4" x14ac:dyDescent="0.2">
      <c r="A13">
        <f t="shared" si="0"/>
        <v>12</v>
      </c>
      <c r="B13" t="s">
        <v>1773</v>
      </c>
      <c r="C13" t="s">
        <v>1775</v>
      </c>
    </row>
    <row r="14" spans="1:4" ht="32" x14ac:dyDescent="0.2">
      <c r="A14">
        <f t="shared" si="0"/>
        <v>13</v>
      </c>
      <c r="B14" s="70" t="s">
        <v>1774</v>
      </c>
      <c r="C14" t="s">
        <v>1581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Vendor list for ZvendorNEFT</vt:lpstr>
      <vt:lpstr>Final payment </vt:lpstr>
      <vt:lpstr>Input from Rallis Location</vt:lpstr>
      <vt:lpstr>ZVENDORNEFT</vt:lpstr>
      <vt:lpstr>FBL1N</vt:lpstr>
      <vt:lpstr>F110</vt:lpstr>
      <vt:lpstr>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2023-11-05T09:59:57Z</dcterms:modified>
</cp:coreProperties>
</file>