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35" yWindow="465" windowWidth="19395" windowHeight="7110" tabRatio="690" activeTab="2"/>
  </bookViews>
  <sheets>
    <sheet name="weapon 1" sheetId="2" r:id="rId1"/>
    <sheet name="equip 2" sheetId="3" r:id="rId2"/>
    <sheet name="use 3" sheetId="4" r:id="rId3"/>
    <sheet name="etc 4" sheetId="5" r:id="rId4"/>
    <sheet name="Crafting" sheetId="6" r:id="rId5"/>
    <sheet name="item spawn" sheetId="8" r:id="rId6"/>
    <sheet name="shop" sheetId="9" r:id="rId7"/>
    <sheet name="Iap" sheetId="10" r:id="rId8"/>
  </sheets>
  <calcPr calcId="144525"/>
</workbook>
</file>

<file path=xl/calcChain.xml><?xml version="1.0" encoding="utf-8"?>
<calcChain xmlns="http://schemas.openxmlformats.org/spreadsheetml/2006/main">
  <c r="R77" i="6" l="1"/>
  <c r="N77" i="6"/>
  <c r="J77" i="6"/>
  <c r="F77" i="6"/>
  <c r="U76" i="6"/>
  <c r="U77" i="6"/>
  <c r="R76" i="6"/>
  <c r="N76" i="6"/>
  <c r="J76" i="6"/>
  <c r="F76" i="6"/>
  <c r="P33" i="2" l="1"/>
  <c r="P34" i="2"/>
  <c r="P35" i="2"/>
  <c r="P30" i="2"/>
  <c r="P31" i="2"/>
  <c r="P32" i="2"/>
  <c r="I16" i="8"/>
  <c r="I17" i="8"/>
  <c r="E16" i="8"/>
  <c r="E17" i="8"/>
  <c r="K3" i="10" l="1"/>
  <c r="K4" i="10"/>
  <c r="K5" i="10"/>
  <c r="K6" i="10"/>
  <c r="K8" i="10"/>
  <c r="K9" i="10"/>
  <c r="K10" i="10"/>
  <c r="K11" i="10"/>
  <c r="K12" i="10"/>
  <c r="K13" i="10"/>
  <c r="K14" i="10"/>
  <c r="K15" i="10"/>
  <c r="K16" i="10"/>
  <c r="K2" i="10"/>
  <c r="E27" i="10"/>
  <c r="H3" i="9"/>
  <c r="H4" i="9"/>
  <c r="H5" i="9"/>
  <c r="H6" i="9"/>
  <c r="H7" i="9"/>
  <c r="H8" i="9"/>
  <c r="H9" i="9"/>
  <c r="H10" i="9"/>
  <c r="H2" i="9"/>
  <c r="I3" i="10"/>
  <c r="I4" i="10"/>
  <c r="I5" i="10"/>
  <c r="I6" i="10"/>
  <c r="I8" i="10"/>
  <c r="I9" i="10"/>
  <c r="I10" i="10"/>
  <c r="I11" i="10"/>
  <c r="I12" i="10"/>
  <c r="I13" i="10"/>
  <c r="I14" i="10"/>
  <c r="I15" i="10"/>
  <c r="I16" i="10"/>
  <c r="I2" i="10"/>
  <c r="J19" i="3" l="1"/>
  <c r="J20" i="3"/>
  <c r="J21" i="3"/>
  <c r="J22" i="3"/>
  <c r="J23" i="3"/>
  <c r="J24" i="3"/>
  <c r="J25" i="3"/>
  <c r="J26" i="3"/>
  <c r="J27" i="3"/>
  <c r="U75" i="6" l="1"/>
  <c r="R75" i="6"/>
  <c r="N75" i="6"/>
  <c r="J75" i="6"/>
  <c r="F75" i="6"/>
  <c r="I126" i="8" l="1"/>
  <c r="I127" i="8"/>
  <c r="I128" i="8"/>
  <c r="I125" i="8" l="1"/>
  <c r="I124" i="8"/>
  <c r="I123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E51" i="8"/>
  <c r="E52" i="8"/>
  <c r="E53" i="8"/>
  <c r="E54" i="8"/>
  <c r="E55" i="8"/>
  <c r="E56" i="8"/>
  <c r="E57" i="8"/>
  <c r="E58" i="8"/>
  <c r="E59" i="8"/>
  <c r="E60" i="8"/>
  <c r="E61" i="8"/>
  <c r="E62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8" i="8"/>
  <c r="E1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8" i="8"/>
  <c r="I19" i="8"/>
  <c r="E2" i="8"/>
  <c r="I2" i="8"/>
  <c r="N69" i="6" l="1"/>
  <c r="U74" i="6" l="1"/>
  <c r="U73" i="6"/>
  <c r="U72" i="6"/>
  <c r="U71" i="6"/>
  <c r="U70" i="6"/>
  <c r="N70" i="6"/>
  <c r="N71" i="6"/>
  <c r="N72" i="6"/>
  <c r="N73" i="6"/>
  <c r="N74" i="6"/>
  <c r="N78" i="6"/>
  <c r="N79" i="6"/>
  <c r="N80" i="6"/>
  <c r="N81" i="6"/>
  <c r="N82" i="6"/>
  <c r="N83" i="6"/>
  <c r="N84" i="6"/>
  <c r="N85" i="6"/>
  <c r="N86" i="6"/>
  <c r="N87" i="6"/>
  <c r="N88" i="6"/>
  <c r="J70" i="6"/>
  <c r="J71" i="6"/>
  <c r="J72" i="6"/>
  <c r="J73" i="6"/>
  <c r="J74" i="6"/>
  <c r="J78" i="6"/>
  <c r="J79" i="6"/>
  <c r="J80" i="6"/>
  <c r="J81" i="6"/>
  <c r="J82" i="6"/>
  <c r="J83" i="6"/>
  <c r="J84" i="6"/>
  <c r="J85" i="6"/>
  <c r="J86" i="6"/>
  <c r="J87" i="6"/>
  <c r="F70" i="6"/>
  <c r="F71" i="6"/>
  <c r="F72" i="6"/>
  <c r="F73" i="6"/>
  <c r="F74" i="6"/>
  <c r="F78" i="6"/>
  <c r="F79" i="6"/>
  <c r="F80" i="6"/>
  <c r="F81" i="6"/>
  <c r="F82" i="6"/>
  <c r="F83" i="6"/>
  <c r="F84" i="6"/>
  <c r="F85" i="6"/>
  <c r="F86" i="6"/>
  <c r="F87" i="6"/>
  <c r="R71" i="6"/>
  <c r="R72" i="6"/>
  <c r="R73" i="6"/>
  <c r="R74" i="6"/>
  <c r="R78" i="6"/>
  <c r="R79" i="6"/>
  <c r="R80" i="6"/>
  <c r="R81" i="6"/>
  <c r="R82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N68" i="6"/>
  <c r="J68" i="6"/>
  <c r="J69" i="6"/>
  <c r="F68" i="6"/>
  <c r="F69" i="6"/>
  <c r="R68" i="6"/>
  <c r="R69" i="6"/>
  <c r="R70" i="6"/>
  <c r="U55" i="6"/>
  <c r="U54" i="6"/>
  <c r="U53" i="6"/>
  <c r="U52" i="6"/>
  <c r="U51" i="6"/>
  <c r="U50" i="6"/>
  <c r="U49" i="6"/>
  <c r="U48" i="6"/>
  <c r="U47" i="6"/>
  <c r="U46" i="6"/>
  <c r="U45" i="6"/>
  <c r="N45" i="6" l="1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R64" i="6"/>
  <c r="R65" i="6"/>
  <c r="R66" i="6"/>
  <c r="R67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F36" i="6"/>
  <c r="F37" i="6"/>
  <c r="F38" i="6"/>
  <c r="F39" i="6"/>
  <c r="F40" i="6"/>
  <c r="F41" i="6"/>
  <c r="F42" i="6"/>
  <c r="F43" i="6"/>
  <c r="F44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J44" i="6"/>
  <c r="J33" i="6"/>
  <c r="J34" i="6"/>
  <c r="J35" i="6"/>
  <c r="J36" i="6"/>
  <c r="J37" i="6"/>
  <c r="J38" i="6"/>
  <c r="J39" i="6"/>
  <c r="J40" i="6"/>
  <c r="J41" i="6"/>
  <c r="J42" i="6"/>
  <c r="J43" i="6"/>
  <c r="F29" i="6"/>
  <c r="F30" i="6"/>
  <c r="F31" i="6"/>
  <c r="F32" i="6"/>
  <c r="F33" i="6"/>
  <c r="F34" i="6"/>
  <c r="F35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N24" i="6"/>
  <c r="N25" i="6"/>
  <c r="N26" i="6"/>
  <c r="N27" i="6"/>
  <c r="N28" i="6"/>
  <c r="N29" i="6"/>
  <c r="N30" i="6"/>
  <c r="N31" i="6"/>
  <c r="J21" i="6"/>
  <c r="J22" i="6"/>
  <c r="J23" i="6"/>
  <c r="J24" i="6"/>
  <c r="J25" i="6"/>
  <c r="J26" i="6"/>
  <c r="J27" i="6"/>
  <c r="J28" i="6"/>
  <c r="J29" i="6"/>
  <c r="J30" i="6"/>
  <c r="J31" i="6"/>
  <c r="J32" i="6"/>
  <c r="F23" i="6"/>
  <c r="F24" i="6"/>
  <c r="F25" i="6"/>
  <c r="F26" i="6"/>
  <c r="F27" i="6"/>
  <c r="F28" i="6"/>
  <c r="R25" i="6"/>
  <c r="R26" i="6"/>
  <c r="R27" i="6"/>
  <c r="R28" i="6"/>
  <c r="R29" i="6"/>
  <c r="R30" i="6"/>
  <c r="R31" i="6"/>
  <c r="J18" i="6"/>
  <c r="F13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24" i="5"/>
  <c r="G25" i="5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P27" i="2" l="1"/>
  <c r="P28" i="2"/>
  <c r="P29" i="2"/>
  <c r="P2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" i="6"/>
  <c r="U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9" i="6"/>
  <c r="J20" i="6"/>
  <c r="J2" i="6"/>
  <c r="F3" i="6"/>
  <c r="F4" i="6"/>
  <c r="F5" i="6"/>
  <c r="F6" i="6"/>
  <c r="F7" i="6"/>
  <c r="F8" i="6"/>
  <c r="F9" i="6"/>
  <c r="F10" i="6"/>
  <c r="F11" i="6"/>
  <c r="F12" i="6"/>
  <c r="F14" i="6"/>
  <c r="F15" i="6"/>
  <c r="F16" i="6"/>
  <c r="F17" i="6"/>
  <c r="F18" i="6"/>
  <c r="F19" i="6"/>
  <c r="F20" i="6"/>
  <c r="F21" i="6"/>
  <c r="F22" i="6"/>
  <c r="F2" i="6"/>
  <c r="U4" i="6"/>
  <c r="U2" i="6"/>
  <c r="P2" i="2"/>
  <c r="G3" i="5" l="1"/>
  <c r="G2" i="5"/>
  <c r="K3" i="4"/>
  <c r="K2" i="4"/>
  <c r="J2" i="3" l="1"/>
</calcChain>
</file>

<file path=xl/sharedStrings.xml><?xml version="1.0" encoding="utf-8"?>
<sst xmlns="http://schemas.openxmlformats.org/spreadsheetml/2006/main" count="593" uniqueCount="391">
  <si>
    <t>인덱스</t>
    <phoneticPr fontId="1" type="noConversion"/>
  </si>
  <si>
    <t>이름</t>
    <phoneticPr fontId="1" type="noConversion"/>
  </si>
  <si>
    <t>설명</t>
    <phoneticPr fontId="1" type="noConversion"/>
  </si>
  <si>
    <t>착용 스프라이트</t>
    <phoneticPr fontId="1" type="noConversion"/>
  </si>
  <si>
    <t>아이템 스프라이트</t>
    <phoneticPr fontId="1" type="noConversion"/>
  </si>
  <si>
    <t>데미지</t>
    <phoneticPr fontId="1" type="noConversion"/>
  </si>
  <si>
    <t>반동</t>
    <phoneticPr fontId="1" type="noConversion"/>
  </si>
  <si>
    <t>탄창</t>
    <phoneticPr fontId="1" type="noConversion"/>
  </si>
  <si>
    <t>방어도</t>
    <phoneticPr fontId="1" type="noConversion"/>
  </si>
  <si>
    <t>이동속도</t>
    <phoneticPr fontId="1" type="noConversion"/>
  </si>
  <si>
    <t>허기 회복도</t>
    <phoneticPr fontId="1" type="noConversion"/>
  </si>
  <si>
    <t>체력 회복도</t>
    <phoneticPr fontId="1" type="noConversion"/>
  </si>
  <si>
    <t>s</t>
    <phoneticPr fontId="1" type="noConversion"/>
  </si>
  <si>
    <t>vv</t>
    <phoneticPr fontId="1" type="noConversion"/>
  </si>
  <si>
    <t>item1</t>
    <phoneticPr fontId="1" type="noConversion"/>
  </si>
  <si>
    <t>item2</t>
    <phoneticPr fontId="1" type="noConversion"/>
  </si>
  <si>
    <t>number2</t>
    <phoneticPr fontId="1" type="noConversion"/>
  </si>
  <si>
    <t>kind2</t>
    <phoneticPr fontId="1" type="noConversion"/>
  </si>
  <si>
    <t>number1</t>
    <phoneticPr fontId="1" type="noConversion"/>
  </si>
  <si>
    <t>kind1</t>
    <phoneticPr fontId="1" type="noConversion"/>
  </si>
  <si>
    <t>kind3</t>
    <phoneticPr fontId="1" type="noConversion"/>
  </si>
  <si>
    <t>item3</t>
    <phoneticPr fontId="1" type="noConversion"/>
  </si>
  <si>
    <t>number3</t>
    <phoneticPr fontId="1" type="noConversion"/>
  </si>
  <si>
    <t>x</t>
    <phoneticPr fontId="1" type="noConversion"/>
  </si>
  <si>
    <t>spr_test</t>
    <phoneticPr fontId="1" type="noConversion"/>
  </si>
  <si>
    <t>인덱스</t>
    <phoneticPr fontId="1" type="noConversion"/>
  </si>
  <si>
    <t>kind4</t>
    <phoneticPr fontId="1" type="noConversion"/>
  </si>
  <si>
    <t>item4</t>
    <phoneticPr fontId="1" type="noConversion"/>
  </si>
  <si>
    <t>number4</t>
    <phoneticPr fontId="1" type="noConversion"/>
  </si>
  <si>
    <t>d</t>
    <phoneticPr fontId="1" type="noConversion"/>
  </si>
  <si>
    <t>craftKind</t>
    <phoneticPr fontId="1" type="noConversion"/>
  </si>
  <si>
    <t>craftdesk</t>
    <phoneticPr fontId="1" type="noConversion"/>
  </si>
  <si>
    <t>화로 아이템 인덱스</t>
    <phoneticPr fontId="1" type="noConversion"/>
  </si>
  <si>
    <t>procraftdesk</t>
    <phoneticPr fontId="1" type="noConversion"/>
  </si>
  <si>
    <t>재장전시간</t>
    <phoneticPr fontId="1" type="noConversion"/>
  </si>
  <si>
    <t>연사시간</t>
    <phoneticPr fontId="1" type="noConversion"/>
  </si>
  <si>
    <t>자동공격</t>
    <phoneticPr fontId="1" type="noConversion"/>
  </si>
  <si>
    <t>총기본각도/근접각도</t>
    <phoneticPr fontId="1" type="noConversion"/>
  </si>
  <si>
    <t>총사거리/근접속도</t>
    <phoneticPr fontId="1" type="noConversion"/>
  </si>
  <si>
    <t>인덱스</t>
    <phoneticPr fontId="1" type="noConversion"/>
  </si>
  <si>
    <t>아이템타입</t>
    <phoneticPr fontId="1" type="noConversion"/>
  </si>
  <si>
    <t>아이템인덱스</t>
    <phoneticPr fontId="1" type="noConversion"/>
  </si>
  <si>
    <t>최소갯수</t>
    <phoneticPr fontId="1" type="noConversion"/>
  </si>
  <si>
    <t>최대갯수</t>
    <phoneticPr fontId="1" type="noConversion"/>
  </si>
  <si>
    <t>"Cooked meat"</t>
    <phoneticPr fontId="1" type="noConversion"/>
  </si>
  <si>
    <t>"Delicious cooked meat"</t>
    <phoneticPr fontId="1" type="noConversion"/>
  </si>
  <si>
    <t>요리 인덱스</t>
    <phoneticPr fontId="1" type="noConversion"/>
  </si>
  <si>
    <t>"Root vegetable"</t>
    <phoneticPr fontId="1" type="noConversion"/>
  </si>
  <si>
    <t>"Kind of meat"</t>
    <phoneticPr fontId="1" type="noConversion"/>
  </si>
  <si>
    <t>"Potato"</t>
    <phoneticPr fontId="1" type="noConversion"/>
  </si>
  <si>
    <t>"Delicious baked potato"</t>
    <phoneticPr fontId="1" type="noConversion"/>
  </si>
  <si>
    <t>"Baked potato"</t>
    <phoneticPr fontId="1" type="noConversion"/>
  </si>
  <si>
    <t>"Bread"</t>
    <phoneticPr fontId="1" type="noConversion"/>
  </si>
  <si>
    <t>"First aid kit"</t>
    <phoneticPr fontId="1" type="noConversion"/>
  </si>
  <si>
    <t>"Collection of equipment for giving first aid"</t>
    <phoneticPr fontId="1" type="noConversion"/>
  </si>
  <si>
    <t>"Pain killer"</t>
    <phoneticPr fontId="1" type="noConversion"/>
  </si>
  <si>
    <t>"Drug used to get relief from pain"</t>
    <phoneticPr fontId="1" type="noConversion"/>
  </si>
  <si>
    <t>"White bread Easy to eat"</t>
    <phoneticPr fontId="1" type="noConversion"/>
  </si>
  <si>
    <t>진통제(피격 효과 감소) 분</t>
    <phoneticPr fontId="1" type="noConversion"/>
  </si>
  <si>
    <t>진정제(반동 제어) 분</t>
    <phoneticPr fontId="1" type="noConversion"/>
  </si>
  <si>
    <t>이동속도 향상(스팀팩) 분</t>
    <phoneticPr fontId="1" type="noConversion"/>
  </si>
  <si>
    <t>"Adrenaline"</t>
    <phoneticPr fontId="1" type="noConversion"/>
  </si>
  <si>
    <t>"Sedative"</t>
    <phoneticPr fontId="1" type="noConversion"/>
  </si>
  <si>
    <t>"You will feel better after a shot"</t>
    <phoneticPr fontId="1" type="noConversion"/>
  </si>
  <si>
    <t>"You will be able to aim better"</t>
    <phoneticPr fontId="1" type="noConversion"/>
  </si>
  <si>
    <t>"Canned food"</t>
    <phoneticPr fontId="1" type="noConversion"/>
  </si>
  <si>
    <t>"I have no idea what's in it"</t>
    <phoneticPr fontId="1" type="noConversion"/>
  </si>
  <si>
    <t>"Frozen pizza"</t>
    <phoneticPr fontId="1" type="noConversion"/>
  </si>
  <si>
    <t>"You need to cook it before eating"</t>
    <phoneticPr fontId="1" type="noConversion"/>
  </si>
  <si>
    <t>"Pizza"</t>
    <phoneticPr fontId="1" type="noConversion"/>
  </si>
  <si>
    <t>"Well-cooked pizza"</t>
    <phoneticPr fontId="1" type="noConversion"/>
  </si>
  <si>
    <t>"Bandage"</t>
    <phoneticPr fontId="1" type="noConversion"/>
  </si>
  <si>
    <t>"Help you to stop bleeding"</t>
    <phoneticPr fontId="1" type="noConversion"/>
  </si>
  <si>
    <t>"Frozen meal"</t>
    <phoneticPr fontId="1" type="noConversion"/>
  </si>
  <si>
    <t>"Ready made meal"</t>
    <phoneticPr fontId="1" type="noConversion"/>
  </si>
  <si>
    <t>"Cooked meal"</t>
    <phoneticPr fontId="1" type="noConversion"/>
  </si>
  <si>
    <t>"Ready to eat"</t>
    <phoneticPr fontId="1" type="noConversion"/>
  </si>
  <si>
    <t>"Mushroom"</t>
    <phoneticPr fontId="1" type="noConversion"/>
  </si>
  <si>
    <t>"Is it toxic?"</t>
    <phoneticPr fontId="1" type="noConversion"/>
  </si>
  <si>
    <t>"Mushroom soup"</t>
    <phoneticPr fontId="1" type="noConversion"/>
  </si>
  <si>
    <t>"Warm soup makes you calm down"</t>
    <phoneticPr fontId="1" type="noConversion"/>
  </si>
  <si>
    <t>"Apple"</t>
    <phoneticPr fontId="1" type="noConversion"/>
  </si>
  <si>
    <t>"Small red apple"</t>
    <phoneticPr fontId="1" type="noConversion"/>
  </si>
  <si>
    <t>"Berry"</t>
    <phoneticPr fontId="1" type="noConversion"/>
  </si>
  <si>
    <t>"Kind of berry"</t>
    <phoneticPr fontId="1" type="noConversion"/>
  </si>
  <si>
    <t>"Dagger"</t>
    <phoneticPr fontId="1" type="noConversion"/>
  </si>
  <si>
    <t>"Small keen knife"</t>
    <phoneticPr fontId="1" type="noConversion"/>
  </si>
  <si>
    <t>"Wooden stick"</t>
    <phoneticPr fontId="1" type="noConversion"/>
  </si>
  <si>
    <t>"Stick made of wood"</t>
    <phoneticPr fontId="1" type="noConversion"/>
  </si>
  <si>
    <t>"Axe"</t>
    <phoneticPr fontId="1" type="noConversion"/>
  </si>
  <si>
    <t>"Heavy fire axe"</t>
    <phoneticPr fontId="1" type="noConversion"/>
  </si>
  <si>
    <t>"Crowbar"</t>
    <phoneticPr fontId="1" type="noConversion"/>
  </si>
  <si>
    <t>"Metal bar with a curve"</t>
    <phoneticPr fontId="1" type="noConversion"/>
  </si>
  <si>
    <t>"Saw"</t>
    <phoneticPr fontId="1" type="noConversion"/>
  </si>
  <si>
    <t>"Chain with a hard toothed edge"</t>
    <phoneticPr fontId="1" type="noConversion"/>
  </si>
  <si>
    <t>"Chainsaw"</t>
    <phoneticPr fontId="1" type="noConversion"/>
  </si>
  <si>
    <t>"Mechanical saw with a rotating chain"</t>
    <phoneticPr fontId="1" type="noConversion"/>
  </si>
  <si>
    <t>"Baseball bat"</t>
    <phoneticPr fontId="1" type="noConversion"/>
  </si>
  <si>
    <t>"Machete"</t>
    <phoneticPr fontId="1" type="noConversion"/>
  </si>
  <si>
    <t>"Large heavy knife"</t>
    <phoneticPr fontId="1" type="noConversion"/>
  </si>
  <si>
    <t>"Golf club"</t>
    <phoneticPr fontId="1" type="noConversion"/>
  </si>
  <si>
    <t>"Semi-automatic pistol"</t>
    <phoneticPr fontId="1" type="noConversion"/>
  </si>
  <si>
    <t>"Pistol"</t>
    <phoneticPr fontId="1" type="noConversion"/>
  </si>
  <si>
    <t>"Katana"</t>
    <phoneticPr fontId="1" type="noConversion"/>
  </si>
  <si>
    <t>"Sharp light knife"</t>
    <phoneticPr fontId="1" type="noConversion"/>
  </si>
  <si>
    <t>"Revolver"</t>
    <phoneticPr fontId="1" type="noConversion"/>
  </si>
  <si>
    <t>"Small non-automatic handgun"</t>
    <phoneticPr fontId="1" type="noConversion"/>
  </si>
  <si>
    <t>"Powerful handgun that has six shots"</t>
    <phoneticPr fontId="1" type="noConversion"/>
  </si>
  <si>
    <t>"Auto pistol"</t>
    <phoneticPr fontId="1" type="noConversion"/>
  </si>
  <si>
    <t>"Semi-automatic rifle"</t>
    <phoneticPr fontId="1" type="noConversion"/>
  </si>
  <si>
    <t>"Semi auto shotgun"</t>
    <phoneticPr fontId="1" type="noConversion"/>
  </si>
  <si>
    <t>"Semi-automatic shotgun"</t>
    <phoneticPr fontId="1" type="noConversion"/>
  </si>
  <si>
    <t>"Accurate assault rifle"</t>
    <phoneticPr fontId="1" type="noConversion"/>
  </si>
  <si>
    <t>"Powerful assault rifle"</t>
    <phoneticPr fontId="1" type="noConversion"/>
  </si>
  <si>
    <t>"Pump action shotgun"</t>
    <phoneticPr fontId="1" type="noConversion"/>
  </si>
  <si>
    <t>"Pump action shotgun. One by one"</t>
    <phoneticPr fontId="1" type="noConversion"/>
  </si>
  <si>
    <t>"Light machine gun"</t>
    <phoneticPr fontId="1" type="noConversion"/>
  </si>
  <si>
    <t>"Bolt action sniper rifle"</t>
    <phoneticPr fontId="1" type="noConversion"/>
  </si>
  <si>
    <t>"Bolt action sniper"</t>
    <phoneticPr fontId="1" type="noConversion"/>
  </si>
  <si>
    <t>"Semi auto sniper"</t>
    <phoneticPr fontId="1" type="noConversion"/>
  </si>
  <si>
    <t>"Heavy machine gun"</t>
    <phoneticPr fontId="1" type="noConversion"/>
  </si>
  <si>
    <t>"Semi-automatic sniper rifle"</t>
    <phoneticPr fontId="1" type="noConversion"/>
  </si>
  <si>
    <t>"Bow"</t>
    <phoneticPr fontId="1" type="noConversion"/>
  </si>
  <si>
    <t>"Compound bow"</t>
    <phoneticPr fontId="1" type="noConversion"/>
  </si>
  <si>
    <t>"Cross bow"</t>
    <phoneticPr fontId="1" type="noConversion"/>
  </si>
  <si>
    <t>"Classic bow"</t>
    <phoneticPr fontId="1" type="noConversion"/>
  </si>
  <si>
    <t>"Powerful horizontal bow"</t>
    <phoneticPr fontId="1" type="noConversion"/>
  </si>
  <si>
    <t>"Modern bow that uses a pulley system,"</t>
    <phoneticPr fontId="1" type="noConversion"/>
  </si>
  <si>
    <t>종류(1소총 2권총 3기관총 4샷건 5저격 6활 7근접 8기타)</t>
    <phoneticPr fontId="1" type="noConversion"/>
  </si>
  <si>
    <t>"Project a stream of fire"</t>
    <phoneticPr fontId="1" type="noConversion"/>
  </si>
  <si>
    <t>"Fire electric shock to the nearest zombie "</t>
    <phoneticPr fontId="1" type="noConversion"/>
  </si>
  <si>
    <t>"Craft desk"</t>
    <phoneticPr fontId="1" type="noConversion"/>
  </si>
  <si>
    <t>"Pro craft desk"</t>
    <phoneticPr fontId="1" type="noConversion"/>
  </si>
  <si>
    <t>"Professional craft desk used to make advanced items"</t>
    <phoneticPr fontId="1" type="noConversion"/>
  </si>
  <si>
    <t>"Turret"</t>
    <phoneticPr fontId="1" type="noConversion"/>
  </si>
  <si>
    <t>"Automatic gun machine used to defend the point"</t>
    <phoneticPr fontId="1" type="noConversion"/>
  </si>
  <si>
    <t>"Flying turret. It will follow and protect you"</t>
    <phoneticPr fontId="1" type="noConversion"/>
  </si>
  <si>
    <t>"Lamp"</t>
    <phoneticPr fontId="1" type="noConversion"/>
  </si>
  <si>
    <t>"Elrectic lamp to provide light at night"</t>
    <phoneticPr fontId="1" type="noConversion"/>
  </si>
  <si>
    <t>"Lamp drone"</t>
    <phoneticPr fontId="1" type="noConversion"/>
  </si>
  <si>
    <t>"Flying lamp. It will follow you and provide powerful light"</t>
    <phoneticPr fontId="1" type="noConversion"/>
  </si>
  <si>
    <t>"Panel used to absorb the sunlight and generate electricity"</t>
    <phoneticPr fontId="1" type="noConversion"/>
  </si>
  <si>
    <t>"Nuclear reactor"</t>
    <phoneticPr fontId="1" type="noConversion"/>
  </si>
  <si>
    <t>"Device used to control a nuclear reaction. Permanent generator"</t>
    <phoneticPr fontId="1" type="noConversion"/>
  </si>
  <si>
    <t>"Oil generator"</t>
    <phoneticPr fontId="1" type="noConversion"/>
  </si>
  <si>
    <t>"Generator used to make electricity by using oil"</t>
    <phoneticPr fontId="1" type="noConversion"/>
  </si>
  <si>
    <t>"Wooden barricade"</t>
    <phoneticPr fontId="1" type="noConversion"/>
  </si>
  <si>
    <t>"Wooden wall used to block the way"</t>
    <phoneticPr fontId="1" type="noConversion"/>
  </si>
  <si>
    <t>"Wooden door"</t>
    <phoneticPr fontId="1" type="noConversion"/>
  </si>
  <si>
    <t>"Wooden door only for you. Zombies can't go through"</t>
    <phoneticPr fontId="1" type="noConversion"/>
  </si>
  <si>
    <t>"Campfire"</t>
    <phoneticPr fontId="1" type="noConversion"/>
  </si>
  <si>
    <t>"Fire that provides light and heat for cooking"</t>
    <phoneticPr fontId="1" type="noConversion"/>
  </si>
  <si>
    <t>"Brazier"</t>
    <phoneticPr fontId="1" type="noConversion"/>
  </si>
  <si>
    <t>"Electric turret"</t>
    <phoneticPr fontId="1" type="noConversion"/>
  </si>
  <si>
    <t>"Turret that uses electric shock to defend the point"</t>
    <phoneticPr fontId="1" type="noConversion"/>
  </si>
  <si>
    <t>"Trap"</t>
    <phoneticPr fontId="1" type="noConversion"/>
  </si>
  <si>
    <t>"Trap makes zombies slow down"</t>
    <phoneticPr fontId="1" type="noConversion"/>
  </si>
  <si>
    <t>"signal generator"</t>
    <phoneticPr fontId="1" type="noConversion"/>
  </si>
  <si>
    <t>"Machine that generate GPS signal for you to find home"</t>
    <phoneticPr fontId="1" type="noConversion"/>
  </si>
  <si>
    <t>"Cooker"</t>
    <phoneticPr fontId="1" type="noConversion"/>
  </si>
  <si>
    <t>"Electric cooker that provides heat for cooking"</t>
    <phoneticPr fontId="1" type="noConversion"/>
  </si>
  <si>
    <t>"Electric furnace"</t>
    <phoneticPr fontId="1" type="noConversion"/>
  </si>
  <si>
    <t>"Electric machine that provides heat for smelting"</t>
    <phoneticPr fontId="1" type="noConversion"/>
  </si>
  <si>
    <t>"Fire that provides light and heat for smelting"</t>
    <phoneticPr fontId="1" type="noConversion"/>
  </si>
  <si>
    <t>"Bicycle"</t>
    <phoneticPr fontId="1" type="noConversion"/>
  </si>
  <si>
    <t>"Handmade bicycle. Better than walking"</t>
    <phoneticPr fontId="1" type="noConversion"/>
  </si>
  <si>
    <t>"Motorcycle"</t>
    <phoneticPr fontId="1" type="noConversion"/>
  </si>
  <si>
    <t>"Powered by a motor, using oil"</t>
    <phoneticPr fontId="1" type="noConversion"/>
  </si>
  <si>
    <t>"Wood"</t>
    <phoneticPr fontId="1" type="noConversion"/>
  </si>
  <si>
    <t>"Stone"</t>
    <phoneticPr fontId="1" type="noConversion"/>
  </si>
  <si>
    <t>"Steel barricade"</t>
    <phoneticPr fontId="1" type="noConversion"/>
  </si>
  <si>
    <t>"Steel door"</t>
    <phoneticPr fontId="1" type="noConversion"/>
  </si>
  <si>
    <t>"Steel wall used to block the way"</t>
    <phoneticPr fontId="1" type="noConversion"/>
  </si>
  <si>
    <t>"Steel door only for you. Zombies can't go through"</t>
    <phoneticPr fontId="1" type="noConversion"/>
  </si>
  <si>
    <t>"Steel"</t>
    <phoneticPr fontId="1" type="noConversion"/>
  </si>
  <si>
    <t>"Piece of gold"</t>
    <phoneticPr fontId="1" type="noConversion"/>
  </si>
  <si>
    <t>"Gold"</t>
    <phoneticPr fontId="1" type="noConversion"/>
  </si>
  <si>
    <t>"Blueprint"</t>
    <phoneticPr fontId="1" type="noConversion"/>
  </si>
  <si>
    <t>"Battery"</t>
    <phoneticPr fontId="1" type="noConversion"/>
  </si>
  <si>
    <t>"Battery box"</t>
    <phoneticPr fontId="1" type="noConversion"/>
  </si>
  <si>
    <t>"Bulb"</t>
    <phoneticPr fontId="1" type="noConversion"/>
  </si>
  <si>
    <t>"Gunpowder"</t>
    <phoneticPr fontId="1" type="noConversion"/>
  </si>
  <si>
    <t>"Cloth"</t>
    <phoneticPr fontId="1" type="noConversion"/>
  </si>
  <si>
    <t>"Computer chip"</t>
    <phoneticPr fontId="1" type="noConversion"/>
  </si>
  <si>
    <t>"Stun gun"</t>
    <phoneticPr fontId="1" type="noConversion"/>
  </si>
  <si>
    <t>"Engine"</t>
    <phoneticPr fontId="1" type="noConversion"/>
  </si>
  <si>
    <t>"Drone"</t>
    <phoneticPr fontId="1" type="noConversion"/>
  </si>
  <si>
    <t>"Turret drone"</t>
    <phoneticPr fontId="1" type="noConversion"/>
  </si>
  <si>
    <t>"Wood. Basic material"</t>
    <phoneticPr fontId="1" type="noConversion"/>
  </si>
  <si>
    <t>"Stone. Basic material"</t>
    <phoneticPr fontId="1" type="noConversion"/>
  </si>
  <si>
    <t>"Small piece that can be used to make steel"</t>
    <phoneticPr fontId="1" type="noConversion"/>
  </si>
  <si>
    <t>"Small piece that can be used to make gold"</t>
    <phoneticPr fontId="1" type="noConversion"/>
  </si>
  <si>
    <t>"Strong metal"</t>
    <phoneticPr fontId="1" type="noConversion"/>
  </si>
  <si>
    <t>"Shiny yellow metal"</t>
    <phoneticPr fontId="1" type="noConversion"/>
  </si>
  <si>
    <t>"Technical drawing"</t>
    <phoneticPr fontId="1" type="noConversion"/>
  </si>
  <si>
    <t>"Cell that can keep electricity"</t>
    <phoneticPr fontId="1" type="noConversion"/>
  </si>
  <si>
    <t>"Cells used to power electrical devices"</t>
    <phoneticPr fontId="1" type="noConversion"/>
  </si>
  <si>
    <t>"Glass bulb inserted into a lamp or a socket"</t>
    <phoneticPr fontId="1" type="noConversion"/>
  </si>
  <si>
    <t>"Explosive powder of mixture"</t>
    <phoneticPr fontId="1" type="noConversion"/>
  </si>
  <si>
    <t>"Fabric made from cotton"</t>
    <phoneticPr fontId="1" type="noConversion"/>
  </si>
  <si>
    <t>"Electronic device for processing data"</t>
    <phoneticPr fontId="1" type="noConversion"/>
  </si>
  <si>
    <t>"Circuit for making extremely high voltage"</t>
    <phoneticPr fontId="1" type="noConversion"/>
  </si>
  <si>
    <t>"Machine that converts power into motion"</t>
    <phoneticPr fontId="1" type="noConversion"/>
  </si>
  <si>
    <t>"Flying robot"</t>
    <phoneticPr fontId="1" type="noConversion"/>
  </si>
  <si>
    <t>"Steel armor"</t>
    <phoneticPr fontId="1" type="noConversion"/>
  </si>
  <si>
    <t>"Plastic armor"</t>
    <phoneticPr fontId="1" type="noConversion"/>
  </si>
  <si>
    <t>"Clothes made from cotton"</t>
    <phoneticPr fontId="1" type="noConversion"/>
  </si>
  <si>
    <t>"Jacket made from leather"</t>
    <phoneticPr fontId="1" type="noConversion"/>
  </si>
  <si>
    <t>"Armor made from leather"</t>
    <phoneticPr fontId="1" type="noConversion"/>
  </si>
  <si>
    <t>"Armor made from wood"</t>
    <phoneticPr fontId="1" type="noConversion"/>
  </si>
  <si>
    <t>"Armor made from Steel"</t>
    <phoneticPr fontId="1" type="noConversion"/>
  </si>
  <si>
    <t>"Armor made from plastic"</t>
    <phoneticPr fontId="1" type="noConversion"/>
  </si>
  <si>
    <t>"Night vision"</t>
    <phoneticPr fontId="1" type="noConversion"/>
  </si>
  <si>
    <t>"Device that enhance night time vision"</t>
    <phoneticPr fontId="1" type="noConversion"/>
  </si>
  <si>
    <t>"Laser sight"</t>
    <phoneticPr fontId="1" type="noConversion"/>
  </si>
  <si>
    <t>"Laser to enhance the targeting"</t>
    <phoneticPr fontId="1" type="noConversion"/>
  </si>
  <si>
    <t>"Instrument that shows the direction"</t>
    <phoneticPr fontId="1" type="noConversion"/>
  </si>
  <si>
    <t>"Compass"</t>
    <phoneticPr fontId="1" type="noConversion"/>
  </si>
  <si>
    <t>"Sundial"</t>
    <phoneticPr fontId="1" type="noConversion"/>
  </si>
  <si>
    <t>"Watch"</t>
    <phoneticPr fontId="1" type="noConversion"/>
  </si>
  <si>
    <t>"Electrical device for measuring time"</t>
    <phoneticPr fontId="1" type="noConversion"/>
  </si>
  <si>
    <t>"Digital Watch"</t>
    <phoneticPr fontId="1" type="noConversion"/>
  </si>
  <si>
    <t>"mechanical device for measuring time"</t>
    <phoneticPr fontId="1" type="noConversion"/>
  </si>
  <si>
    <t>"Gun silencer"</t>
    <phoneticPr fontId="1" type="noConversion"/>
  </si>
  <si>
    <t>"Device attached to the gun to reduce the noise"</t>
    <phoneticPr fontId="1" type="noConversion"/>
  </si>
  <si>
    <t>"Flashlight"</t>
    <phoneticPr fontId="1" type="noConversion"/>
  </si>
  <si>
    <t>"Battery-operated portable light"</t>
    <phoneticPr fontId="1" type="noConversion"/>
  </si>
  <si>
    <t>종류(1옷 2손장비 3총장비 4장식)</t>
    <phoneticPr fontId="1" type="noConversion"/>
  </si>
  <si>
    <t>"Stone axe"</t>
    <phoneticPr fontId="1" type="noConversion"/>
  </si>
  <si>
    <t>"Heavy stone axe"</t>
    <phoneticPr fontId="1" type="noConversion"/>
  </si>
  <si>
    <t>"Robot suit"</t>
    <phoneticPr fontId="1" type="noConversion"/>
  </si>
  <si>
    <t>"Wearable machine"</t>
    <phoneticPr fontId="1" type="noConversion"/>
  </si>
  <si>
    <t>"Torchlight"</t>
    <phoneticPr fontId="1" type="noConversion"/>
  </si>
  <si>
    <t>"Portable fire"</t>
    <phoneticPr fontId="1" type="noConversion"/>
  </si>
  <si>
    <t>"Night Craft desk"</t>
    <phoneticPr fontId="1" type="noConversion"/>
  </si>
  <si>
    <t>"Night pro craft desk"</t>
    <phoneticPr fontId="1" type="noConversion"/>
  </si>
  <si>
    <t>"Basic craft desk. In order to make items"</t>
    <phoneticPr fontId="1" type="noConversion"/>
  </si>
  <si>
    <t>"Can make items at night"</t>
    <phoneticPr fontId="1" type="noConversion"/>
  </si>
  <si>
    <t>"Can make advanced items at night"</t>
    <phoneticPr fontId="1" type="noConversion"/>
  </si>
  <si>
    <t>"Voltage circuit"</t>
    <phoneticPr fontId="1" type="noConversion"/>
  </si>
  <si>
    <t>"Leather"</t>
    <phoneticPr fontId="1" type="noConversion"/>
  </si>
  <si>
    <t>"Material made from the skin of an animal"</t>
    <phoneticPr fontId="1" type="noConversion"/>
  </si>
  <si>
    <t>"Solar generator"</t>
    <phoneticPr fontId="1" type="noConversion"/>
  </si>
  <si>
    <t>"Solar panel"</t>
    <phoneticPr fontId="1" type="noConversion"/>
  </si>
  <si>
    <t>"Generating electricity by solar panels"</t>
    <phoneticPr fontId="1" type="noConversion"/>
  </si>
  <si>
    <t>"Radioactive material"</t>
    <phoneticPr fontId="1" type="noConversion"/>
  </si>
  <si>
    <t>"Material that has radioactive energy"</t>
    <phoneticPr fontId="1" type="noConversion"/>
  </si>
  <si>
    <t>"Parts of machine"</t>
    <phoneticPr fontId="1" type="noConversion"/>
  </si>
  <si>
    <t>"Machine parts"</t>
    <phoneticPr fontId="1" type="noConversion"/>
  </si>
  <si>
    <t>"Normal ammo"</t>
    <phoneticPr fontId="1" type="noConversion"/>
  </si>
  <si>
    <t>"Shotgun ammo"</t>
    <phoneticPr fontId="1" type="noConversion"/>
  </si>
  <si>
    <t>"Machinegun ammo"</t>
    <phoneticPr fontId="1" type="noConversion"/>
  </si>
  <si>
    <t>"Arrow"</t>
    <phoneticPr fontId="1" type="noConversion"/>
  </si>
  <si>
    <t>"Oil"</t>
    <phoneticPr fontId="1" type="noConversion"/>
  </si>
  <si>
    <t>"Ammo for rifle and pistol"</t>
    <phoneticPr fontId="1" type="noConversion"/>
  </si>
  <si>
    <t>"Ammo for shotgun"</t>
    <phoneticPr fontId="1" type="noConversion"/>
  </si>
  <si>
    <t>"Ammo for machinegun"</t>
    <phoneticPr fontId="1" type="noConversion"/>
  </si>
  <si>
    <t>"Arrow for bow"</t>
    <phoneticPr fontId="1" type="noConversion"/>
  </si>
  <si>
    <t>"Liquid for use as a fuel"</t>
    <phoneticPr fontId="1" type="noConversion"/>
  </si>
  <si>
    <t>"Instrument that shows the time by the shadow of sun"</t>
    <phoneticPr fontId="1" type="noConversion"/>
  </si>
  <si>
    <t>"Cotton clothes"</t>
    <phoneticPr fontId="1" type="noConversion"/>
  </si>
  <si>
    <t>"Leather jacket"</t>
    <phoneticPr fontId="1" type="noConversion"/>
  </si>
  <si>
    <t>"Leather armor"</t>
    <phoneticPr fontId="1" type="noConversion"/>
  </si>
  <si>
    <t>"Wooden armor"</t>
    <phoneticPr fontId="1" type="noConversion"/>
  </si>
  <si>
    <t>"Raw meat"</t>
    <phoneticPr fontId="1" type="noConversion"/>
  </si>
  <si>
    <t>"Piece of steel "</t>
    <phoneticPr fontId="1" type="noConversion"/>
  </si>
  <si>
    <t>ih_dagger</t>
    <phoneticPr fontId="1" type="noConversion"/>
  </si>
  <si>
    <t>ih_woodenstick</t>
    <phoneticPr fontId="1" type="noConversion"/>
  </si>
  <si>
    <t>ih_axe</t>
    <phoneticPr fontId="1" type="noConversion"/>
  </si>
  <si>
    <t>ih_crowbar</t>
    <phoneticPr fontId="1" type="noConversion"/>
  </si>
  <si>
    <t>ih_saw</t>
    <phoneticPr fontId="1" type="noConversion"/>
  </si>
  <si>
    <t>ih_chainsaw</t>
    <phoneticPr fontId="1" type="noConversion"/>
  </si>
  <si>
    <t>ih_basketballbat</t>
    <phoneticPr fontId="1" type="noConversion"/>
  </si>
  <si>
    <t>ih_machete</t>
    <phoneticPr fontId="1" type="noConversion"/>
  </si>
  <si>
    <t>ih_golfclub</t>
    <phoneticPr fontId="1" type="noConversion"/>
  </si>
  <si>
    <t>ih_autopistol</t>
    <phoneticPr fontId="1" type="noConversion"/>
  </si>
  <si>
    <t>ih_pistol</t>
    <phoneticPr fontId="1" type="noConversion"/>
  </si>
  <si>
    <t>ih_katana</t>
    <phoneticPr fontId="1" type="noConversion"/>
  </si>
  <si>
    <t>ih_revolver</t>
    <phoneticPr fontId="1" type="noConversion"/>
  </si>
  <si>
    <t>ih_semiautorifle</t>
    <phoneticPr fontId="1" type="noConversion"/>
  </si>
  <si>
    <t>ih_ak47</t>
    <phoneticPr fontId="1" type="noConversion"/>
  </si>
  <si>
    <t>ih_m16</t>
    <phoneticPr fontId="1" type="noConversion"/>
  </si>
  <si>
    <t>ih_pumpactionshotgun</t>
  </si>
  <si>
    <t>ih_semiautoshotgun</t>
  </si>
  <si>
    <t>ih_lightmachinegun</t>
  </si>
  <si>
    <t>ih_heavymachinegun</t>
  </si>
  <si>
    <t>ih_boltactionsniper</t>
  </si>
  <si>
    <t>ih_semiautosniper</t>
    <phoneticPr fontId="1" type="noConversion"/>
  </si>
  <si>
    <t>ih_bow</t>
    <phoneticPr fontId="1" type="noConversion"/>
  </si>
  <si>
    <t>ih_crossbow</t>
  </si>
  <si>
    <t>ih_compoundbow</t>
  </si>
  <si>
    <t>ih_flamethrower</t>
    <phoneticPr fontId="1" type="noConversion"/>
  </si>
  <si>
    <t>ih_stungun</t>
  </si>
  <si>
    <t>ih_stoneaxe</t>
  </si>
  <si>
    <t>"Flamethrower"</t>
    <phoneticPr fontId="1" type="noConversion"/>
  </si>
  <si>
    <t>index</t>
    <phoneticPr fontId="1" type="noConversion"/>
  </si>
  <si>
    <t>이름</t>
    <phoneticPr fontId="1" type="noConversion"/>
  </si>
  <si>
    <t>이미지 인덱스</t>
    <phoneticPr fontId="1" type="noConversion"/>
  </si>
  <si>
    <t>설명</t>
    <phoneticPr fontId="1" type="noConversion"/>
  </si>
  <si>
    <t>가격</t>
    <phoneticPr fontId="1" type="noConversion"/>
  </si>
  <si>
    <t>spr_noone</t>
  </si>
  <si>
    <t>건물종류 (0 : 그냥 거리 1:작은집 2:큰집 3:학교 
4:병원 5:주유소 6:약국 7:마켓 8:작은마켓 9:총마켓 
10:옷가게 11:음식점)</t>
    <phoneticPr fontId="1" type="noConversion"/>
  </si>
  <si>
    <t>"Rotten meat"</t>
    <phoneticPr fontId="1" type="noConversion"/>
  </si>
  <si>
    <t>"Stinky rotten meat"</t>
    <phoneticPr fontId="1" type="noConversion"/>
  </si>
  <si>
    <t>"Device to find geographic position"</t>
    <phoneticPr fontId="1" type="noConversion"/>
  </si>
  <si>
    <t>"Wooden club used to hit a baseball"</t>
    <phoneticPr fontId="1" type="noConversion"/>
  </si>
  <si>
    <t>"Metal club used to hit a golf ball"</t>
    <phoneticPr fontId="1" type="noConversion"/>
  </si>
  <si>
    <t>"Pigeon"</t>
    <phoneticPr fontId="1" type="noConversion"/>
  </si>
  <si>
    <t>"White pigeon"</t>
    <phoneticPr fontId="1" type="noConversion"/>
  </si>
  <si>
    <t>"Eagle"</t>
    <phoneticPr fontId="1" type="noConversion"/>
  </si>
  <si>
    <t>"Malamute"</t>
    <phoneticPr fontId="1" type="noConversion"/>
  </si>
  <si>
    <t>"Doberman"</t>
    <phoneticPr fontId="1" type="noConversion"/>
  </si>
  <si>
    <t>"Carolina"</t>
    <phoneticPr fontId="1" type="noConversion"/>
  </si>
  <si>
    <t>"Santa"</t>
    <phoneticPr fontId="1" type="noConversion"/>
  </si>
  <si>
    <t>"Zombie"</t>
    <phoneticPr fontId="1" type="noConversion"/>
  </si>
  <si>
    <t>"Cowboy"</t>
    <phoneticPr fontId="1" type="noConversion"/>
  </si>
  <si>
    <t>"Pigeon to collect items"</t>
    <phoneticPr fontId="1" type="noConversion"/>
  </si>
  <si>
    <t>"White pigeon to collect items"</t>
    <phoneticPr fontId="1" type="noConversion"/>
  </si>
  <si>
    <t>"Eagle to attack zombies"</t>
    <phoneticPr fontId="1" type="noConversion"/>
  </si>
  <si>
    <t>"Dog to collect items and attack zombies"</t>
    <phoneticPr fontId="1" type="noConversion"/>
  </si>
  <si>
    <t>"Santa costume"</t>
    <phoneticPr fontId="1" type="noConversion"/>
  </si>
  <si>
    <t>"Zombie costume"</t>
    <phoneticPr fontId="1" type="noConversion"/>
  </si>
  <si>
    <t>"Cowboy costume"</t>
    <phoneticPr fontId="1" type="noConversion"/>
  </si>
  <si>
    <t>슬롯인덱스</t>
    <phoneticPr fontId="1" type="noConversion"/>
  </si>
  <si>
    <t>종류</t>
    <phoneticPr fontId="1" type="noConversion"/>
  </si>
  <si>
    <t>이름</t>
    <phoneticPr fontId="1" type="noConversion"/>
  </si>
  <si>
    <t>ID</t>
    <phoneticPr fontId="1" type="noConversion"/>
  </si>
  <si>
    <t>가격(영어)</t>
    <phoneticPr fontId="1" type="noConversion"/>
  </si>
  <si>
    <t>가격(한국)</t>
    <phoneticPr fontId="1" type="noConversion"/>
  </si>
  <si>
    <t>"1000 원"</t>
  </si>
  <si>
    <t>"1000 원"</t>
    <phoneticPr fontId="1" type="noConversion"/>
  </si>
  <si>
    <t>""</t>
    <phoneticPr fontId="1" type="noConversion"/>
  </si>
  <si>
    <t>"Starter pack"</t>
    <phoneticPr fontId="1" type="noConversion"/>
  </si>
  <si>
    <t>"Emergency kit"</t>
    <phoneticPr fontId="1" type="noConversion"/>
  </si>
  <si>
    <t>"Food aid"</t>
    <phoneticPr fontId="1" type="noConversion"/>
  </si>
  <si>
    <t>"Basic craft kit"</t>
    <phoneticPr fontId="1" type="noConversion"/>
  </si>
  <si>
    <t>"Pro craft kit"</t>
    <phoneticPr fontId="1" type="noConversion"/>
  </si>
  <si>
    <t>"Electric craft kit"</t>
    <phoneticPr fontId="1" type="noConversion"/>
  </si>
  <si>
    <t>"Ammo craft kit"</t>
    <phoneticPr fontId="1" type="noConversion"/>
  </si>
  <si>
    <t>"Cotton clothes X 1#Axe X 1#Flashlight X 1"</t>
    <phoneticPr fontId="1" type="noConversion"/>
  </si>
  <si>
    <t>"Cooked meat X 3#Pizza X 3#Cooked meal X 3"</t>
    <phoneticPr fontId="1" type="noConversion"/>
  </si>
  <si>
    <t>"First aid kit X 2#Bandage X 3#Adrenaline X 2"</t>
    <phoneticPr fontId="1" type="noConversion"/>
  </si>
  <si>
    <t>"Wood X 20#Cloth X 10#Stone X 20"</t>
    <phoneticPr fontId="1" type="noConversion"/>
  </si>
  <si>
    <t>"Blueprint X 5#Steel X 20#Machine parts X 10"</t>
    <phoneticPr fontId="1" type="noConversion"/>
  </si>
  <si>
    <t>"Battery X 5#Computer chip X 2#Bulb X 2"</t>
    <phoneticPr fontId="1" type="noConversion"/>
  </si>
  <si>
    <t>"Steel X 10#Gunpowder X 10"</t>
    <phoneticPr fontId="1" type="noConversion"/>
  </si>
  <si>
    <t>"Pigeon the bird X 1"</t>
    <phoneticPr fontId="1" type="noConversion"/>
  </si>
  <si>
    <t>"Carolina the dog X 1"</t>
    <phoneticPr fontId="1" type="noConversion"/>
  </si>
  <si>
    <t>"Pigeon the bird"</t>
    <phoneticPr fontId="1" type="noConversion"/>
  </si>
  <si>
    <t>"Carolina the dog"</t>
    <phoneticPr fontId="1" type="noConversion"/>
  </si>
  <si>
    <t>타입 [0:1회용/1:iap/-1:판매종료]</t>
    <phoneticPr fontId="1" type="noConversion"/>
  </si>
  <si>
    <t>"100 coins"</t>
    <phoneticPr fontId="1" type="noConversion"/>
  </si>
  <si>
    <t>"5 coins"</t>
    <phoneticPr fontId="1" type="noConversion"/>
  </si>
  <si>
    <t>"US $ 0.99"</t>
  </si>
  <si>
    <t>"US $ 0.99"</t>
    <phoneticPr fontId="1" type="noConversion"/>
  </si>
  <si>
    <t>"US $ 2.99"</t>
    <phoneticPr fontId="1" type="noConversion"/>
  </si>
  <si>
    <t>"US $ 5.99"</t>
    <phoneticPr fontId="1" type="noConversion"/>
  </si>
  <si>
    <t>"US $ 9.99"</t>
    <phoneticPr fontId="1" type="noConversion"/>
  </si>
  <si>
    <t>"whitepigeon"</t>
    <phoneticPr fontId="1" type="noConversion"/>
  </si>
  <si>
    <t>"100coins"</t>
    <phoneticPr fontId="1" type="noConversion"/>
  </si>
  <si>
    <t>"300coins"</t>
    <phoneticPr fontId="1" type="noConversion"/>
  </si>
  <si>
    <t>"600coins"</t>
    <phoneticPr fontId="1" type="noConversion"/>
  </si>
  <si>
    <t>"1000coins"</t>
    <phoneticPr fontId="1" type="noConversion"/>
  </si>
  <si>
    <t>"300 + 30 coins"</t>
    <phoneticPr fontId="1" type="noConversion"/>
  </si>
  <si>
    <t>"600 + 100 coins"</t>
    <phoneticPr fontId="1" type="noConversion"/>
  </si>
  <si>
    <t>"1000 + 300 coins"</t>
    <phoneticPr fontId="1" type="noConversion"/>
  </si>
  <si>
    <t>"2900 원"</t>
    <phoneticPr fontId="1" type="noConversion"/>
  </si>
  <si>
    <t>"5900 원"</t>
    <phoneticPr fontId="1" type="noConversion"/>
  </si>
  <si>
    <t>"9900 원"</t>
    <phoneticPr fontId="1" type="noConversion"/>
  </si>
  <si>
    <t>"US $ 1.99"</t>
    <phoneticPr fontId="1" type="noConversion"/>
  </si>
  <si>
    <t>"1900 원"</t>
    <phoneticPr fontId="1" type="noConversion"/>
  </si>
  <si>
    <t>"pigeon"</t>
    <phoneticPr fontId="1" type="noConversion"/>
  </si>
  <si>
    <t>"eagle"</t>
    <phoneticPr fontId="1" type="noConversion"/>
  </si>
  <si>
    <t>"carolina"</t>
    <phoneticPr fontId="1" type="noConversion"/>
  </si>
  <si>
    <t>"malamute"</t>
    <phoneticPr fontId="1" type="noConversion"/>
  </si>
  <si>
    <t>"doberman"</t>
    <phoneticPr fontId="1" type="noConversion"/>
  </si>
  <si>
    <t>"santa"</t>
    <phoneticPr fontId="1" type="noConversion"/>
  </si>
  <si>
    <t>"zombie"</t>
    <phoneticPr fontId="1" type="noConversion"/>
  </si>
  <si>
    <t>"cowboy"</t>
    <phoneticPr fontId="1" type="noConversion"/>
  </si>
  <si>
    <t>comsume</t>
    <phoneticPr fontId="1" type="noConversion"/>
  </si>
  <si>
    <t>아이템인덱스</t>
    <phoneticPr fontId="1" type="noConversion"/>
  </si>
  <si>
    <t>"GPS machine"</t>
    <phoneticPr fontId="1" type="noConversion"/>
  </si>
  <si>
    <t>"Golden axe"</t>
    <phoneticPr fontId="1" type="noConversion"/>
  </si>
  <si>
    <t>ih_goldenaxe</t>
  </si>
  <si>
    <t>ih_goldenkatana</t>
  </si>
  <si>
    <t>"Golden katana"</t>
    <phoneticPr fontId="1" type="noConversion"/>
  </si>
  <si>
    <t>"Shining golden axe"</t>
    <phoneticPr fontId="1" type="noConversion"/>
  </si>
  <si>
    <t>"Shining golden katana"</t>
    <phoneticPr fontId="1" type="noConversion"/>
  </si>
  <si>
    <t>"Semi auto rifle"</t>
    <phoneticPr fontId="1" type="noConversion"/>
  </si>
  <si>
    <t>"M10"</t>
    <phoneticPr fontId="1" type="noConversion"/>
  </si>
  <si>
    <t>"AK-40"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</si>
</sst>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70" zoomScaleNormal="70" workbookViewId="0">
      <pane ySplit="1" topLeftCell="A2" activePane="bottomLeft" state="frozen"/>
      <selection pane="bottomLeft" activeCell="K13" sqref="K13"/>
    </sheetView>
  </sheetViews>
  <sheetFormatPr defaultRowHeight="16.5" x14ac:dyDescent="0.3"/>
  <cols>
    <col min="2" max="2" width="22.25" customWidth="1"/>
    <col min="3" max="3" width="10.875" customWidth="1"/>
    <col min="4" max="4" width="14.5" customWidth="1"/>
    <col min="5" max="5" width="34" customWidth="1"/>
    <col min="6" max="6" width="10.5" customWidth="1"/>
    <col min="11" max="11" width="10.375" customWidth="1"/>
    <col min="12" max="12" width="10.75" customWidth="1"/>
    <col min="13" max="13" width="18.5" customWidth="1"/>
    <col min="14" max="14" width="18.875" customWidth="1"/>
  </cols>
  <sheetData>
    <row r="1" spans="1:26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128</v>
      </c>
      <c r="G1" t="s">
        <v>5</v>
      </c>
      <c r="H1" t="s">
        <v>35</v>
      </c>
      <c r="I1" t="s">
        <v>6</v>
      </c>
      <c r="J1" t="s">
        <v>7</v>
      </c>
      <c r="K1" t="s">
        <v>34</v>
      </c>
      <c r="L1" t="s">
        <v>36</v>
      </c>
      <c r="M1" t="s">
        <v>37</v>
      </c>
      <c r="N1" t="s">
        <v>38</v>
      </c>
    </row>
    <row r="2" spans="1:26" x14ac:dyDescent="0.3">
      <c r="A2">
        <v>0</v>
      </c>
      <c r="B2" t="s">
        <v>85</v>
      </c>
      <c r="C2" t="s">
        <v>300</v>
      </c>
      <c r="D2" t="s">
        <v>266</v>
      </c>
      <c r="E2" t="s">
        <v>86</v>
      </c>
      <c r="F2">
        <v>7</v>
      </c>
      <c r="G2">
        <v>40</v>
      </c>
      <c r="H2">
        <v>7</v>
      </c>
      <c r="I2">
        <v>0</v>
      </c>
      <c r="J2">
        <v>0</v>
      </c>
      <c r="K2">
        <v>0</v>
      </c>
      <c r="L2">
        <v>1</v>
      </c>
      <c r="M2">
        <v>40</v>
      </c>
      <c r="N2">
        <v>15</v>
      </c>
      <c r="P2" t="str">
        <f>"db_weapon_add("&amp;B2&amp;","&amp;C2&amp;","&amp;D2&amp;","&amp;E2&amp;","&amp;F2&amp;","&amp;G2&amp;","&amp;H2&amp;","&amp;I2&amp;","&amp;J2&amp;","&amp;K2&amp;","&amp;L2&amp;","&amp;M2&amp;","&amp;N2&amp;")"</f>
        <v>db_weapon_add("Dagger",spr_noone,ih_dagger,"Small keen knife",7,40,7,0,0,0,1,40,15)</v>
      </c>
      <c r="Z2" t="s">
        <v>12</v>
      </c>
    </row>
    <row r="3" spans="1:26" x14ac:dyDescent="0.3">
      <c r="A3">
        <v>1</v>
      </c>
      <c r="B3" t="s">
        <v>87</v>
      </c>
      <c r="C3" t="s">
        <v>300</v>
      </c>
      <c r="D3" t="s">
        <v>267</v>
      </c>
      <c r="E3" t="s">
        <v>88</v>
      </c>
      <c r="F3">
        <v>7</v>
      </c>
      <c r="G3">
        <v>40</v>
      </c>
      <c r="H3">
        <v>9</v>
      </c>
      <c r="I3">
        <v>0</v>
      </c>
      <c r="J3">
        <v>0</v>
      </c>
      <c r="K3">
        <v>0</v>
      </c>
      <c r="L3">
        <v>1</v>
      </c>
      <c r="M3">
        <v>60</v>
      </c>
      <c r="N3">
        <v>15</v>
      </c>
      <c r="P3" t="str">
        <f t="shared" ref="P3:P35" si="0">"db_weapon_add("&amp;B3&amp;","&amp;C3&amp;","&amp;D3&amp;","&amp;E3&amp;","&amp;F3&amp;","&amp;G3&amp;","&amp;H3&amp;","&amp;I3&amp;","&amp;J3&amp;","&amp;K3&amp;","&amp;L3&amp;","&amp;M3&amp;","&amp;N3&amp;")"</f>
        <v>db_weapon_add("Wooden stick",spr_noone,ih_woodenstick,"Stick made of wood",7,40,9,0,0,0,1,60,15)</v>
      </c>
    </row>
    <row r="4" spans="1:26" x14ac:dyDescent="0.3">
      <c r="A4">
        <v>2</v>
      </c>
      <c r="B4" t="s">
        <v>89</v>
      </c>
      <c r="C4" t="s">
        <v>300</v>
      </c>
      <c r="D4" t="s">
        <v>268</v>
      </c>
      <c r="E4" t="s">
        <v>90</v>
      </c>
      <c r="F4">
        <v>7</v>
      </c>
      <c r="G4">
        <v>50</v>
      </c>
      <c r="H4">
        <v>12</v>
      </c>
      <c r="I4">
        <v>0</v>
      </c>
      <c r="J4">
        <v>0</v>
      </c>
      <c r="K4">
        <v>0</v>
      </c>
      <c r="L4">
        <v>1</v>
      </c>
      <c r="M4">
        <v>60</v>
      </c>
      <c r="N4">
        <v>15</v>
      </c>
      <c r="P4" t="str">
        <f t="shared" si="0"/>
        <v>db_weapon_add("Axe",spr_noone,ih_axe,"Heavy fire axe",7,50,12,0,0,0,1,60,15)</v>
      </c>
    </row>
    <row r="5" spans="1:26" x14ac:dyDescent="0.3">
      <c r="A5">
        <v>3</v>
      </c>
      <c r="B5" t="s">
        <v>91</v>
      </c>
      <c r="C5" t="s">
        <v>300</v>
      </c>
      <c r="D5" t="s">
        <v>269</v>
      </c>
      <c r="E5" t="s">
        <v>92</v>
      </c>
      <c r="F5">
        <v>7</v>
      </c>
      <c r="G5">
        <v>30</v>
      </c>
      <c r="H5">
        <v>7</v>
      </c>
      <c r="I5">
        <v>0</v>
      </c>
      <c r="J5">
        <v>0</v>
      </c>
      <c r="K5">
        <v>0</v>
      </c>
      <c r="L5">
        <v>1</v>
      </c>
      <c r="M5">
        <v>60</v>
      </c>
      <c r="N5">
        <v>20</v>
      </c>
      <c r="P5" t="str">
        <f t="shared" si="0"/>
        <v>db_weapon_add("Crowbar",spr_noone,ih_crowbar,"Metal bar with a curve",7,30,7,0,0,0,1,60,20)</v>
      </c>
    </row>
    <row r="6" spans="1:26" x14ac:dyDescent="0.3">
      <c r="A6">
        <v>4</v>
      </c>
      <c r="B6" t="s">
        <v>93</v>
      </c>
      <c r="C6" t="s">
        <v>300</v>
      </c>
      <c r="D6" t="s">
        <v>270</v>
      </c>
      <c r="E6" t="s">
        <v>94</v>
      </c>
      <c r="F6">
        <v>7</v>
      </c>
      <c r="G6">
        <v>20</v>
      </c>
      <c r="H6">
        <v>5</v>
      </c>
      <c r="I6">
        <v>0</v>
      </c>
      <c r="J6">
        <v>0</v>
      </c>
      <c r="K6">
        <v>0</v>
      </c>
      <c r="L6">
        <v>0</v>
      </c>
      <c r="M6">
        <v>50</v>
      </c>
      <c r="N6">
        <v>20</v>
      </c>
      <c r="P6" t="str">
        <f t="shared" si="0"/>
        <v>db_weapon_add("Saw",spr_noone,ih_saw,"Chain with a hard toothed edge",7,20,5,0,0,0,0,50,20)</v>
      </c>
    </row>
    <row r="7" spans="1:26" x14ac:dyDescent="0.3">
      <c r="A7">
        <v>5</v>
      </c>
      <c r="B7" t="s">
        <v>95</v>
      </c>
      <c r="C7" t="s">
        <v>300</v>
      </c>
      <c r="D7" t="s">
        <v>271</v>
      </c>
      <c r="E7" t="s">
        <v>96</v>
      </c>
      <c r="F7">
        <v>7</v>
      </c>
      <c r="G7">
        <v>10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P7" t="str">
        <f t="shared" si="0"/>
        <v>db_weapon_add("Chainsaw",spr_noone,ih_chainsaw,"Mechanical saw with a rotating chain",7,10,1,0,0,0,0,1,1)</v>
      </c>
    </row>
    <row r="8" spans="1:26" x14ac:dyDescent="0.3">
      <c r="A8">
        <v>6</v>
      </c>
      <c r="B8" t="s">
        <v>97</v>
      </c>
      <c r="C8" t="s">
        <v>300</v>
      </c>
      <c r="D8" t="s">
        <v>272</v>
      </c>
      <c r="E8" t="s">
        <v>305</v>
      </c>
      <c r="F8">
        <v>7</v>
      </c>
      <c r="G8">
        <v>50</v>
      </c>
      <c r="H8">
        <v>10</v>
      </c>
      <c r="I8">
        <v>0</v>
      </c>
      <c r="J8">
        <v>0</v>
      </c>
      <c r="K8">
        <v>0</v>
      </c>
      <c r="L8">
        <v>1</v>
      </c>
      <c r="M8">
        <v>60</v>
      </c>
      <c r="N8">
        <v>15</v>
      </c>
      <c r="P8" t="str">
        <f t="shared" si="0"/>
        <v>db_weapon_add("Baseball bat",spr_noone,ih_basketballbat,"Wooden club used to hit a baseball",7,50,10,0,0,0,1,60,15)</v>
      </c>
    </row>
    <row r="9" spans="1:26" x14ac:dyDescent="0.3">
      <c r="A9">
        <v>7</v>
      </c>
      <c r="B9" t="s">
        <v>98</v>
      </c>
      <c r="C9" t="s">
        <v>300</v>
      </c>
      <c r="D9" t="s">
        <v>273</v>
      </c>
      <c r="E9" t="s">
        <v>99</v>
      </c>
      <c r="F9">
        <v>7</v>
      </c>
      <c r="G9">
        <v>35</v>
      </c>
      <c r="H9">
        <v>8</v>
      </c>
      <c r="I9">
        <v>0</v>
      </c>
      <c r="J9">
        <v>0</v>
      </c>
      <c r="K9">
        <v>0</v>
      </c>
      <c r="L9">
        <v>1</v>
      </c>
      <c r="M9">
        <v>60</v>
      </c>
      <c r="N9">
        <v>20</v>
      </c>
      <c r="P9" t="str">
        <f t="shared" si="0"/>
        <v>db_weapon_add("Machete",spr_noone,ih_machete,"Large heavy knife",7,35,8,0,0,0,1,60,20)</v>
      </c>
    </row>
    <row r="10" spans="1:26" x14ac:dyDescent="0.3">
      <c r="A10">
        <v>8</v>
      </c>
      <c r="B10" t="s">
        <v>100</v>
      </c>
      <c r="C10" t="s">
        <v>300</v>
      </c>
      <c r="D10" t="s">
        <v>274</v>
      </c>
      <c r="E10" t="s">
        <v>306</v>
      </c>
      <c r="F10">
        <v>7</v>
      </c>
      <c r="G10">
        <v>20</v>
      </c>
      <c r="H10">
        <v>4</v>
      </c>
      <c r="I10">
        <v>0</v>
      </c>
      <c r="J10">
        <v>0</v>
      </c>
      <c r="K10">
        <v>0</v>
      </c>
      <c r="L10">
        <v>1</v>
      </c>
      <c r="M10">
        <v>50</v>
      </c>
      <c r="N10">
        <v>20</v>
      </c>
      <c r="P10" t="str">
        <f t="shared" si="0"/>
        <v>db_weapon_add("Golf club",spr_noone,ih_golfclub,"Metal club used to hit a golf ball",7,20,4,0,0,0,1,50,20)</v>
      </c>
    </row>
    <row r="11" spans="1:26" x14ac:dyDescent="0.3">
      <c r="A11">
        <v>9</v>
      </c>
      <c r="B11" t="s">
        <v>108</v>
      </c>
      <c r="C11" t="s">
        <v>300</v>
      </c>
      <c r="D11" t="s">
        <v>275</v>
      </c>
      <c r="E11" t="s">
        <v>101</v>
      </c>
      <c r="F11">
        <v>2</v>
      </c>
      <c r="G11">
        <v>60</v>
      </c>
      <c r="H11">
        <v>15</v>
      </c>
      <c r="I11">
        <v>5</v>
      </c>
      <c r="J11">
        <v>10</v>
      </c>
      <c r="K11">
        <v>40</v>
      </c>
      <c r="L11">
        <v>1</v>
      </c>
      <c r="M11">
        <v>2</v>
      </c>
      <c r="N11">
        <v>600</v>
      </c>
      <c r="P11" t="str">
        <f t="shared" si="0"/>
        <v>db_weapon_add("Auto pistol",spr_noone,ih_autopistol,"Semi-automatic pistol",2,60,15,5,10,40,1,2,600)</v>
      </c>
    </row>
    <row r="12" spans="1:26" x14ac:dyDescent="0.3">
      <c r="A12">
        <v>10</v>
      </c>
      <c r="B12" t="s">
        <v>102</v>
      </c>
      <c r="C12" t="s">
        <v>300</v>
      </c>
      <c r="D12" t="s">
        <v>276</v>
      </c>
      <c r="E12" t="s">
        <v>106</v>
      </c>
      <c r="F12">
        <v>2</v>
      </c>
      <c r="G12">
        <v>60</v>
      </c>
      <c r="H12">
        <v>20</v>
      </c>
      <c r="I12">
        <v>10</v>
      </c>
      <c r="J12">
        <v>10</v>
      </c>
      <c r="K12">
        <v>40</v>
      </c>
      <c r="L12">
        <v>0</v>
      </c>
      <c r="M12">
        <v>2</v>
      </c>
      <c r="N12">
        <v>600</v>
      </c>
      <c r="P12" t="str">
        <f t="shared" si="0"/>
        <v>db_weapon_add("Pistol",spr_noone,ih_pistol,"Small non-automatic handgun",2,60,20,10,10,40,0,2,600)</v>
      </c>
    </row>
    <row r="13" spans="1:26" x14ac:dyDescent="0.3">
      <c r="A13">
        <v>11</v>
      </c>
      <c r="B13" t="s">
        <v>103</v>
      </c>
      <c r="C13" t="s">
        <v>300</v>
      </c>
      <c r="D13" t="s">
        <v>277</v>
      </c>
      <c r="E13" t="s">
        <v>104</v>
      </c>
      <c r="F13">
        <v>7</v>
      </c>
      <c r="G13">
        <v>30</v>
      </c>
      <c r="H13">
        <v>5</v>
      </c>
      <c r="I13">
        <v>0</v>
      </c>
      <c r="J13">
        <v>0</v>
      </c>
      <c r="K13">
        <v>0</v>
      </c>
      <c r="L13">
        <v>1</v>
      </c>
      <c r="M13">
        <v>60</v>
      </c>
      <c r="N13">
        <v>20</v>
      </c>
      <c r="P13" t="str">
        <f t="shared" si="0"/>
        <v>db_weapon_add("Katana",spr_noone,ih_katana,"Sharp light knife",7,30,5,0,0,0,1,60,20)</v>
      </c>
    </row>
    <row r="14" spans="1:26" x14ac:dyDescent="0.3">
      <c r="A14">
        <v>12</v>
      </c>
      <c r="B14" t="s">
        <v>105</v>
      </c>
      <c r="C14" t="s">
        <v>300</v>
      </c>
      <c r="D14" t="s">
        <v>278</v>
      </c>
      <c r="E14" t="s">
        <v>107</v>
      </c>
      <c r="F14">
        <v>2</v>
      </c>
      <c r="G14">
        <v>95</v>
      </c>
      <c r="H14">
        <v>20</v>
      </c>
      <c r="I14">
        <v>10</v>
      </c>
      <c r="J14">
        <v>6</v>
      </c>
      <c r="K14">
        <v>30</v>
      </c>
      <c r="L14">
        <v>0</v>
      </c>
      <c r="M14">
        <v>2</v>
      </c>
      <c r="N14">
        <v>700</v>
      </c>
      <c r="P14" t="str">
        <f t="shared" si="0"/>
        <v>db_weapon_add("Revolver",spr_noone,ih_revolver,"Powerful handgun that has six shots",2,95,20,10,6,30,0,2,700)</v>
      </c>
    </row>
    <row r="15" spans="1:26" x14ac:dyDescent="0.3">
      <c r="A15">
        <v>13</v>
      </c>
      <c r="B15" t="s">
        <v>388</v>
      </c>
      <c r="C15" t="s">
        <v>300</v>
      </c>
      <c r="D15" t="s">
        <v>279</v>
      </c>
      <c r="E15" t="s">
        <v>109</v>
      </c>
      <c r="F15">
        <v>1</v>
      </c>
      <c r="G15">
        <v>110</v>
      </c>
      <c r="H15">
        <v>20</v>
      </c>
      <c r="I15">
        <v>15</v>
      </c>
      <c r="J15">
        <v>20</v>
      </c>
      <c r="K15">
        <v>30</v>
      </c>
      <c r="L15">
        <v>0</v>
      </c>
      <c r="M15">
        <v>2</v>
      </c>
      <c r="N15">
        <v>700</v>
      </c>
      <c r="P15" t="str">
        <f t="shared" si="0"/>
        <v>db_weapon_add("Semi auto rifle",spr_noone,ih_semiautorifle,"Semi-automatic rifle",1,110,20,15,20,30,0,2,700)</v>
      </c>
    </row>
    <row r="16" spans="1:26" x14ac:dyDescent="0.3">
      <c r="A16">
        <v>14</v>
      </c>
      <c r="B16" t="s">
        <v>390</v>
      </c>
      <c r="C16" t="s">
        <v>300</v>
      </c>
      <c r="D16" t="s">
        <v>280</v>
      </c>
      <c r="E16" t="s">
        <v>113</v>
      </c>
      <c r="F16">
        <v>1</v>
      </c>
      <c r="G16">
        <v>40</v>
      </c>
      <c r="H16">
        <v>5</v>
      </c>
      <c r="I16">
        <v>5</v>
      </c>
      <c r="J16">
        <v>30</v>
      </c>
      <c r="K16">
        <v>30</v>
      </c>
      <c r="L16">
        <v>1</v>
      </c>
      <c r="M16">
        <v>4</v>
      </c>
      <c r="N16">
        <v>800</v>
      </c>
      <c r="P16" t="str">
        <f t="shared" si="0"/>
        <v>db_weapon_add("AK-40",spr_noone,ih_ak47,"Powerful assault rifle",1,40,5,5,30,30,1,4,800)</v>
      </c>
    </row>
    <row r="17" spans="1:16" x14ac:dyDescent="0.3">
      <c r="A17">
        <v>15</v>
      </c>
      <c r="B17" t="s">
        <v>389</v>
      </c>
      <c r="C17" t="s">
        <v>300</v>
      </c>
      <c r="D17" t="s">
        <v>281</v>
      </c>
      <c r="E17" t="s">
        <v>112</v>
      </c>
      <c r="F17">
        <v>1</v>
      </c>
      <c r="G17">
        <v>30</v>
      </c>
      <c r="H17">
        <v>3</v>
      </c>
      <c r="I17">
        <v>2</v>
      </c>
      <c r="J17">
        <v>30</v>
      </c>
      <c r="K17">
        <v>30</v>
      </c>
      <c r="L17">
        <v>1</v>
      </c>
      <c r="M17">
        <v>2</v>
      </c>
      <c r="N17">
        <v>800</v>
      </c>
      <c r="P17" t="str">
        <f t="shared" si="0"/>
        <v>db_weapon_add("M10",spr_noone,ih_m16,"Accurate assault rifle",1,30,3,2,30,30,1,2,800)</v>
      </c>
    </row>
    <row r="18" spans="1:16" x14ac:dyDescent="0.3">
      <c r="A18">
        <v>16</v>
      </c>
      <c r="B18" t="s">
        <v>114</v>
      </c>
      <c r="C18" t="s">
        <v>300</v>
      </c>
      <c r="D18" t="s">
        <v>282</v>
      </c>
      <c r="E18" t="s">
        <v>115</v>
      </c>
      <c r="F18">
        <v>4</v>
      </c>
      <c r="G18">
        <v>30</v>
      </c>
      <c r="H18">
        <v>20</v>
      </c>
      <c r="I18">
        <v>7</v>
      </c>
      <c r="J18">
        <v>8</v>
      </c>
      <c r="K18">
        <v>10</v>
      </c>
      <c r="L18">
        <v>0</v>
      </c>
      <c r="M18">
        <v>12</v>
      </c>
      <c r="N18">
        <v>400</v>
      </c>
      <c r="P18" t="str">
        <f t="shared" si="0"/>
        <v>db_weapon_add("Pump action shotgun",spr_noone,ih_pumpactionshotgun,"Pump action shotgun. One by one",4,30,20,7,8,10,0,12,400)</v>
      </c>
    </row>
    <row r="19" spans="1:16" x14ac:dyDescent="0.3">
      <c r="A19">
        <v>17</v>
      </c>
      <c r="B19" t="s">
        <v>110</v>
      </c>
      <c r="C19" t="s">
        <v>300</v>
      </c>
      <c r="D19" t="s">
        <v>283</v>
      </c>
      <c r="E19" t="s">
        <v>111</v>
      </c>
      <c r="F19">
        <v>4</v>
      </c>
      <c r="G19">
        <v>20</v>
      </c>
      <c r="H19">
        <v>10</v>
      </c>
      <c r="I19">
        <v>5</v>
      </c>
      <c r="J19">
        <v>10</v>
      </c>
      <c r="K19">
        <v>10</v>
      </c>
      <c r="L19">
        <v>1</v>
      </c>
      <c r="M19">
        <v>10</v>
      </c>
      <c r="N19">
        <v>400</v>
      </c>
      <c r="P19" t="str">
        <f t="shared" si="0"/>
        <v>db_weapon_add("Semi auto shotgun",spr_noone,ih_semiautoshotgun,"Semi-automatic shotgun",4,20,10,5,10,10,1,10,400)</v>
      </c>
    </row>
    <row r="20" spans="1:16" x14ac:dyDescent="0.3">
      <c r="A20">
        <v>18</v>
      </c>
      <c r="B20" t="s">
        <v>116</v>
      </c>
      <c r="C20" t="s">
        <v>300</v>
      </c>
      <c r="D20" t="s">
        <v>284</v>
      </c>
      <c r="E20" t="s">
        <v>116</v>
      </c>
      <c r="F20">
        <v>3</v>
      </c>
      <c r="G20">
        <v>20</v>
      </c>
      <c r="H20">
        <v>4</v>
      </c>
      <c r="I20">
        <v>2</v>
      </c>
      <c r="J20">
        <v>80</v>
      </c>
      <c r="K20">
        <v>40</v>
      </c>
      <c r="L20">
        <v>1</v>
      </c>
      <c r="M20">
        <v>2</v>
      </c>
      <c r="N20">
        <v>800</v>
      </c>
      <c r="P20" t="str">
        <f t="shared" si="0"/>
        <v>db_weapon_add("Light machine gun",spr_noone,ih_lightmachinegun,"Light machine gun",3,20,4,2,80,40,1,2,800)</v>
      </c>
    </row>
    <row r="21" spans="1:16" x14ac:dyDescent="0.3">
      <c r="A21">
        <v>19</v>
      </c>
      <c r="B21" t="s">
        <v>120</v>
      </c>
      <c r="C21" t="s">
        <v>300</v>
      </c>
      <c r="D21" t="s">
        <v>285</v>
      </c>
      <c r="E21" t="s">
        <v>120</v>
      </c>
      <c r="F21">
        <v>3</v>
      </c>
      <c r="G21">
        <v>30</v>
      </c>
      <c r="H21">
        <v>4</v>
      </c>
      <c r="I21">
        <v>1</v>
      </c>
      <c r="J21">
        <v>120</v>
      </c>
      <c r="K21">
        <v>40</v>
      </c>
      <c r="L21">
        <v>1</v>
      </c>
      <c r="M21">
        <v>1</v>
      </c>
      <c r="N21">
        <v>800</v>
      </c>
      <c r="P21" t="str">
        <f t="shared" si="0"/>
        <v>db_weapon_add("Heavy machine gun",spr_noone,ih_heavymachinegun,"Heavy machine gun",3,30,4,1,120,40,1,1,800)</v>
      </c>
    </row>
    <row r="22" spans="1:16" x14ac:dyDescent="0.3">
      <c r="A22">
        <v>20</v>
      </c>
      <c r="B22" t="s">
        <v>118</v>
      </c>
      <c r="C22" t="s">
        <v>300</v>
      </c>
      <c r="D22" t="s">
        <v>286</v>
      </c>
      <c r="E22" t="s">
        <v>117</v>
      </c>
      <c r="F22">
        <v>5</v>
      </c>
      <c r="G22">
        <v>150</v>
      </c>
      <c r="H22">
        <v>20</v>
      </c>
      <c r="I22">
        <v>5</v>
      </c>
      <c r="J22">
        <v>15</v>
      </c>
      <c r="K22">
        <v>20</v>
      </c>
      <c r="L22">
        <v>0</v>
      </c>
      <c r="M22">
        <v>1</v>
      </c>
      <c r="N22">
        <v>1200</v>
      </c>
      <c r="P22" t="str">
        <f t="shared" si="0"/>
        <v>db_weapon_add("Bolt action sniper",spr_noone,ih_boltactionsniper,"Bolt action sniper rifle",5,150,20,5,15,20,0,1,1200)</v>
      </c>
    </row>
    <row r="23" spans="1:16" x14ac:dyDescent="0.3">
      <c r="A23">
        <v>21</v>
      </c>
      <c r="B23" t="s">
        <v>119</v>
      </c>
      <c r="C23" t="s">
        <v>300</v>
      </c>
      <c r="D23" t="s">
        <v>287</v>
      </c>
      <c r="E23" t="s">
        <v>121</v>
      </c>
      <c r="F23">
        <v>5</v>
      </c>
      <c r="G23">
        <v>150</v>
      </c>
      <c r="H23">
        <v>15</v>
      </c>
      <c r="I23">
        <v>15</v>
      </c>
      <c r="J23">
        <v>15</v>
      </c>
      <c r="K23">
        <v>20</v>
      </c>
      <c r="L23">
        <v>1</v>
      </c>
      <c r="M23">
        <v>1</v>
      </c>
      <c r="N23">
        <v>1200</v>
      </c>
      <c r="P23" t="str">
        <f t="shared" si="0"/>
        <v>db_weapon_add("Semi auto sniper",spr_noone,ih_semiautosniper,"Semi-automatic sniper rifle",5,150,15,15,15,20,1,1,1200)</v>
      </c>
    </row>
    <row r="24" spans="1:16" x14ac:dyDescent="0.3">
      <c r="A24">
        <v>22</v>
      </c>
      <c r="B24" t="s">
        <v>122</v>
      </c>
      <c r="C24" t="s">
        <v>300</v>
      </c>
      <c r="D24" t="s">
        <v>288</v>
      </c>
      <c r="E24" t="s">
        <v>125</v>
      </c>
      <c r="F24">
        <v>6</v>
      </c>
      <c r="G24">
        <v>70</v>
      </c>
      <c r="H24">
        <v>30</v>
      </c>
      <c r="I24">
        <v>0</v>
      </c>
      <c r="J24">
        <v>1</v>
      </c>
      <c r="K24">
        <v>0</v>
      </c>
      <c r="L24">
        <v>0</v>
      </c>
      <c r="M24">
        <v>3</v>
      </c>
      <c r="N24">
        <v>300</v>
      </c>
      <c r="P24" t="str">
        <f t="shared" si="0"/>
        <v>db_weapon_add("Bow",spr_noone,ih_bow,"Classic bow",6,70,30,0,1,0,0,3,300)</v>
      </c>
    </row>
    <row r="25" spans="1:16" x14ac:dyDescent="0.3">
      <c r="A25">
        <v>23</v>
      </c>
      <c r="B25" t="s">
        <v>124</v>
      </c>
      <c r="C25" t="s">
        <v>300</v>
      </c>
      <c r="D25" t="s">
        <v>289</v>
      </c>
      <c r="E25" t="s">
        <v>126</v>
      </c>
      <c r="F25">
        <v>6</v>
      </c>
      <c r="G25">
        <v>100</v>
      </c>
      <c r="H25">
        <v>5</v>
      </c>
      <c r="I25">
        <v>0</v>
      </c>
      <c r="J25">
        <v>1</v>
      </c>
      <c r="K25">
        <v>40</v>
      </c>
      <c r="L25">
        <v>0</v>
      </c>
      <c r="M25">
        <v>2</v>
      </c>
      <c r="N25">
        <v>300</v>
      </c>
      <c r="P25" t="str">
        <f t="shared" si="0"/>
        <v>db_weapon_add("Cross bow",spr_noone,ih_crossbow,"Powerful horizontal bow",6,100,5,0,1,40,0,2,300)</v>
      </c>
    </row>
    <row r="26" spans="1:16" x14ac:dyDescent="0.3">
      <c r="A26">
        <v>24</v>
      </c>
      <c r="B26" t="s">
        <v>123</v>
      </c>
      <c r="C26" t="s">
        <v>300</v>
      </c>
      <c r="D26" t="s">
        <v>290</v>
      </c>
      <c r="E26" t="s">
        <v>127</v>
      </c>
      <c r="F26">
        <v>6</v>
      </c>
      <c r="G26">
        <v>120</v>
      </c>
      <c r="H26">
        <v>30</v>
      </c>
      <c r="I26">
        <v>0</v>
      </c>
      <c r="J26">
        <v>1</v>
      </c>
      <c r="K26">
        <v>0</v>
      </c>
      <c r="L26">
        <v>0</v>
      </c>
      <c r="M26">
        <v>1</v>
      </c>
      <c r="N26">
        <v>400</v>
      </c>
      <c r="P26" t="str">
        <f t="shared" si="0"/>
        <v>db_weapon_add("Compound bow",spr_noone,ih_compoundbow,"Modern bow that uses a pulley system,",6,120,30,0,1,0,0,1,400)</v>
      </c>
    </row>
    <row r="27" spans="1:16" x14ac:dyDescent="0.3">
      <c r="A27">
        <v>25</v>
      </c>
      <c r="B27" t="s">
        <v>294</v>
      </c>
      <c r="C27" t="s">
        <v>300</v>
      </c>
      <c r="D27" t="s">
        <v>291</v>
      </c>
      <c r="E27" t="s">
        <v>129</v>
      </c>
      <c r="F27">
        <v>8</v>
      </c>
      <c r="G27">
        <v>5</v>
      </c>
      <c r="H27">
        <v>2</v>
      </c>
      <c r="I27">
        <v>1</v>
      </c>
      <c r="J27">
        <v>100</v>
      </c>
      <c r="K27">
        <v>1</v>
      </c>
      <c r="L27">
        <v>1</v>
      </c>
      <c r="M27">
        <v>1</v>
      </c>
      <c r="N27">
        <v>300</v>
      </c>
      <c r="P27" t="str">
        <f t="shared" si="0"/>
        <v>db_weapon_add("Flamethrower",spr_noone,ih_flamethrower,"Project a stream of fire",8,5,2,1,100,1,1,1,300)</v>
      </c>
    </row>
    <row r="28" spans="1:16" x14ac:dyDescent="0.3">
      <c r="A28">
        <v>26</v>
      </c>
      <c r="B28" t="s">
        <v>184</v>
      </c>
      <c r="C28" t="s">
        <v>300</v>
      </c>
      <c r="D28" t="s">
        <v>292</v>
      </c>
      <c r="E28" t="s">
        <v>130</v>
      </c>
      <c r="F28">
        <v>8</v>
      </c>
      <c r="G28">
        <v>10</v>
      </c>
      <c r="H28">
        <v>10</v>
      </c>
      <c r="I28">
        <v>0</v>
      </c>
      <c r="J28">
        <v>10</v>
      </c>
      <c r="K28">
        <v>10</v>
      </c>
      <c r="L28">
        <v>1</v>
      </c>
      <c r="M28">
        <v>40</v>
      </c>
      <c r="N28">
        <v>400</v>
      </c>
      <c r="P28" t="str">
        <f t="shared" si="0"/>
        <v>db_weapon_add("Stun gun",spr_noone,ih_stungun,"Fire electric shock to the nearest zombie ",8,10,10,0,10,10,1,40,400)</v>
      </c>
    </row>
    <row r="29" spans="1:16" x14ac:dyDescent="0.3">
      <c r="A29">
        <v>27</v>
      </c>
      <c r="B29" t="s">
        <v>228</v>
      </c>
      <c r="C29" t="s">
        <v>300</v>
      </c>
      <c r="D29" t="s">
        <v>293</v>
      </c>
      <c r="E29" t="s">
        <v>229</v>
      </c>
      <c r="F29">
        <v>7</v>
      </c>
      <c r="G29">
        <v>30</v>
      </c>
      <c r="H29">
        <v>10</v>
      </c>
      <c r="I29">
        <v>0</v>
      </c>
      <c r="J29">
        <v>0</v>
      </c>
      <c r="K29">
        <v>0</v>
      </c>
      <c r="L29">
        <v>1</v>
      </c>
      <c r="M29">
        <v>60</v>
      </c>
      <c r="N29">
        <v>15</v>
      </c>
      <c r="P29" t="str">
        <f t="shared" si="0"/>
        <v>db_weapon_add("Stone axe",spr_noone,ih_stoneaxe,"Heavy stone axe",7,30,10,0,0,0,1,60,15)</v>
      </c>
    </row>
    <row r="30" spans="1:16" x14ac:dyDescent="0.3">
      <c r="A30">
        <v>28</v>
      </c>
      <c r="B30" t="s">
        <v>382</v>
      </c>
      <c r="C30" t="s">
        <v>300</v>
      </c>
      <c r="D30" t="s">
        <v>383</v>
      </c>
      <c r="E30" t="s">
        <v>386</v>
      </c>
      <c r="F30">
        <v>7</v>
      </c>
      <c r="G30">
        <v>60</v>
      </c>
      <c r="H30">
        <v>11</v>
      </c>
      <c r="I30">
        <v>0</v>
      </c>
      <c r="J30">
        <v>0</v>
      </c>
      <c r="K30">
        <v>0</v>
      </c>
      <c r="L30">
        <v>1</v>
      </c>
      <c r="M30">
        <v>60</v>
      </c>
      <c r="N30">
        <v>15</v>
      </c>
      <c r="P30" t="str">
        <f t="shared" si="0"/>
        <v>db_weapon_add("Golden axe",spr_noone,ih_goldenaxe,"Shining golden axe",7,60,11,0,0,0,1,60,15)</v>
      </c>
    </row>
    <row r="31" spans="1:16" x14ac:dyDescent="0.3">
      <c r="A31">
        <v>29</v>
      </c>
      <c r="B31" t="s">
        <v>385</v>
      </c>
      <c r="C31" t="s">
        <v>300</v>
      </c>
      <c r="D31" t="s">
        <v>384</v>
      </c>
      <c r="E31" t="s">
        <v>387</v>
      </c>
      <c r="F31">
        <v>7</v>
      </c>
      <c r="G31">
        <v>40</v>
      </c>
      <c r="H31">
        <v>4</v>
      </c>
      <c r="I31">
        <v>0</v>
      </c>
      <c r="J31">
        <v>0</v>
      </c>
      <c r="K31">
        <v>0</v>
      </c>
      <c r="L31">
        <v>1</v>
      </c>
      <c r="M31">
        <v>60</v>
      </c>
      <c r="N31">
        <v>20</v>
      </c>
      <c r="P31" t="str">
        <f t="shared" si="0"/>
        <v>db_weapon_add("Golden katana",spr_noone,ih_goldenkatana,"Shining golden katana",7,40,4,0,0,0,1,60,20)</v>
      </c>
    </row>
    <row r="32" spans="1:16" x14ac:dyDescent="0.3">
      <c r="A32">
        <v>30</v>
      </c>
      <c r="P32" t="str">
        <f t="shared" si="0"/>
        <v>db_weapon_add(,,,,,,,,,,,,)</v>
      </c>
    </row>
    <row r="33" spans="16:16" x14ac:dyDescent="0.3">
      <c r="P33" t="str">
        <f t="shared" si="0"/>
        <v>db_weapon_add(,,,,,,,,,,,,)</v>
      </c>
    </row>
    <row r="34" spans="16:16" x14ac:dyDescent="0.3">
      <c r="P34" t="str">
        <f t="shared" si="0"/>
        <v>db_weapon_add(,,,,,,,,,,,,)</v>
      </c>
    </row>
    <row r="35" spans="16:16" x14ac:dyDescent="0.3">
      <c r="P35" t="str">
        <f t="shared" si="0"/>
        <v>db_weapon_add(,,,,,,,,,,,,)</v>
      </c>
    </row>
  </sheetData>
  <phoneticPr fontId="1" type="noConversion"/>
  <conditionalFormatting sqref="F2:F29">
    <cfRule type="cellIs" dxfId="2" priority="3" operator="equal">
      <formula>7</formula>
    </cfRule>
  </conditionalFormatting>
  <conditionalFormatting sqref="F30">
    <cfRule type="cellIs" dxfId="1" priority="2" operator="equal">
      <formula>7</formula>
    </cfRule>
  </conditionalFormatting>
  <conditionalFormatting sqref="F31">
    <cfRule type="cellIs" dxfId="0" priority="1" operator="equal">
      <formula>7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70" zoomScaleNormal="70" workbookViewId="0">
      <selection activeCell="B18" sqref="B18"/>
    </sheetView>
  </sheetViews>
  <sheetFormatPr defaultRowHeight="16.5" x14ac:dyDescent="0.3"/>
  <cols>
    <col min="2" max="2" width="22.5" customWidth="1"/>
    <col min="3" max="3" width="12.375" customWidth="1"/>
    <col min="4" max="4" width="13.375" customWidth="1"/>
    <col min="5" max="5" width="37.25" customWidth="1"/>
    <col min="6" max="6" width="31.125" customWidth="1"/>
  </cols>
  <sheetData>
    <row r="1" spans="1:22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227</v>
      </c>
      <c r="G1" t="s">
        <v>8</v>
      </c>
      <c r="H1" t="s">
        <v>9</v>
      </c>
    </row>
    <row r="2" spans="1:22" x14ac:dyDescent="0.3">
      <c r="A2">
        <v>0</v>
      </c>
      <c r="B2" t="s">
        <v>260</v>
      </c>
      <c r="C2" t="s">
        <v>300</v>
      </c>
      <c r="D2" t="s">
        <v>300</v>
      </c>
      <c r="E2" t="s">
        <v>206</v>
      </c>
      <c r="F2">
        <v>1</v>
      </c>
      <c r="G2">
        <v>1</v>
      </c>
      <c r="H2">
        <v>0</v>
      </c>
      <c r="J2" t="str">
        <f>"db_equip_add("&amp;B2&amp;","&amp;C2&amp;","&amp;D2&amp;","&amp;E2&amp;","&amp;F2&amp;","&amp;G2&amp;","&amp;H2&amp;")"</f>
        <v>db_equip_add("Cotton clothes",spr_noone,spr_noone,"Clothes made from cotton",1,1,0)</v>
      </c>
      <c r="V2" t="s">
        <v>13</v>
      </c>
    </row>
    <row r="3" spans="1:22" x14ac:dyDescent="0.3">
      <c r="A3">
        <v>1</v>
      </c>
      <c r="B3" t="s">
        <v>261</v>
      </c>
      <c r="C3" t="s">
        <v>300</v>
      </c>
      <c r="D3" t="s">
        <v>300</v>
      </c>
      <c r="E3" t="s">
        <v>207</v>
      </c>
      <c r="F3">
        <v>1</v>
      </c>
      <c r="G3">
        <v>2</v>
      </c>
      <c r="H3">
        <v>-0.5</v>
      </c>
      <c r="J3" t="str">
        <f t="shared" ref="J3:J27" si="0">"db_equip_add("&amp;B3&amp;","&amp;C3&amp;","&amp;D3&amp;","&amp;E3&amp;","&amp;F3&amp;","&amp;G3&amp;","&amp;H3&amp;")"</f>
        <v>db_equip_add("Leather jacket",spr_noone,spr_noone,"Jacket made from leather",1,2,-0.5)</v>
      </c>
    </row>
    <row r="4" spans="1:22" x14ac:dyDescent="0.3">
      <c r="A4">
        <v>2</v>
      </c>
      <c r="B4" t="s">
        <v>262</v>
      </c>
      <c r="C4" t="s">
        <v>300</v>
      </c>
      <c r="D4" t="s">
        <v>300</v>
      </c>
      <c r="E4" t="s">
        <v>208</v>
      </c>
      <c r="F4">
        <v>1</v>
      </c>
      <c r="G4">
        <v>3</v>
      </c>
      <c r="H4">
        <v>-1</v>
      </c>
      <c r="J4" t="str">
        <f t="shared" si="0"/>
        <v>db_equip_add("Leather armor",spr_noone,spr_noone,"Armor made from leather",1,3,-1)</v>
      </c>
    </row>
    <row r="5" spans="1:22" x14ac:dyDescent="0.3">
      <c r="A5">
        <v>3</v>
      </c>
      <c r="B5" t="s">
        <v>263</v>
      </c>
      <c r="C5" t="s">
        <v>300</v>
      </c>
      <c r="D5" t="s">
        <v>300</v>
      </c>
      <c r="E5" t="s">
        <v>209</v>
      </c>
      <c r="F5">
        <v>1</v>
      </c>
      <c r="G5">
        <v>4</v>
      </c>
      <c r="H5">
        <v>-1</v>
      </c>
      <c r="J5" t="str">
        <f t="shared" si="0"/>
        <v>db_equip_add("Wooden armor",spr_noone,spr_noone,"Armor made from wood",1,4,-1)</v>
      </c>
    </row>
    <row r="6" spans="1:22" x14ac:dyDescent="0.3">
      <c r="A6">
        <v>4</v>
      </c>
      <c r="B6" t="s">
        <v>204</v>
      </c>
      <c r="C6" t="s">
        <v>300</v>
      </c>
      <c r="D6" t="s">
        <v>300</v>
      </c>
      <c r="E6" t="s">
        <v>210</v>
      </c>
      <c r="F6">
        <v>1</v>
      </c>
      <c r="G6">
        <v>6</v>
      </c>
      <c r="H6">
        <v>-1.5</v>
      </c>
      <c r="J6" t="str">
        <f t="shared" si="0"/>
        <v>db_equip_add("Steel armor",spr_noone,spr_noone,"Armor made from Steel",1,6,-1.5)</v>
      </c>
    </row>
    <row r="7" spans="1:22" x14ac:dyDescent="0.3">
      <c r="A7">
        <v>5</v>
      </c>
      <c r="B7" t="s">
        <v>205</v>
      </c>
      <c r="C7" t="s">
        <v>300</v>
      </c>
      <c r="D7" t="s">
        <v>300</v>
      </c>
      <c r="E7" t="s">
        <v>211</v>
      </c>
      <c r="F7">
        <v>1</v>
      </c>
      <c r="G7">
        <v>4</v>
      </c>
      <c r="H7">
        <v>0</v>
      </c>
      <c r="J7" t="str">
        <f t="shared" si="0"/>
        <v>db_equip_add("Plastic armor",spr_noone,spr_noone,"Armor made from plastic",1,4,0)</v>
      </c>
    </row>
    <row r="8" spans="1:22" x14ac:dyDescent="0.3">
      <c r="A8">
        <v>6</v>
      </c>
      <c r="B8" t="s">
        <v>212</v>
      </c>
      <c r="C8" t="s">
        <v>300</v>
      </c>
      <c r="D8" t="s">
        <v>300</v>
      </c>
      <c r="E8" t="s">
        <v>213</v>
      </c>
      <c r="F8">
        <v>3</v>
      </c>
      <c r="G8">
        <v>0</v>
      </c>
      <c r="H8">
        <v>0</v>
      </c>
      <c r="J8" t="str">
        <f t="shared" si="0"/>
        <v>db_equip_add("Night vision",spr_noone,spr_noone,"Device that enhance night time vision",3,0,0)</v>
      </c>
    </row>
    <row r="9" spans="1:22" x14ac:dyDescent="0.3">
      <c r="A9">
        <v>7</v>
      </c>
      <c r="B9" t="s">
        <v>214</v>
      </c>
      <c r="C9" t="s">
        <v>300</v>
      </c>
      <c r="D9" t="s">
        <v>300</v>
      </c>
      <c r="E9" t="s">
        <v>215</v>
      </c>
      <c r="F9">
        <v>3</v>
      </c>
      <c r="G9">
        <v>0</v>
      </c>
      <c r="H9">
        <v>0</v>
      </c>
      <c r="J9" t="str">
        <f t="shared" si="0"/>
        <v>db_equip_add("Laser sight",spr_noone,spr_noone,"Laser to enhance the targeting",3,0,0)</v>
      </c>
    </row>
    <row r="10" spans="1:22" x14ac:dyDescent="0.3">
      <c r="A10">
        <v>8</v>
      </c>
      <c r="B10" t="s">
        <v>217</v>
      </c>
      <c r="C10" t="s">
        <v>300</v>
      </c>
      <c r="D10" t="s">
        <v>300</v>
      </c>
      <c r="E10" t="s">
        <v>216</v>
      </c>
      <c r="F10">
        <v>2</v>
      </c>
      <c r="G10">
        <v>0</v>
      </c>
      <c r="H10">
        <v>0</v>
      </c>
      <c r="J10" t="str">
        <f t="shared" si="0"/>
        <v>db_equip_add("Compass",spr_noone,spr_noone,"Instrument that shows the direction",2,0,0)</v>
      </c>
    </row>
    <row r="11" spans="1:22" x14ac:dyDescent="0.3">
      <c r="A11">
        <v>9</v>
      </c>
      <c r="B11" t="s">
        <v>218</v>
      </c>
      <c r="C11" t="s">
        <v>300</v>
      </c>
      <c r="D11" t="s">
        <v>300</v>
      </c>
      <c r="E11" t="s">
        <v>259</v>
      </c>
      <c r="F11">
        <v>2</v>
      </c>
      <c r="G11">
        <v>0</v>
      </c>
      <c r="H11">
        <v>0</v>
      </c>
      <c r="J11" t="str">
        <f t="shared" si="0"/>
        <v>db_equip_add("Sundial",spr_noone,spr_noone,"Instrument that shows the time by the shadow of sun",2,0,0)</v>
      </c>
    </row>
    <row r="12" spans="1:22" x14ac:dyDescent="0.3">
      <c r="A12">
        <v>10</v>
      </c>
      <c r="B12" t="s">
        <v>219</v>
      </c>
      <c r="C12" t="s">
        <v>300</v>
      </c>
      <c r="D12" t="s">
        <v>300</v>
      </c>
      <c r="E12" t="s">
        <v>222</v>
      </c>
      <c r="F12">
        <v>2</v>
      </c>
      <c r="G12">
        <v>0</v>
      </c>
      <c r="H12">
        <v>0</v>
      </c>
      <c r="J12" t="str">
        <f t="shared" si="0"/>
        <v>db_equip_add("Watch",spr_noone,spr_noone,"mechanical device for measuring time",2,0,0)</v>
      </c>
    </row>
    <row r="13" spans="1:22" x14ac:dyDescent="0.3">
      <c r="A13">
        <v>11</v>
      </c>
      <c r="B13" t="s">
        <v>221</v>
      </c>
      <c r="C13" t="s">
        <v>300</v>
      </c>
      <c r="D13" t="s">
        <v>300</v>
      </c>
      <c r="E13" t="s">
        <v>220</v>
      </c>
      <c r="F13">
        <v>2</v>
      </c>
      <c r="G13">
        <v>0</v>
      </c>
      <c r="H13">
        <v>0</v>
      </c>
      <c r="J13" t="str">
        <f t="shared" si="0"/>
        <v>db_equip_add("Digital Watch",spr_noone,spr_noone,"Electrical device for measuring time",2,0,0)</v>
      </c>
    </row>
    <row r="14" spans="1:22" x14ac:dyDescent="0.3">
      <c r="A14">
        <v>12</v>
      </c>
      <c r="B14" t="s">
        <v>223</v>
      </c>
      <c r="C14" t="s">
        <v>300</v>
      </c>
      <c r="D14" t="s">
        <v>300</v>
      </c>
      <c r="E14" t="s">
        <v>224</v>
      </c>
      <c r="F14">
        <v>3</v>
      </c>
      <c r="G14">
        <v>0</v>
      </c>
      <c r="H14">
        <v>0</v>
      </c>
      <c r="J14" t="str">
        <f t="shared" si="0"/>
        <v>db_equip_add("Gun silencer",spr_noone,spr_noone,"Device attached to the gun to reduce the noise",3,0,0)</v>
      </c>
    </row>
    <row r="15" spans="1:22" x14ac:dyDescent="0.3">
      <c r="A15">
        <v>13</v>
      </c>
      <c r="B15" t="s">
        <v>225</v>
      </c>
      <c r="C15" t="s">
        <v>300</v>
      </c>
      <c r="D15" t="s">
        <v>300</v>
      </c>
      <c r="E15" t="s">
        <v>226</v>
      </c>
      <c r="F15">
        <v>2</v>
      </c>
      <c r="G15">
        <v>0</v>
      </c>
      <c r="H15">
        <v>0</v>
      </c>
      <c r="J15" t="str">
        <f t="shared" si="0"/>
        <v>db_equip_add("Flashlight",spr_noone,spr_noone,"Battery-operated portable light",2,0,0)</v>
      </c>
    </row>
    <row r="16" spans="1:22" x14ac:dyDescent="0.3">
      <c r="A16">
        <v>14</v>
      </c>
      <c r="B16" t="s">
        <v>230</v>
      </c>
      <c r="C16" t="s">
        <v>300</v>
      </c>
      <c r="D16" t="s">
        <v>300</v>
      </c>
      <c r="E16" t="s">
        <v>231</v>
      </c>
      <c r="F16">
        <v>1</v>
      </c>
      <c r="G16">
        <v>5</v>
      </c>
      <c r="H16">
        <v>1</v>
      </c>
      <c r="J16" t="str">
        <f t="shared" si="0"/>
        <v>db_equip_add("Robot suit",spr_noone,spr_noone,"Wearable machine",1,5,1)</v>
      </c>
    </row>
    <row r="17" spans="1:10" x14ac:dyDescent="0.3">
      <c r="A17">
        <v>15</v>
      </c>
      <c r="B17" t="s">
        <v>232</v>
      </c>
      <c r="C17" t="s">
        <v>300</v>
      </c>
      <c r="D17" t="s">
        <v>300</v>
      </c>
      <c r="E17" t="s">
        <v>233</v>
      </c>
      <c r="F17">
        <v>2</v>
      </c>
      <c r="G17">
        <v>0</v>
      </c>
      <c r="H17">
        <v>0</v>
      </c>
      <c r="J17" t="str">
        <f t="shared" si="0"/>
        <v>db_equip_add("Torchlight",spr_noone,spr_noone,"Portable fire",2,0,0)</v>
      </c>
    </row>
    <row r="18" spans="1:10" x14ac:dyDescent="0.3">
      <c r="A18">
        <v>16</v>
      </c>
      <c r="B18" t="s">
        <v>381</v>
      </c>
      <c r="C18" t="s">
        <v>300</v>
      </c>
      <c r="D18" t="s">
        <v>300</v>
      </c>
      <c r="E18" t="s">
        <v>304</v>
      </c>
      <c r="F18">
        <v>2</v>
      </c>
      <c r="G18">
        <v>0</v>
      </c>
      <c r="H18">
        <v>0</v>
      </c>
      <c r="J18" t="str">
        <f t="shared" si="0"/>
        <v>db_equip_add("GPS machine",spr_noone,spr_noone,"Device to find geographic position",2,0,0)</v>
      </c>
    </row>
    <row r="19" spans="1:10" x14ac:dyDescent="0.3">
      <c r="A19">
        <v>17</v>
      </c>
      <c r="B19" t="s">
        <v>307</v>
      </c>
      <c r="C19" t="s">
        <v>300</v>
      </c>
      <c r="D19" t="s">
        <v>300</v>
      </c>
      <c r="E19" t="s">
        <v>316</v>
      </c>
      <c r="F19">
        <v>4</v>
      </c>
      <c r="G19">
        <v>0</v>
      </c>
      <c r="H19">
        <v>0</v>
      </c>
      <c r="J19" t="str">
        <f t="shared" si="0"/>
        <v>db_equip_add("Pigeon",spr_noone,spr_noone,"Pigeon to collect items",4,0,0)</v>
      </c>
    </row>
    <row r="20" spans="1:10" x14ac:dyDescent="0.3">
      <c r="A20">
        <v>18</v>
      </c>
      <c r="B20" t="s">
        <v>308</v>
      </c>
      <c r="C20" t="s">
        <v>300</v>
      </c>
      <c r="D20" t="s">
        <v>300</v>
      </c>
      <c r="E20" t="s">
        <v>317</v>
      </c>
      <c r="F20">
        <v>4</v>
      </c>
      <c r="G20">
        <v>0</v>
      </c>
      <c r="H20">
        <v>0</v>
      </c>
      <c r="J20" t="str">
        <f t="shared" si="0"/>
        <v>db_equip_add("White pigeon",spr_noone,spr_noone,"White pigeon to collect items",4,0,0)</v>
      </c>
    </row>
    <row r="21" spans="1:10" x14ac:dyDescent="0.3">
      <c r="A21">
        <v>19</v>
      </c>
      <c r="B21" t="s">
        <v>309</v>
      </c>
      <c r="C21" t="s">
        <v>300</v>
      </c>
      <c r="D21" t="s">
        <v>300</v>
      </c>
      <c r="E21" t="s">
        <v>318</v>
      </c>
      <c r="F21">
        <v>4</v>
      </c>
      <c r="G21">
        <v>0</v>
      </c>
      <c r="H21">
        <v>0</v>
      </c>
      <c r="J21" t="str">
        <f t="shared" si="0"/>
        <v>db_equip_add("Eagle",spr_noone,spr_noone,"Eagle to attack zombies",4,0,0)</v>
      </c>
    </row>
    <row r="22" spans="1:10" x14ac:dyDescent="0.3">
      <c r="A22">
        <v>20</v>
      </c>
      <c r="B22" t="s">
        <v>310</v>
      </c>
      <c r="C22" t="s">
        <v>300</v>
      </c>
      <c r="D22" t="s">
        <v>300</v>
      </c>
      <c r="E22" t="s">
        <v>319</v>
      </c>
      <c r="F22">
        <v>4</v>
      </c>
      <c r="G22">
        <v>0</v>
      </c>
      <c r="H22">
        <v>0</v>
      </c>
      <c r="J22" t="str">
        <f t="shared" si="0"/>
        <v>db_equip_add("Malamute",spr_noone,spr_noone,"Dog to collect items and attack zombies",4,0,0)</v>
      </c>
    </row>
    <row r="23" spans="1:10" x14ac:dyDescent="0.3">
      <c r="A23">
        <v>21</v>
      </c>
      <c r="B23" t="s">
        <v>312</v>
      </c>
      <c r="C23" t="s">
        <v>300</v>
      </c>
      <c r="D23" t="s">
        <v>300</v>
      </c>
      <c r="E23" t="s">
        <v>319</v>
      </c>
      <c r="F23">
        <v>4</v>
      </c>
      <c r="G23">
        <v>0</v>
      </c>
      <c r="H23">
        <v>0</v>
      </c>
      <c r="J23" t="str">
        <f t="shared" si="0"/>
        <v>db_equip_add("Carolina",spr_noone,spr_noone,"Dog to collect items and attack zombies",4,0,0)</v>
      </c>
    </row>
    <row r="24" spans="1:10" x14ac:dyDescent="0.3">
      <c r="A24">
        <v>22</v>
      </c>
      <c r="B24" t="s">
        <v>311</v>
      </c>
      <c r="C24" t="s">
        <v>300</v>
      </c>
      <c r="D24" t="s">
        <v>300</v>
      </c>
      <c r="E24" t="s">
        <v>319</v>
      </c>
      <c r="F24">
        <v>4</v>
      </c>
      <c r="G24">
        <v>0</v>
      </c>
      <c r="H24">
        <v>0</v>
      </c>
      <c r="J24" t="str">
        <f t="shared" si="0"/>
        <v>db_equip_add("Doberman",spr_noone,spr_noone,"Dog to collect items and attack zombies",4,0,0)</v>
      </c>
    </row>
    <row r="25" spans="1:10" x14ac:dyDescent="0.3">
      <c r="A25">
        <v>23</v>
      </c>
      <c r="B25" t="s">
        <v>313</v>
      </c>
      <c r="C25" t="s">
        <v>300</v>
      </c>
      <c r="D25" t="s">
        <v>300</v>
      </c>
      <c r="E25" t="s">
        <v>320</v>
      </c>
      <c r="F25">
        <v>4</v>
      </c>
      <c r="G25">
        <v>0</v>
      </c>
      <c r="H25">
        <v>0</v>
      </c>
      <c r="J25" t="str">
        <f t="shared" si="0"/>
        <v>db_equip_add("Santa",spr_noone,spr_noone,"Santa costume",4,0,0)</v>
      </c>
    </row>
    <row r="26" spans="1:10" x14ac:dyDescent="0.3">
      <c r="A26">
        <v>24</v>
      </c>
      <c r="B26" t="s">
        <v>314</v>
      </c>
      <c r="C26" t="s">
        <v>300</v>
      </c>
      <c r="D26" t="s">
        <v>300</v>
      </c>
      <c r="E26" t="s">
        <v>321</v>
      </c>
      <c r="F26">
        <v>4</v>
      </c>
      <c r="G26">
        <v>0</v>
      </c>
      <c r="H26">
        <v>0</v>
      </c>
      <c r="J26" t="str">
        <f t="shared" si="0"/>
        <v>db_equip_add("Zombie",spr_noone,spr_noone,"Zombie costume",4,0,0)</v>
      </c>
    </row>
    <row r="27" spans="1:10" x14ac:dyDescent="0.3">
      <c r="A27">
        <v>25</v>
      </c>
      <c r="B27" t="s">
        <v>315</v>
      </c>
      <c r="C27" t="s">
        <v>300</v>
      </c>
      <c r="D27" t="s">
        <v>300</v>
      </c>
      <c r="E27" t="s">
        <v>322</v>
      </c>
      <c r="F27">
        <v>4</v>
      </c>
      <c r="G27">
        <v>0</v>
      </c>
      <c r="H27">
        <v>0</v>
      </c>
      <c r="J27" t="str">
        <f t="shared" si="0"/>
        <v>db_equip_add("Cowboy",spr_noone,spr_noone,"Cowboy costume",4,0,0)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E6" sqref="E6"/>
    </sheetView>
  </sheetViews>
  <sheetFormatPr defaultRowHeight="16.5" x14ac:dyDescent="0.3"/>
  <cols>
    <col min="1" max="1" width="10.375" customWidth="1"/>
    <col min="2" max="2" width="17.5" customWidth="1"/>
    <col min="3" max="3" width="18.5" customWidth="1"/>
    <col min="4" max="4" width="41.75" customWidth="1"/>
    <col min="5" max="5" width="13.875" customWidth="1"/>
    <col min="6" max="6" width="13.625" customWidth="1"/>
    <col min="7" max="7" width="24" customWidth="1"/>
    <col min="8" max="8" width="19.625" customWidth="1"/>
    <col min="9" max="9" width="23" customWidth="1"/>
    <col min="10" max="10" width="14" customWidth="1"/>
    <col min="11" max="11" width="9" customWidth="1"/>
  </cols>
  <sheetData>
    <row r="1" spans="1:17" x14ac:dyDescent="0.3">
      <c r="A1" t="s">
        <v>0</v>
      </c>
      <c r="B1" t="s">
        <v>1</v>
      </c>
      <c r="C1" t="s">
        <v>4</v>
      </c>
      <c r="D1" t="s">
        <v>2</v>
      </c>
      <c r="E1" t="s">
        <v>10</v>
      </c>
      <c r="F1" t="s">
        <v>11</v>
      </c>
      <c r="G1" t="s">
        <v>60</v>
      </c>
      <c r="H1" t="s">
        <v>59</v>
      </c>
      <c r="I1" t="s">
        <v>58</v>
      </c>
      <c r="J1" t="s">
        <v>46</v>
      </c>
    </row>
    <row r="2" spans="1:17" x14ac:dyDescent="0.3">
      <c r="A2">
        <v>0</v>
      </c>
      <c r="B2" t="s">
        <v>264</v>
      </c>
      <c r="C2" t="s">
        <v>300</v>
      </c>
      <c r="D2" t="s">
        <v>48</v>
      </c>
      <c r="E2">
        <v>20</v>
      </c>
      <c r="F2">
        <v>5</v>
      </c>
      <c r="G2">
        <v>0</v>
      </c>
      <c r="H2">
        <v>0</v>
      </c>
      <c r="I2">
        <v>0</v>
      </c>
      <c r="J2">
        <v>1</v>
      </c>
      <c r="K2" t="str">
        <f>"db_use_add("&amp;B2&amp;","&amp;C2&amp;","&amp;D2&amp;","&amp;E2&amp;","&amp;F2&amp;","&amp;G2&amp;","&amp;H2&amp;","&amp;I2&amp;","&amp;J2&amp;")"</f>
        <v>db_use_add("Raw meat",spr_noone,"Kind of meat",20,5,0,0,0,1)</v>
      </c>
      <c r="Q2" t="s">
        <v>23</v>
      </c>
    </row>
    <row r="3" spans="1:17" x14ac:dyDescent="0.3">
      <c r="A3">
        <v>1</v>
      </c>
      <c r="B3" t="s">
        <v>44</v>
      </c>
      <c r="C3" t="s">
        <v>300</v>
      </c>
      <c r="D3" t="s">
        <v>45</v>
      </c>
      <c r="E3">
        <v>30</v>
      </c>
      <c r="F3">
        <v>5</v>
      </c>
      <c r="G3">
        <v>0</v>
      </c>
      <c r="H3">
        <v>0</v>
      </c>
      <c r="I3">
        <v>0</v>
      </c>
      <c r="J3">
        <v>-1</v>
      </c>
      <c r="K3" t="str">
        <f>"db_use_add("&amp;B3&amp;","&amp;C3&amp;","&amp;D3&amp;","&amp;E3&amp;","&amp;F3&amp;","&amp;G3&amp;","&amp;H3&amp;","&amp;I3&amp;","&amp;J3&amp;")"</f>
        <v>db_use_add("Cooked meat",spr_noone,"Delicious cooked meat",30,5,0,0,0,-1)</v>
      </c>
    </row>
    <row r="4" spans="1:17" x14ac:dyDescent="0.3">
      <c r="A4">
        <v>2</v>
      </c>
      <c r="B4" t="s">
        <v>49</v>
      </c>
      <c r="C4" t="s">
        <v>300</v>
      </c>
      <c r="D4" t="s">
        <v>47</v>
      </c>
      <c r="E4">
        <v>10</v>
      </c>
      <c r="F4">
        <v>0</v>
      </c>
      <c r="G4">
        <v>0</v>
      </c>
      <c r="H4">
        <v>0</v>
      </c>
      <c r="I4">
        <v>0</v>
      </c>
      <c r="J4">
        <v>3</v>
      </c>
      <c r="K4" t="str">
        <f t="shared" ref="K4:K24" si="0">"db_use_add("&amp;B4&amp;","&amp;C4&amp;","&amp;D4&amp;","&amp;E4&amp;","&amp;F4&amp;","&amp;G4&amp;","&amp;H4&amp;","&amp;I4&amp;","&amp;J4&amp;")"</f>
        <v>db_use_add("Potato",spr_noone,"Root vegetable",10,0,0,0,0,3)</v>
      </c>
    </row>
    <row r="5" spans="1:17" x14ac:dyDescent="0.3">
      <c r="A5">
        <v>3</v>
      </c>
      <c r="B5" t="s">
        <v>51</v>
      </c>
      <c r="C5" t="s">
        <v>300</v>
      </c>
      <c r="D5" t="s">
        <v>50</v>
      </c>
      <c r="E5">
        <v>20</v>
      </c>
      <c r="F5">
        <v>0</v>
      </c>
      <c r="G5">
        <v>0</v>
      </c>
      <c r="H5">
        <v>0</v>
      </c>
      <c r="I5">
        <v>0</v>
      </c>
      <c r="J5">
        <v>-1</v>
      </c>
      <c r="K5" t="str">
        <f t="shared" si="0"/>
        <v>db_use_add("Baked potato",spr_noone,"Delicious baked potato",20,0,0,0,0,-1)</v>
      </c>
    </row>
    <row r="6" spans="1:17" x14ac:dyDescent="0.3">
      <c r="A6">
        <v>4</v>
      </c>
      <c r="B6" t="s">
        <v>52</v>
      </c>
      <c r="C6" t="s">
        <v>300</v>
      </c>
      <c r="D6" t="s">
        <v>57</v>
      </c>
      <c r="E6">
        <v>20</v>
      </c>
      <c r="F6">
        <v>5</v>
      </c>
      <c r="G6">
        <v>0</v>
      </c>
      <c r="H6">
        <v>0</v>
      </c>
      <c r="I6">
        <v>0</v>
      </c>
      <c r="J6">
        <v>-1</v>
      </c>
      <c r="K6" t="str">
        <f t="shared" si="0"/>
        <v>db_use_add("Bread",spr_noone,"White bread Easy to eat",20,5,0,0,0,-1)</v>
      </c>
    </row>
    <row r="7" spans="1:17" x14ac:dyDescent="0.3">
      <c r="A7">
        <v>5</v>
      </c>
      <c r="B7" t="s">
        <v>53</v>
      </c>
      <c r="C7" t="s">
        <v>300</v>
      </c>
      <c r="D7" t="s">
        <v>54</v>
      </c>
      <c r="E7">
        <v>0</v>
      </c>
      <c r="F7">
        <v>50</v>
      </c>
      <c r="G7">
        <v>0</v>
      </c>
      <c r="H7">
        <v>0</v>
      </c>
      <c r="I7">
        <v>2</v>
      </c>
      <c r="J7">
        <v>-1</v>
      </c>
      <c r="K7" t="str">
        <f t="shared" si="0"/>
        <v>db_use_add("First aid kit",spr_noone,"Collection of equipment for giving first aid",0,50,0,0,2,-1)</v>
      </c>
    </row>
    <row r="8" spans="1:17" x14ac:dyDescent="0.3">
      <c r="A8">
        <v>6</v>
      </c>
      <c r="B8" t="s">
        <v>55</v>
      </c>
      <c r="C8" t="s">
        <v>300</v>
      </c>
      <c r="D8" t="s">
        <v>56</v>
      </c>
      <c r="E8">
        <v>0</v>
      </c>
      <c r="F8">
        <v>0</v>
      </c>
      <c r="G8">
        <v>0</v>
      </c>
      <c r="H8">
        <v>0</v>
      </c>
      <c r="I8">
        <v>4</v>
      </c>
      <c r="J8">
        <v>-1</v>
      </c>
      <c r="K8" t="str">
        <f t="shared" si="0"/>
        <v>db_use_add("Pain killer",spr_noone,"Drug used to get relief from pain",0,0,0,0,4,-1)</v>
      </c>
    </row>
    <row r="9" spans="1:17" x14ac:dyDescent="0.3">
      <c r="A9">
        <v>7</v>
      </c>
      <c r="B9" t="s">
        <v>61</v>
      </c>
      <c r="C9" t="s">
        <v>300</v>
      </c>
      <c r="D9" t="s">
        <v>63</v>
      </c>
      <c r="E9">
        <v>0</v>
      </c>
      <c r="F9">
        <v>0</v>
      </c>
      <c r="G9">
        <v>4</v>
      </c>
      <c r="H9">
        <v>0</v>
      </c>
      <c r="I9">
        <v>0</v>
      </c>
      <c r="J9">
        <v>-1</v>
      </c>
      <c r="K9" t="str">
        <f t="shared" si="0"/>
        <v>db_use_add("Adrenaline",spr_noone,"You will feel better after a shot",0,0,4,0,0,-1)</v>
      </c>
    </row>
    <row r="10" spans="1:17" x14ac:dyDescent="0.3">
      <c r="A10">
        <v>8</v>
      </c>
      <c r="B10" t="s">
        <v>62</v>
      </c>
      <c r="C10" t="s">
        <v>300</v>
      </c>
      <c r="D10" t="s">
        <v>64</v>
      </c>
      <c r="E10">
        <v>0</v>
      </c>
      <c r="F10">
        <v>0</v>
      </c>
      <c r="G10">
        <v>0</v>
      </c>
      <c r="H10">
        <v>4</v>
      </c>
      <c r="I10">
        <v>0</v>
      </c>
      <c r="J10">
        <v>-1</v>
      </c>
      <c r="K10" t="str">
        <f t="shared" si="0"/>
        <v>db_use_add("Sedative",spr_noone,"You will be able to aim better",0,0,0,4,0,-1)</v>
      </c>
    </row>
    <row r="11" spans="1:17" x14ac:dyDescent="0.3">
      <c r="A11">
        <v>9</v>
      </c>
      <c r="B11" t="s">
        <v>65</v>
      </c>
      <c r="C11" t="s">
        <v>300</v>
      </c>
      <c r="D11" t="s">
        <v>66</v>
      </c>
      <c r="E11">
        <v>25</v>
      </c>
      <c r="F11">
        <v>5</v>
      </c>
      <c r="G11">
        <v>0</v>
      </c>
      <c r="H11">
        <v>0</v>
      </c>
      <c r="I11">
        <v>0</v>
      </c>
      <c r="J11">
        <v>-1</v>
      </c>
      <c r="K11" t="str">
        <f t="shared" si="0"/>
        <v>db_use_add("Canned food",spr_noone,"I have no idea what's in it",25,5,0,0,0,-1)</v>
      </c>
    </row>
    <row r="12" spans="1:17" x14ac:dyDescent="0.3">
      <c r="A12">
        <v>10</v>
      </c>
      <c r="B12" t="s">
        <v>67</v>
      </c>
      <c r="C12" t="s">
        <v>300</v>
      </c>
      <c r="D12" t="s">
        <v>68</v>
      </c>
      <c r="E12">
        <v>15</v>
      </c>
      <c r="F12">
        <v>0</v>
      </c>
      <c r="G12">
        <v>0</v>
      </c>
      <c r="H12">
        <v>0</v>
      </c>
      <c r="I12">
        <v>0</v>
      </c>
      <c r="J12">
        <v>11</v>
      </c>
      <c r="K12" t="str">
        <f t="shared" si="0"/>
        <v>db_use_add("Frozen pizza",spr_noone,"You need to cook it before eating",15,0,0,0,0,11)</v>
      </c>
    </row>
    <row r="13" spans="1:17" x14ac:dyDescent="0.3">
      <c r="A13">
        <v>11</v>
      </c>
      <c r="B13" t="s">
        <v>69</v>
      </c>
      <c r="C13" t="s">
        <v>300</v>
      </c>
      <c r="D13" t="s">
        <v>70</v>
      </c>
      <c r="E13">
        <v>30</v>
      </c>
      <c r="F13">
        <v>5</v>
      </c>
      <c r="G13">
        <v>0</v>
      </c>
      <c r="H13">
        <v>0</v>
      </c>
      <c r="I13">
        <v>0</v>
      </c>
      <c r="J13">
        <v>-1</v>
      </c>
      <c r="K13" t="str">
        <f t="shared" si="0"/>
        <v>db_use_add("Pizza",spr_noone,"Well-cooked pizza",30,5,0,0,0,-1)</v>
      </c>
    </row>
    <row r="14" spans="1:17" x14ac:dyDescent="0.3">
      <c r="A14">
        <v>12</v>
      </c>
      <c r="B14" t="s">
        <v>71</v>
      </c>
      <c r="C14" t="s">
        <v>300</v>
      </c>
      <c r="D14" t="s">
        <v>72</v>
      </c>
      <c r="E14">
        <v>0</v>
      </c>
      <c r="F14">
        <v>20</v>
      </c>
      <c r="G14">
        <v>0</v>
      </c>
      <c r="H14">
        <v>0</v>
      </c>
      <c r="I14">
        <v>0</v>
      </c>
      <c r="J14">
        <v>-1</v>
      </c>
      <c r="K14" t="str">
        <f t="shared" si="0"/>
        <v>db_use_add("Bandage",spr_noone,"Help you to stop bleeding",0,20,0,0,0,-1)</v>
      </c>
    </row>
    <row r="15" spans="1:17" x14ac:dyDescent="0.3">
      <c r="A15">
        <v>13</v>
      </c>
      <c r="B15" t="s">
        <v>73</v>
      </c>
      <c r="C15" t="s">
        <v>300</v>
      </c>
      <c r="D15" t="s">
        <v>74</v>
      </c>
      <c r="E15">
        <v>20</v>
      </c>
      <c r="F15">
        <v>0</v>
      </c>
      <c r="G15">
        <v>0</v>
      </c>
      <c r="H15">
        <v>0</v>
      </c>
      <c r="I15">
        <v>0</v>
      </c>
      <c r="J15">
        <v>14</v>
      </c>
      <c r="K15" t="str">
        <f t="shared" si="0"/>
        <v>db_use_add("Frozen meal",spr_noone,"Ready made meal",20,0,0,0,0,14)</v>
      </c>
    </row>
    <row r="16" spans="1:17" x14ac:dyDescent="0.3">
      <c r="A16">
        <v>14</v>
      </c>
      <c r="B16" t="s">
        <v>75</v>
      </c>
      <c r="C16" t="s">
        <v>300</v>
      </c>
      <c r="D16" t="s">
        <v>76</v>
      </c>
      <c r="E16">
        <v>30</v>
      </c>
      <c r="F16">
        <v>0</v>
      </c>
      <c r="G16">
        <v>0</v>
      </c>
      <c r="H16">
        <v>0</v>
      </c>
      <c r="I16">
        <v>0</v>
      </c>
      <c r="J16">
        <v>-1</v>
      </c>
      <c r="K16" t="str">
        <f t="shared" si="0"/>
        <v>db_use_add("Cooked meal",spr_noone,"Ready to eat",30,0,0,0,0,-1)</v>
      </c>
    </row>
    <row r="17" spans="1:11" x14ac:dyDescent="0.3">
      <c r="A17">
        <v>15</v>
      </c>
      <c r="B17" t="s">
        <v>77</v>
      </c>
      <c r="C17" t="s">
        <v>300</v>
      </c>
      <c r="D17" t="s">
        <v>78</v>
      </c>
      <c r="E17">
        <v>10</v>
      </c>
      <c r="F17">
        <v>0</v>
      </c>
      <c r="G17">
        <v>0</v>
      </c>
      <c r="H17">
        <v>0</v>
      </c>
      <c r="I17">
        <v>0</v>
      </c>
      <c r="J17">
        <v>16</v>
      </c>
      <c r="K17" t="str">
        <f t="shared" si="0"/>
        <v>db_use_add("Mushroom",spr_noone,"Is it toxic?",10,0,0,0,0,16)</v>
      </c>
    </row>
    <row r="18" spans="1:11" x14ac:dyDescent="0.3">
      <c r="A18">
        <v>16</v>
      </c>
      <c r="B18" t="s">
        <v>79</v>
      </c>
      <c r="C18" t="s">
        <v>300</v>
      </c>
      <c r="D18" t="s">
        <v>80</v>
      </c>
      <c r="E18">
        <v>20</v>
      </c>
      <c r="F18">
        <v>0</v>
      </c>
      <c r="G18">
        <v>0</v>
      </c>
      <c r="H18">
        <v>0</v>
      </c>
      <c r="I18">
        <v>0</v>
      </c>
      <c r="J18">
        <v>-1</v>
      </c>
      <c r="K18" t="str">
        <f t="shared" si="0"/>
        <v>db_use_add("Mushroom soup",spr_noone,"Warm soup makes you calm down",20,0,0,0,0,-1)</v>
      </c>
    </row>
    <row r="19" spans="1:11" x14ac:dyDescent="0.3">
      <c r="A19">
        <v>17</v>
      </c>
      <c r="B19" t="s">
        <v>81</v>
      </c>
      <c r="C19" t="s">
        <v>300</v>
      </c>
      <c r="D19" t="s">
        <v>82</v>
      </c>
      <c r="E19">
        <v>20</v>
      </c>
      <c r="F19">
        <v>0</v>
      </c>
      <c r="G19">
        <v>0</v>
      </c>
      <c r="H19">
        <v>0</v>
      </c>
      <c r="I19">
        <v>0</v>
      </c>
      <c r="J19">
        <v>-1</v>
      </c>
      <c r="K19" t="str">
        <f t="shared" si="0"/>
        <v>db_use_add("Apple",spr_noone,"Small red apple",20,0,0,0,0,-1)</v>
      </c>
    </row>
    <row r="20" spans="1:11" x14ac:dyDescent="0.3">
      <c r="A20">
        <v>18</v>
      </c>
      <c r="B20" t="s">
        <v>83</v>
      </c>
      <c r="C20" t="s">
        <v>300</v>
      </c>
      <c r="D20" t="s">
        <v>84</v>
      </c>
      <c r="E20">
        <v>15</v>
      </c>
      <c r="F20">
        <v>0</v>
      </c>
      <c r="G20">
        <v>0</v>
      </c>
      <c r="H20">
        <v>0</v>
      </c>
      <c r="I20">
        <v>0</v>
      </c>
      <c r="J20">
        <v>-1</v>
      </c>
      <c r="K20" t="str">
        <f t="shared" si="0"/>
        <v>db_use_add("Berry",spr_noone,"Kind of berry",15,0,0,0,0,-1)</v>
      </c>
    </row>
    <row r="21" spans="1:11" x14ac:dyDescent="0.3">
      <c r="A21">
        <v>19</v>
      </c>
      <c r="B21" t="s">
        <v>302</v>
      </c>
      <c r="C21" t="s">
        <v>300</v>
      </c>
      <c r="D21" t="s">
        <v>303</v>
      </c>
      <c r="E21">
        <v>20</v>
      </c>
      <c r="F21">
        <v>-10</v>
      </c>
      <c r="G21">
        <v>0</v>
      </c>
      <c r="H21">
        <v>0</v>
      </c>
      <c r="I21">
        <v>0</v>
      </c>
      <c r="J21">
        <v>-1</v>
      </c>
      <c r="K21" t="str">
        <f t="shared" si="0"/>
        <v>db_use_add("Rotten meat",spr_noone,"Stinky rotten meat",20,-10,0,0,0,-1)</v>
      </c>
    </row>
    <row r="22" spans="1:11" x14ac:dyDescent="0.3">
      <c r="A22">
        <v>20</v>
      </c>
      <c r="C22" t="s">
        <v>300</v>
      </c>
      <c r="K22" t="str">
        <f t="shared" si="0"/>
        <v>db_use_add(,spr_noone,,,,,,,)</v>
      </c>
    </row>
    <row r="23" spans="1:11" x14ac:dyDescent="0.3">
      <c r="A23">
        <v>21</v>
      </c>
      <c r="C23" t="s">
        <v>300</v>
      </c>
      <c r="K23" t="str">
        <f t="shared" si="0"/>
        <v>db_use_add(,spr_noone,,,,,,,)</v>
      </c>
    </row>
    <row r="24" spans="1:11" x14ac:dyDescent="0.3">
      <c r="C24" t="s">
        <v>300</v>
      </c>
      <c r="K24" t="str">
        <f t="shared" si="0"/>
        <v>db_use_add(,spr_noone,,,,,,,)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="70" zoomScaleNormal="70" workbookViewId="0">
      <pane ySplit="1" topLeftCell="A2" activePane="bottomLeft" state="frozen"/>
      <selection pane="bottomLeft" activeCell="D20" sqref="D20"/>
    </sheetView>
  </sheetViews>
  <sheetFormatPr defaultRowHeight="16.5" x14ac:dyDescent="0.3"/>
  <cols>
    <col min="2" max="2" width="18.625" customWidth="1"/>
    <col min="3" max="3" width="19" customWidth="1"/>
    <col min="4" max="4" width="67.625" customWidth="1"/>
    <col min="5" max="5" width="23.375" customWidth="1"/>
    <col min="6" max="6" width="7.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32</v>
      </c>
    </row>
    <row r="2" spans="1:7" x14ac:dyDescent="0.3">
      <c r="A2">
        <v>0</v>
      </c>
      <c r="B2" t="s">
        <v>131</v>
      </c>
      <c r="C2" t="s">
        <v>24</v>
      </c>
      <c r="D2" t="s">
        <v>236</v>
      </c>
      <c r="E2">
        <v>-1</v>
      </c>
      <c r="G2" t="str">
        <f>"db_etc_add("&amp;B2&amp;","&amp;C2&amp;","&amp;D2&amp;","&amp;E2&amp;")"</f>
        <v>db_etc_add("Craft desk",spr_test,"Basic craft desk. In order to make items",-1)</v>
      </c>
    </row>
    <row r="3" spans="1:7" x14ac:dyDescent="0.3">
      <c r="A3">
        <v>1</v>
      </c>
      <c r="B3" t="s">
        <v>132</v>
      </c>
      <c r="C3" t="s">
        <v>24</v>
      </c>
      <c r="D3" t="s">
        <v>133</v>
      </c>
      <c r="E3">
        <v>-1</v>
      </c>
      <c r="G3" t="str">
        <f>"db_etc_add("&amp;B3&amp;","&amp;C3&amp;","&amp;D3&amp;","&amp;E3&amp;")"</f>
        <v>db_etc_add("Pro craft desk",spr_test,"Professional craft desk used to make advanced items",-1)</v>
      </c>
    </row>
    <row r="4" spans="1:7" x14ac:dyDescent="0.3">
      <c r="A4">
        <v>2</v>
      </c>
      <c r="B4" t="s">
        <v>134</v>
      </c>
      <c r="C4" t="s">
        <v>24</v>
      </c>
      <c r="D4" t="s">
        <v>135</v>
      </c>
      <c r="E4">
        <v>-1</v>
      </c>
      <c r="G4" t="str">
        <f t="shared" ref="G4:G25" si="0">"db_etc_add("&amp;B4&amp;","&amp;C4&amp;","&amp;D4&amp;","&amp;E4&amp;")"</f>
        <v>db_etc_add("Turret",spr_test,"Automatic gun machine used to defend the point",-1)</v>
      </c>
    </row>
    <row r="5" spans="1:7" x14ac:dyDescent="0.3">
      <c r="A5">
        <v>3</v>
      </c>
      <c r="B5" t="s">
        <v>187</v>
      </c>
      <c r="C5" t="s">
        <v>24</v>
      </c>
      <c r="D5" t="s">
        <v>136</v>
      </c>
      <c r="E5">
        <v>-1</v>
      </c>
      <c r="G5" t="str">
        <f t="shared" si="0"/>
        <v>db_etc_add("Turret drone",spr_test,"Flying turret. It will follow and protect you",-1)</v>
      </c>
    </row>
    <row r="6" spans="1:7" x14ac:dyDescent="0.3">
      <c r="A6">
        <v>4</v>
      </c>
      <c r="B6" t="s">
        <v>137</v>
      </c>
      <c r="C6" t="s">
        <v>24</v>
      </c>
      <c r="D6" t="s">
        <v>138</v>
      </c>
      <c r="E6">
        <v>-1</v>
      </c>
      <c r="G6" t="str">
        <f t="shared" si="0"/>
        <v>db_etc_add("Lamp",spr_test,"Elrectic lamp to provide light at night",-1)</v>
      </c>
    </row>
    <row r="7" spans="1:7" x14ac:dyDescent="0.3">
      <c r="A7">
        <v>5</v>
      </c>
      <c r="B7" t="s">
        <v>139</v>
      </c>
      <c r="C7" t="s">
        <v>24</v>
      </c>
      <c r="D7" t="s">
        <v>140</v>
      </c>
      <c r="E7">
        <v>-1</v>
      </c>
      <c r="G7" t="str">
        <f t="shared" si="0"/>
        <v>db_etc_add("Lamp drone",spr_test,"Flying lamp. It will follow you and provide powerful light",-1)</v>
      </c>
    </row>
    <row r="8" spans="1:7" x14ac:dyDescent="0.3">
      <c r="A8">
        <v>6</v>
      </c>
      <c r="B8" t="s">
        <v>179</v>
      </c>
      <c r="C8" t="s">
        <v>24</v>
      </c>
      <c r="D8" t="s">
        <v>196</v>
      </c>
      <c r="E8">
        <v>-1</v>
      </c>
      <c r="G8" t="str">
        <f t="shared" si="0"/>
        <v>db_etc_add("Battery box",spr_test,"Cells used to power electrical devices",-1)</v>
      </c>
    </row>
    <row r="9" spans="1:7" x14ac:dyDescent="0.3">
      <c r="A9">
        <v>7</v>
      </c>
      <c r="B9" t="s">
        <v>242</v>
      </c>
      <c r="C9" t="s">
        <v>24</v>
      </c>
      <c r="D9" t="s">
        <v>244</v>
      </c>
      <c r="E9">
        <v>-1</v>
      </c>
      <c r="G9" t="str">
        <f t="shared" si="0"/>
        <v>db_etc_add("Solar generator",spr_test,"Generating electricity by solar panels",-1)</v>
      </c>
    </row>
    <row r="10" spans="1:7" x14ac:dyDescent="0.3">
      <c r="A10">
        <v>8</v>
      </c>
      <c r="B10" t="s">
        <v>142</v>
      </c>
      <c r="C10" t="s">
        <v>24</v>
      </c>
      <c r="D10" t="s">
        <v>143</v>
      </c>
      <c r="E10">
        <v>-1</v>
      </c>
      <c r="G10" t="str">
        <f t="shared" si="0"/>
        <v>db_etc_add("Nuclear reactor",spr_test,"Device used to control a nuclear reaction. Permanent generator",-1)</v>
      </c>
    </row>
    <row r="11" spans="1:7" x14ac:dyDescent="0.3">
      <c r="A11">
        <v>9</v>
      </c>
      <c r="B11" t="s">
        <v>144</v>
      </c>
      <c r="C11" t="s">
        <v>24</v>
      </c>
      <c r="D11" t="s">
        <v>145</v>
      </c>
      <c r="E11">
        <v>-1</v>
      </c>
      <c r="G11" t="str">
        <f t="shared" si="0"/>
        <v>db_etc_add("Oil generator",spr_test,"Generator used to make electricity by using oil",-1)</v>
      </c>
    </row>
    <row r="12" spans="1:7" x14ac:dyDescent="0.3">
      <c r="A12">
        <v>10</v>
      </c>
      <c r="B12" t="s">
        <v>146</v>
      </c>
      <c r="C12" t="s">
        <v>24</v>
      </c>
      <c r="D12" t="s">
        <v>147</v>
      </c>
      <c r="E12">
        <v>-1</v>
      </c>
      <c r="G12" t="str">
        <f t="shared" si="0"/>
        <v>db_etc_add("Wooden barricade",spr_test,"Wooden wall used to block the way",-1)</v>
      </c>
    </row>
    <row r="13" spans="1:7" x14ac:dyDescent="0.3">
      <c r="A13">
        <v>11</v>
      </c>
      <c r="B13" t="s">
        <v>148</v>
      </c>
      <c r="C13" t="s">
        <v>24</v>
      </c>
      <c r="D13" t="s">
        <v>149</v>
      </c>
      <c r="E13">
        <v>-1</v>
      </c>
      <c r="G13" t="str">
        <f t="shared" si="0"/>
        <v>db_etc_add("Wooden door",spr_test,"Wooden door only for you. Zombies can't go through",-1)</v>
      </c>
    </row>
    <row r="14" spans="1:7" x14ac:dyDescent="0.3">
      <c r="A14">
        <v>12</v>
      </c>
      <c r="B14" t="s">
        <v>170</v>
      </c>
      <c r="C14" t="s">
        <v>24</v>
      </c>
      <c r="D14" t="s">
        <v>172</v>
      </c>
      <c r="E14">
        <v>-1</v>
      </c>
      <c r="G14" t="str">
        <f t="shared" si="0"/>
        <v>db_etc_add("Steel barricade",spr_test,"Steel wall used to block the way",-1)</v>
      </c>
    </row>
    <row r="15" spans="1:7" x14ac:dyDescent="0.3">
      <c r="A15">
        <v>13</v>
      </c>
      <c r="B15" t="s">
        <v>171</v>
      </c>
      <c r="C15" t="s">
        <v>24</v>
      </c>
      <c r="D15" t="s">
        <v>173</v>
      </c>
      <c r="E15">
        <v>-1</v>
      </c>
      <c r="G15" t="str">
        <f t="shared" si="0"/>
        <v>db_etc_add("Steel door",spr_test,"Steel door only for you. Zombies can't go through",-1)</v>
      </c>
    </row>
    <row r="16" spans="1:7" x14ac:dyDescent="0.3">
      <c r="A16">
        <v>14</v>
      </c>
      <c r="B16" t="s">
        <v>150</v>
      </c>
      <c r="C16" t="s">
        <v>24</v>
      </c>
      <c r="D16" t="s">
        <v>151</v>
      </c>
      <c r="E16">
        <v>-1</v>
      </c>
      <c r="G16" t="str">
        <f t="shared" si="0"/>
        <v>db_etc_add("Campfire",spr_test,"Fire that provides light and heat for cooking",-1)</v>
      </c>
    </row>
    <row r="17" spans="1:7" x14ac:dyDescent="0.3">
      <c r="A17">
        <v>15</v>
      </c>
      <c r="B17" t="s">
        <v>152</v>
      </c>
      <c r="C17" t="s">
        <v>24</v>
      </c>
      <c r="D17" t="s">
        <v>163</v>
      </c>
      <c r="E17">
        <v>-1</v>
      </c>
      <c r="G17" t="str">
        <f t="shared" si="0"/>
        <v>db_etc_add("Brazier",spr_test,"Fire that provides light and heat for smelting",-1)</v>
      </c>
    </row>
    <row r="18" spans="1:7" x14ac:dyDescent="0.3">
      <c r="A18">
        <v>16</v>
      </c>
      <c r="B18" t="s">
        <v>153</v>
      </c>
      <c r="C18" t="s">
        <v>24</v>
      </c>
      <c r="D18" t="s">
        <v>154</v>
      </c>
      <c r="E18">
        <v>-1</v>
      </c>
      <c r="G18" t="str">
        <f t="shared" si="0"/>
        <v>db_etc_add("Electric turret",spr_test,"Turret that uses electric shock to defend the point",-1)</v>
      </c>
    </row>
    <row r="19" spans="1:7" x14ac:dyDescent="0.3">
      <c r="A19">
        <v>17</v>
      </c>
      <c r="B19" t="s">
        <v>155</v>
      </c>
      <c r="C19" t="s">
        <v>24</v>
      </c>
      <c r="D19" t="s">
        <v>156</v>
      </c>
      <c r="E19">
        <v>-1</v>
      </c>
      <c r="G19" t="str">
        <f t="shared" si="0"/>
        <v>db_etc_add("Trap",spr_test,"Trap makes zombies slow down",-1)</v>
      </c>
    </row>
    <row r="20" spans="1:7" x14ac:dyDescent="0.3">
      <c r="A20">
        <v>18</v>
      </c>
      <c r="B20" t="s">
        <v>157</v>
      </c>
      <c r="C20" t="s">
        <v>24</v>
      </c>
      <c r="D20" t="s">
        <v>158</v>
      </c>
      <c r="E20">
        <v>-1</v>
      </c>
      <c r="G20" t="str">
        <f t="shared" si="0"/>
        <v>db_etc_add("signal generator",spr_test,"Machine that generate GPS signal for you to find home",-1)</v>
      </c>
    </row>
    <row r="21" spans="1:7" x14ac:dyDescent="0.3">
      <c r="A21">
        <v>19</v>
      </c>
      <c r="B21" t="s">
        <v>159</v>
      </c>
      <c r="C21" t="s">
        <v>24</v>
      </c>
      <c r="D21" t="s">
        <v>160</v>
      </c>
      <c r="E21">
        <v>-1</v>
      </c>
      <c r="G21" t="str">
        <f t="shared" si="0"/>
        <v>db_etc_add("Cooker",spr_test,"Electric cooker that provides heat for cooking",-1)</v>
      </c>
    </row>
    <row r="22" spans="1:7" x14ac:dyDescent="0.3">
      <c r="A22">
        <v>20</v>
      </c>
      <c r="B22" t="s">
        <v>161</v>
      </c>
      <c r="C22" t="s">
        <v>24</v>
      </c>
      <c r="D22" t="s">
        <v>162</v>
      </c>
      <c r="E22">
        <v>-1</v>
      </c>
      <c r="G22" t="str">
        <f t="shared" si="0"/>
        <v>db_etc_add("Electric furnace",spr_test,"Electric machine that provides heat for smelting",-1)</v>
      </c>
    </row>
    <row r="23" spans="1:7" x14ac:dyDescent="0.3">
      <c r="A23">
        <v>21</v>
      </c>
      <c r="B23" t="s">
        <v>164</v>
      </c>
      <c r="C23" t="s">
        <v>24</v>
      </c>
      <c r="D23" t="s">
        <v>165</v>
      </c>
      <c r="E23">
        <v>-1</v>
      </c>
      <c r="G23" t="str">
        <f t="shared" si="0"/>
        <v>db_etc_add("Bicycle",spr_test,"Handmade bicycle. Better than walking",-1)</v>
      </c>
    </row>
    <row r="24" spans="1:7" x14ac:dyDescent="0.3">
      <c r="A24">
        <v>22</v>
      </c>
      <c r="B24" t="s">
        <v>166</v>
      </c>
      <c r="C24" t="s">
        <v>24</v>
      </c>
      <c r="D24" t="s">
        <v>167</v>
      </c>
      <c r="E24">
        <v>-1</v>
      </c>
      <c r="G24" t="str">
        <f t="shared" si="0"/>
        <v>db_etc_add("Motorcycle",spr_test,"Powered by a motor, using oil",-1)</v>
      </c>
    </row>
    <row r="25" spans="1:7" x14ac:dyDescent="0.3">
      <c r="A25">
        <v>23</v>
      </c>
      <c r="B25" s="4" t="s">
        <v>168</v>
      </c>
      <c r="C25" t="s">
        <v>24</v>
      </c>
      <c r="D25" t="s">
        <v>188</v>
      </c>
      <c r="E25">
        <v>-1</v>
      </c>
      <c r="G25" t="str">
        <f t="shared" si="0"/>
        <v>db_etc_add("Wood",spr_test,"Wood. Basic material",-1)</v>
      </c>
    </row>
    <row r="26" spans="1:7" x14ac:dyDescent="0.3">
      <c r="A26">
        <v>24</v>
      </c>
      <c r="B26" t="s">
        <v>169</v>
      </c>
      <c r="C26" t="s">
        <v>24</v>
      </c>
      <c r="D26" t="s">
        <v>189</v>
      </c>
      <c r="E26">
        <v>-1</v>
      </c>
      <c r="G26" t="str">
        <f t="shared" ref="G26:G59" si="1">"db_etc_add("&amp;B26&amp;","&amp;C26&amp;","&amp;D26&amp;","&amp;E26&amp;")"</f>
        <v>db_etc_add("Stone",spr_test,"Stone. Basic material",-1)</v>
      </c>
    </row>
    <row r="27" spans="1:7" x14ac:dyDescent="0.3">
      <c r="A27">
        <v>25</v>
      </c>
      <c r="B27" t="s">
        <v>265</v>
      </c>
      <c r="C27" t="s">
        <v>24</v>
      </c>
      <c r="D27" t="s">
        <v>190</v>
      </c>
      <c r="E27">
        <v>26</v>
      </c>
      <c r="G27" t="str">
        <f t="shared" si="1"/>
        <v>db_etc_add("Piece of steel ",spr_test,"Small piece that can be used to make steel",26)</v>
      </c>
    </row>
    <row r="28" spans="1:7" x14ac:dyDescent="0.3">
      <c r="A28">
        <v>26</v>
      </c>
      <c r="B28" t="s">
        <v>174</v>
      </c>
      <c r="C28" t="s">
        <v>24</v>
      </c>
      <c r="D28" t="s">
        <v>192</v>
      </c>
      <c r="E28">
        <v>-1</v>
      </c>
      <c r="G28" t="str">
        <f t="shared" si="1"/>
        <v>db_etc_add("Steel",spr_test,"Strong metal",-1)</v>
      </c>
    </row>
    <row r="29" spans="1:7" x14ac:dyDescent="0.3">
      <c r="A29">
        <v>27</v>
      </c>
      <c r="B29" t="s">
        <v>175</v>
      </c>
      <c r="C29" t="s">
        <v>24</v>
      </c>
      <c r="D29" t="s">
        <v>191</v>
      </c>
      <c r="E29">
        <v>28</v>
      </c>
      <c r="G29" t="str">
        <f t="shared" si="1"/>
        <v>db_etc_add("Piece of gold",spr_test,"Small piece that can be used to make gold",28)</v>
      </c>
    </row>
    <row r="30" spans="1:7" x14ac:dyDescent="0.3">
      <c r="A30">
        <v>28</v>
      </c>
      <c r="B30" t="s">
        <v>176</v>
      </c>
      <c r="C30" t="s">
        <v>24</v>
      </c>
      <c r="D30" t="s">
        <v>193</v>
      </c>
      <c r="E30">
        <v>-1</v>
      </c>
      <c r="G30" t="str">
        <f t="shared" si="1"/>
        <v>db_etc_add("Gold",spr_test,"Shiny yellow metal",-1)</v>
      </c>
    </row>
    <row r="31" spans="1:7" x14ac:dyDescent="0.3">
      <c r="A31">
        <v>29</v>
      </c>
      <c r="B31" t="s">
        <v>177</v>
      </c>
      <c r="C31" t="s">
        <v>24</v>
      </c>
      <c r="D31" t="s">
        <v>194</v>
      </c>
      <c r="E31">
        <v>-1</v>
      </c>
      <c r="G31" t="str">
        <f t="shared" si="1"/>
        <v>db_etc_add("Blueprint",spr_test,"Technical drawing",-1)</v>
      </c>
    </row>
    <row r="32" spans="1:7" x14ac:dyDescent="0.3">
      <c r="A32">
        <v>30</v>
      </c>
      <c r="B32" t="s">
        <v>248</v>
      </c>
      <c r="C32" t="s">
        <v>24</v>
      </c>
      <c r="D32" t="s">
        <v>247</v>
      </c>
      <c r="E32">
        <v>26</v>
      </c>
      <c r="G32" t="str">
        <f t="shared" si="1"/>
        <v>db_etc_add("Machine parts",spr_test,"Parts of machine",26)</v>
      </c>
    </row>
    <row r="33" spans="1:7" x14ac:dyDescent="0.3">
      <c r="A33">
        <v>31</v>
      </c>
      <c r="B33" t="s">
        <v>178</v>
      </c>
      <c r="C33" t="s">
        <v>24</v>
      </c>
      <c r="D33" t="s">
        <v>195</v>
      </c>
      <c r="E33">
        <v>-1</v>
      </c>
      <c r="G33" t="str">
        <f t="shared" si="1"/>
        <v>db_etc_add("Battery",spr_test,"Cell that can keep electricity",-1)</v>
      </c>
    </row>
    <row r="34" spans="1:7" x14ac:dyDescent="0.3">
      <c r="A34">
        <v>32</v>
      </c>
      <c r="B34" t="s">
        <v>180</v>
      </c>
      <c r="C34" t="s">
        <v>24</v>
      </c>
      <c r="D34" t="s">
        <v>197</v>
      </c>
      <c r="E34">
        <v>-1</v>
      </c>
      <c r="G34" t="str">
        <f t="shared" si="1"/>
        <v>db_etc_add("Bulb",spr_test,"Glass bulb inserted into a lamp or a socket",-1)</v>
      </c>
    </row>
    <row r="35" spans="1:7" x14ac:dyDescent="0.3">
      <c r="A35">
        <v>33</v>
      </c>
      <c r="B35" t="s">
        <v>181</v>
      </c>
      <c r="C35" t="s">
        <v>24</v>
      </c>
      <c r="D35" t="s">
        <v>198</v>
      </c>
      <c r="E35">
        <v>-1</v>
      </c>
      <c r="G35" t="str">
        <f t="shared" si="1"/>
        <v>db_etc_add("Gunpowder",spr_test,"Explosive powder of mixture",-1)</v>
      </c>
    </row>
    <row r="36" spans="1:7" x14ac:dyDescent="0.3">
      <c r="A36">
        <v>34</v>
      </c>
      <c r="B36" t="s">
        <v>182</v>
      </c>
      <c r="C36" t="s">
        <v>24</v>
      </c>
      <c r="D36" t="s">
        <v>199</v>
      </c>
      <c r="E36">
        <v>-1</v>
      </c>
      <c r="G36" t="str">
        <f t="shared" si="1"/>
        <v>db_etc_add("Cloth",spr_test,"Fabric made from cotton",-1)</v>
      </c>
    </row>
    <row r="37" spans="1:7" x14ac:dyDescent="0.3">
      <c r="A37">
        <v>35</v>
      </c>
      <c r="B37" t="s">
        <v>183</v>
      </c>
      <c r="C37" t="s">
        <v>24</v>
      </c>
      <c r="D37" t="s">
        <v>200</v>
      </c>
      <c r="E37">
        <v>28</v>
      </c>
      <c r="G37" t="str">
        <f t="shared" si="1"/>
        <v>db_etc_add("Computer chip",spr_test,"Electronic device for processing data",28)</v>
      </c>
    </row>
    <row r="38" spans="1:7" x14ac:dyDescent="0.3">
      <c r="A38">
        <v>36</v>
      </c>
      <c r="B38" t="s">
        <v>239</v>
      </c>
      <c r="C38" t="s">
        <v>24</v>
      </c>
      <c r="D38" t="s">
        <v>201</v>
      </c>
      <c r="E38">
        <v>-1</v>
      </c>
      <c r="G38" t="str">
        <f t="shared" si="1"/>
        <v>db_etc_add("Voltage circuit",spr_test,"Circuit for making extremely high voltage",-1)</v>
      </c>
    </row>
    <row r="39" spans="1:7" x14ac:dyDescent="0.3">
      <c r="A39">
        <v>37</v>
      </c>
      <c r="B39" t="s">
        <v>185</v>
      </c>
      <c r="C39" t="s">
        <v>24</v>
      </c>
      <c r="D39" t="s">
        <v>202</v>
      </c>
      <c r="E39">
        <v>-1</v>
      </c>
      <c r="G39" t="str">
        <f t="shared" si="1"/>
        <v>db_etc_add("Engine",spr_test,"Machine that converts power into motion",-1)</v>
      </c>
    </row>
    <row r="40" spans="1:7" x14ac:dyDescent="0.3">
      <c r="A40">
        <v>38</v>
      </c>
      <c r="B40" t="s">
        <v>186</v>
      </c>
      <c r="C40" t="s">
        <v>24</v>
      </c>
      <c r="D40" t="s">
        <v>203</v>
      </c>
      <c r="E40">
        <v>-1</v>
      </c>
      <c r="G40" t="str">
        <f t="shared" si="1"/>
        <v>db_etc_add("Drone",spr_test,"Flying robot",-1)</v>
      </c>
    </row>
    <row r="41" spans="1:7" x14ac:dyDescent="0.3">
      <c r="A41">
        <v>39</v>
      </c>
      <c r="B41" t="s">
        <v>234</v>
      </c>
      <c r="C41" t="s">
        <v>24</v>
      </c>
      <c r="D41" t="s">
        <v>237</v>
      </c>
      <c r="E41">
        <v>-1</v>
      </c>
      <c r="G41" t="str">
        <f t="shared" si="1"/>
        <v>db_etc_add("Night Craft desk",spr_test,"Can make items at night",-1)</v>
      </c>
    </row>
    <row r="42" spans="1:7" x14ac:dyDescent="0.3">
      <c r="A42">
        <v>40</v>
      </c>
      <c r="B42" t="s">
        <v>235</v>
      </c>
      <c r="C42" t="s">
        <v>24</v>
      </c>
      <c r="D42" t="s">
        <v>238</v>
      </c>
      <c r="E42">
        <v>-1</v>
      </c>
      <c r="G42" t="str">
        <f t="shared" si="1"/>
        <v>db_etc_add("Night pro craft desk",spr_test,"Can make advanced items at night",-1)</v>
      </c>
    </row>
    <row r="43" spans="1:7" x14ac:dyDescent="0.3">
      <c r="A43">
        <v>41</v>
      </c>
      <c r="B43" t="s">
        <v>240</v>
      </c>
      <c r="C43" t="s">
        <v>24</v>
      </c>
      <c r="D43" t="s">
        <v>241</v>
      </c>
      <c r="E43">
        <v>-1</v>
      </c>
      <c r="G43" t="str">
        <f t="shared" si="1"/>
        <v>db_etc_add("Leather",spr_test,"Material made from the skin of an animal",-1)</v>
      </c>
    </row>
    <row r="44" spans="1:7" x14ac:dyDescent="0.3">
      <c r="A44">
        <v>42</v>
      </c>
      <c r="B44" t="s">
        <v>243</v>
      </c>
      <c r="C44" t="s">
        <v>24</v>
      </c>
      <c r="D44" t="s">
        <v>141</v>
      </c>
      <c r="E44">
        <v>-1</v>
      </c>
      <c r="G44" t="str">
        <f t="shared" si="1"/>
        <v>db_etc_add("Solar panel",spr_test,"Panel used to absorb the sunlight and generate electricity",-1)</v>
      </c>
    </row>
    <row r="45" spans="1:7" x14ac:dyDescent="0.3">
      <c r="A45">
        <v>43</v>
      </c>
      <c r="B45" t="s">
        <v>245</v>
      </c>
      <c r="C45" t="s">
        <v>24</v>
      </c>
      <c r="D45" t="s">
        <v>246</v>
      </c>
      <c r="E45">
        <v>-1</v>
      </c>
      <c r="G45" t="str">
        <f t="shared" si="1"/>
        <v>db_etc_add("Radioactive material",spr_test,"Material that has radioactive energy",-1)</v>
      </c>
    </row>
    <row r="46" spans="1:7" x14ac:dyDescent="0.3">
      <c r="A46">
        <v>44</v>
      </c>
      <c r="B46" t="s">
        <v>249</v>
      </c>
      <c r="C46" t="s">
        <v>24</v>
      </c>
      <c r="D46" t="s">
        <v>254</v>
      </c>
      <c r="E46">
        <v>-1</v>
      </c>
      <c r="G46" t="str">
        <f t="shared" si="1"/>
        <v>db_etc_add("Normal ammo",spr_test,"Ammo for rifle and pistol",-1)</v>
      </c>
    </row>
    <row r="47" spans="1:7" x14ac:dyDescent="0.3">
      <c r="A47">
        <v>45</v>
      </c>
      <c r="B47" t="s">
        <v>250</v>
      </c>
      <c r="C47" t="s">
        <v>24</v>
      </c>
      <c r="D47" t="s">
        <v>255</v>
      </c>
      <c r="E47">
        <v>-1</v>
      </c>
      <c r="G47" t="str">
        <f t="shared" si="1"/>
        <v>db_etc_add("Shotgun ammo",spr_test,"Ammo for shotgun",-1)</v>
      </c>
    </row>
    <row r="48" spans="1:7" x14ac:dyDescent="0.3">
      <c r="A48">
        <v>46</v>
      </c>
      <c r="B48" t="s">
        <v>251</v>
      </c>
      <c r="C48" t="s">
        <v>24</v>
      </c>
      <c r="D48" t="s">
        <v>256</v>
      </c>
      <c r="E48">
        <v>-1</v>
      </c>
      <c r="G48" t="str">
        <f t="shared" si="1"/>
        <v>db_etc_add("Machinegun ammo",spr_test,"Ammo for machinegun",-1)</v>
      </c>
    </row>
    <row r="49" spans="1:7" x14ac:dyDescent="0.3">
      <c r="A49">
        <v>47</v>
      </c>
      <c r="B49" t="s">
        <v>252</v>
      </c>
      <c r="C49" t="s">
        <v>24</v>
      </c>
      <c r="D49" t="s">
        <v>257</v>
      </c>
      <c r="E49">
        <v>-1</v>
      </c>
      <c r="G49" t="str">
        <f t="shared" si="1"/>
        <v>db_etc_add("Arrow",spr_test,"Arrow for bow",-1)</v>
      </c>
    </row>
    <row r="50" spans="1:7" x14ac:dyDescent="0.3">
      <c r="A50">
        <v>48</v>
      </c>
      <c r="B50" t="s">
        <v>253</v>
      </c>
      <c r="C50" t="s">
        <v>24</v>
      </c>
      <c r="D50" t="s">
        <v>258</v>
      </c>
      <c r="E50">
        <v>-1</v>
      </c>
      <c r="G50" t="str">
        <f t="shared" si="1"/>
        <v>db_etc_add("Oil",spr_test,"Liquid for use as a fuel",-1)</v>
      </c>
    </row>
    <row r="51" spans="1:7" x14ac:dyDescent="0.3">
      <c r="A51">
        <v>49</v>
      </c>
      <c r="C51" t="s">
        <v>24</v>
      </c>
      <c r="E51">
        <v>-1</v>
      </c>
      <c r="G51" t="str">
        <f t="shared" si="1"/>
        <v>db_etc_add(,spr_test,,-1)</v>
      </c>
    </row>
    <row r="52" spans="1:7" x14ac:dyDescent="0.3">
      <c r="A52">
        <v>50</v>
      </c>
      <c r="C52" t="s">
        <v>24</v>
      </c>
      <c r="E52">
        <v>-1</v>
      </c>
      <c r="G52" t="str">
        <f t="shared" si="1"/>
        <v>db_etc_add(,spr_test,,-1)</v>
      </c>
    </row>
    <row r="53" spans="1:7" x14ac:dyDescent="0.3">
      <c r="A53">
        <v>51</v>
      </c>
      <c r="C53" t="s">
        <v>24</v>
      </c>
      <c r="E53">
        <v>-1</v>
      </c>
      <c r="G53" t="str">
        <f t="shared" si="1"/>
        <v>db_etc_add(,spr_test,,-1)</v>
      </c>
    </row>
    <row r="54" spans="1:7" x14ac:dyDescent="0.3">
      <c r="A54">
        <v>52</v>
      </c>
      <c r="C54" t="s">
        <v>24</v>
      </c>
      <c r="E54">
        <v>-1</v>
      </c>
      <c r="G54" t="str">
        <f t="shared" si="1"/>
        <v>db_etc_add(,spr_test,,-1)</v>
      </c>
    </row>
    <row r="55" spans="1:7" x14ac:dyDescent="0.3">
      <c r="A55">
        <v>53</v>
      </c>
      <c r="C55" t="s">
        <v>24</v>
      </c>
      <c r="E55">
        <v>-1</v>
      </c>
      <c r="G55" t="str">
        <f t="shared" si="1"/>
        <v>db_etc_add(,spr_test,,-1)</v>
      </c>
    </row>
    <row r="56" spans="1:7" x14ac:dyDescent="0.3">
      <c r="A56">
        <v>54</v>
      </c>
      <c r="C56" t="s">
        <v>24</v>
      </c>
      <c r="E56">
        <v>-1</v>
      </c>
      <c r="G56" t="str">
        <f t="shared" si="1"/>
        <v>db_etc_add(,spr_test,,-1)</v>
      </c>
    </row>
    <row r="57" spans="1:7" x14ac:dyDescent="0.3">
      <c r="A57">
        <v>55</v>
      </c>
      <c r="C57" t="s">
        <v>24</v>
      </c>
      <c r="E57">
        <v>-1</v>
      </c>
      <c r="G57" t="str">
        <f t="shared" si="1"/>
        <v>db_etc_add(,spr_test,,-1)</v>
      </c>
    </row>
    <row r="58" spans="1:7" x14ac:dyDescent="0.3">
      <c r="A58">
        <v>56</v>
      </c>
      <c r="C58" t="s">
        <v>24</v>
      </c>
      <c r="E58">
        <v>-1</v>
      </c>
      <c r="G58" t="str">
        <f t="shared" si="1"/>
        <v>db_etc_add(,spr_test,,-1)</v>
      </c>
    </row>
    <row r="59" spans="1:7" x14ac:dyDescent="0.3">
      <c r="A59">
        <v>57</v>
      </c>
      <c r="E59">
        <v>-1</v>
      </c>
      <c r="G59" t="str">
        <f t="shared" si="1"/>
        <v>db_etc_add(,,,-1)</v>
      </c>
    </row>
    <row r="60" spans="1:7" x14ac:dyDescent="0.3">
      <c r="A60">
        <v>58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B1" zoomScale="70" zoomScaleNormal="70" workbookViewId="0">
      <pane ySplit="1" topLeftCell="A2" activePane="bottomLeft" state="frozen"/>
      <selection pane="bottomLeft" activeCell="H29" sqref="H29"/>
    </sheetView>
  </sheetViews>
  <sheetFormatPr defaultRowHeight="16.5" x14ac:dyDescent="0.3"/>
  <cols>
    <col min="2" max="2" width="9.875" customWidth="1"/>
    <col min="3" max="3" width="8.625" customWidth="1"/>
    <col min="4" max="4" width="7.875" customWidth="1"/>
    <col min="5" max="5" width="8.875" customWidth="1"/>
    <col min="6" max="6" width="16.5" customWidth="1"/>
    <col min="7" max="7" width="13.25" customWidth="1"/>
    <col min="10" max="10" width="10.375" customWidth="1"/>
    <col min="12" max="12" width="9.125" customWidth="1"/>
    <col min="14" max="14" width="9.75" customWidth="1"/>
    <col min="15" max="15" width="13.125" customWidth="1"/>
    <col min="16" max="16" width="15.125" customWidth="1"/>
    <col min="18" max="18" width="17.5" customWidth="1"/>
    <col min="19" max="19" width="8.875" customWidth="1"/>
    <col min="20" max="20" width="11.875" customWidth="1"/>
    <col min="21" max="21" width="17.625" customWidth="1"/>
  </cols>
  <sheetData>
    <row r="1" spans="1:26" x14ac:dyDescent="0.3">
      <c r="A1" t="s">
        <v>25</v>
      </c>
      <c r="B1" t="s">
        <v>30</v>
      </c>
      <c r="C1" s="2" t="s">
        <v>19</v>
      </c>
      <c r="D1" s="2" t="s">
        <v>14</v>
      </c>
      <c r="E1" s="2" t="s">
        <v>18</v>
      </c>
      <c r="G1" s="2" t="s">
        <v>17</v>
      </c>
      <c r="H1" s="2" t="s">
        <v>15</v>
      </c>
      <c r="I1" s="2" t="s">
        <v>16</v>
      </c>
      <c r="K1" s="2" t="s">
        <v>20</v>
      </c>
      <c r="L1" s="2" t="s">
        <v>21</v>
      </c>
      <c r="M1" s="2" t="s">
        <v>22</v>
      </c>
      <c r="O1" s="2" t="s">
        <v>26</v>
      </c>
      <c r="P1" s="2" t="s">
        <v>27</v>
      </c>
      <c r="Q1" s="2" t="s">
        <v>28</v>
      </c>
      <c r="S1" t="s">
        <v>31</v>
      </c>
      <c r="T1" t="s">
        <v>33</v>
      </c>
    </row>
    <row r="2" spans="1:26" x14ac:dyDescent="0.3">
      <c r="A2">
        <v>0</v>
      </c>
      <c r="B2">
        <v>2</v>
      </c>
      <c r="C2">
        <v>4</v>
      </c>
      <c r="D2">
        <v>23</v>
      </c>
      <c r="E2">
        <v>5</v>
      </c>
      <c r="F2" t="str">
        <f>IF(C2=1,INDEX('weapon 1'!$A$1:$B$999,D2+2,2),IF(C2=2,INDEX('equip 2'!$A$1:$B$999,D2+2,2),IF(C2=3,INDEX('use 3'!$A$1:$B$999,D2+2,2),IF(C2=4,INDEX('etc 4'!$A$1:$B$999,D2+2,2),))))</f>
        <v>"Wood"</v>
      </c>
      <c r="G2">
        <v>4</v>
      </c>
      <c r="H2">
        <v>26</v>
      </c>
      <c r="I2">
        <v>3</v>
      </c>
      <c r="J2" t="str">
        <f>IF(G2=1,INDEX('weapon 1'!$A$1:$B$999,H2+2,2),IF(G2=2,INDEX('equip 2'!$A$1:$B$999,H2+2,2),IF(G2=3,INDEX('use 3'!$A$1:$B$999,H2+2,2),IF(G2=4,INDEX('etc 4'!$A$1:$B$999,H2+2,2),))))</f>
        <v>"Steel"</v>
      </c>
      <c r="K2">
        <v>0</v>
      </c>
      <c r="L2">
        <v>0</v>
      </c>
      <c r="M2">
        <v>0</v>
      </c>
      <c r="N2">
        <f>IF(K2=1,INDEX('weapon 1'!$A$1:$B$999,L2+2,2),IF(K2=2,INDEX('equip 2'!$A$1:$B$999,L2+2,2),IF(K2=3,INDEX('use 3'!$A$1:$B$999,L2+2,2),IF(K2=4,INDEX('etc 4'!$A$1:$B$999,L2+2,2),))))</f>
        <v>0</v>
      </c>
      <c r="O2">
        <v>1</v>
      </c>
      <c r="P2">
        <v>0</v>
      </c>
      <c r="Q2">
        <v>1</v>
      </c>
      <c r="R2" t="str">
        <f>IF(O2=1,INDEX('weapon 1'!$A$1:$B$999,P2+2,2),IF(O2=2,INDEX('equip 2'!$A$1:$B$999,P2+2,2),IF(O2=3,INDEX('use 3'!$A$1:$B$999,P2+2,2),IF(O2=4,INDEX('etc 4'!$A$1:$B$999,P2+2,2),))))</f>
        <v>"Dagger"</v>
      </c>
      <c r="S2">
        <v>1</v>
      </c>
      <c r="T2">
        <v>0</v>
      </c>
      <c r="U2" t="str">
        <f>"db_craft_add("&amp;B2&amp;","&amp;C2&amp;","&amp;D2&amp;","&amp;E2&amp;","&amp;G2&amp;","&amp;H2&amp;","&amp;I2&amp;","&amp;K2&amp;","&amp;L2&amp;","&amp;M2&amp;","&amp;O2&amp;","&amp;P2&amp;","&amp;Q2&amp;","&amp;S2&amp;","&amp;T2&amp;")"</f>
        <v>db_craft_add(2,4,23,5,4,26,3,0,0,0,1,0,1,1,0)</v>
      </c>
      <c r="X2" s="1"/>
      <c r="Z2" t="s">
        <v>29</v>
      </c>
    </row>
    <row r="3" spans="1:26" x14ac:dyDescent="0.3">
      <c r="A3">
        <v>1</v>
      </c>
      <c r="B3">
        <v>2</v>
      </c>
      <c r="C3">
        <v>4</v>
      </c>
      <c r="D3">
        <v>23</v>
      </c>
      <c r="E3">
        <v>8</v>
      </c>
      <c r="F3" t="str">
        <f>IF(C3=1,INDEX('weapon 1'!$A$1:$B$999,D3+2,2),IF(C3=2,INDEX('equip 2'!$A$1:$B$999,D3+2,2),IF(C3=3,INDEX('use 3'!$A$1:$B$999,D3+2,2),IF(C3=4,INDEX('etc 4'!$A$1:$B$999,D3+2,2),))))</f>
        <v>"Wood"</v>
      </c>
      <c r="G3">
        <v>0</v>
      </c>
      <c r="H3">
        <v>0</v>
      </c>
      <c r="I3">
        <v>0</v>
      </c>
      <c r="J3">
        <f>IF(G3=1,INDEX('weapon 1'!$A$1:$B$999,H3+2,2),IF(G3=2,INDEX('equip 2'!$A$1:$B$999,H3+2,2),IF(G3=3,INDEX('use 3'!$A$1:$B$999,H3+2,2),IF(G3=4,INDEX('etc 4'!$A$1:$B$999,H3+2,2),))))</f>
        <v>0</v>
      </c>
      <c r="K3">
        <v>0</v>
      </c>
      <c r="L3">
        <v>0</v>
      </c>
      <c r="M3">
        <v>0</v>
      </c>
      <c r="N3">
        <f>IF(K3=1,INDEX('weapon 1'!$A$1:$B$999,L3+2,2),IF(K3=2,INDEX('equip 2'!$A$1:$B$999,L3+2,2),IF(K3=3,INDEX('use 3'!$A$1:$B$999,L3+2,2),IF(K3=4,INDEX('etc 4'!$A$1:$B$999,L3+2,2),))))</f>
        <v>0</v>
      </c>
      <c r="O3">
        <v>1</v>
      </c>
      <c r="P3">
        <v>1</v>
      </c>
      <c r="Q3">
        <v>1</v>
      </c>
      <c r="R3" t="str">
        <f>IF(O3=1,INDEX('weapon 1'!$A$1:$B$999,P3+2,2),IF(O3=2,INDEX('equip 2'!$A$1:$B$999,P3+2,2),IF(O3=3,INDEX('use 3'!$A$1:$B$999,P3+2,2),IF(O3=4,INDEX('etc 4'!$A$1:$B$999,P3+2,2),))))</f>
        <v>"Wooden stick"</v>
      </c>
      <c r="S3">
        <v>0</v>
      </c>
      <c r="T3">
        <v>0</v>
      </c>
      <c r="U3" t="str">
        <f>"db_craft_add("&amp;B3&amp;","&amp;C3&amp;","&amp;D3&amp;","&amp;E3&amp;","&amp;G3&amp;","&amp;H3&amp;","&amp;I3&amp;","&amp;K3&amp;","&amp;L3&amp;","&amp;M3&amp;","&amp;O3&amp;","&amp;P3&amp;","&amp;Q3&amp;","&amp;S3&amp;","&amp;T3&amp;")"</f>
        <v>db_craft_add(2,4,23,8,0,0,0,0,0,0,1,1,1,0,0)</v>
      </c>
    </row>
    <row r="4" spans="1:26" x14ac:dyDescent="0.3">
      <c r="A4">
        <v>2</v>
      </c>
      <c r="B4">
        <v>2</v>
      </c>
      <c r="C4">
        <v>4</v>
      </c>
      <c r="D4">
        <v>23</v>
      </c>
      <c r="E4">
        <v>10</v>
      </c>
      <c r="F4" t="str">
        <f>IF(C4=1,INDEX('weapon 1'!$A$1:$B$999,D4+2,2),IF(C4=2,INDEX('equip 2'!$A$1:$B$999,D4+2,2),IF(C4=3,INDEX('use 3'!$A$1:$B$999,D4+2,2),IF(C4=4,INDEX('etc 4'!$A$1:$B$999,D4+2,2),))))</f>
        <v>"Wood"</v>
      </c>
      <c r="G4">
        <v>4</v>
      </c>
      <c r="H4">
        <v>26</v>
      </c>
      <c r="I4">
        <v>5</v>
      </c>
      <c r="J4" t="str">
        <f>IF(G4=1,INDEX('weapon 1'!$A$1:$B$999,H4+2,2),IF(G4=2,INDEX('equip 2'!$A$1:$B$999,H4+2,2),IF(G4=3,INDEX('use 3'!$A$1:$B$999,H4+2,2),IF(G4=4,INDEX('etc 4'!$A$1:$B$999,H4+2,2),))))</f>
        <v>"Steel"</v>
      </c>
      <c r="K4">
        <v>0</v>
      </c>
      <c r="L4">
        <v>0</v>
      </c>
      <c r="M4">
        <v>0</v>
      </c>
      <c r="N4">
        <f>IF(K4=1,INDEX('weapon 1'!$A$1:$B$999,L4+2,2),IF(K4=2,INDEX('equip 2'!$A$1:$B$999,L4+2,2),IF(K4=3,INDEX('use 3'!$A$1:$B$999,L4+2,2),IF(K4=4,INDEX('etc 4'!$A$1:$B$999,L4+2,2),))))</f>
        <v>0</v>
      </c>
      <c r="O4">
        <v>1</v>
      </c>
      <c r="P4">
        <v>2</v>
      </c>
      <c r="Q4">
        <v>1</v>
      </c>
      <c r="R4" t="str">
        <f>IF(O4=1,INDEX('weapon 1'!$A$1:$B$999,P4+2,2),IF(O4=2,INDEX('equip 2'!$A$1:$B$999,P4+2,2),IF(O4=3,INDEX('use 3'!$A$1:$B$999,P4+2,2),IF(O4=4,INDEX('etc 4'!$A$1:$B$999,P4+2,2),))))</f>
        <v>"Axe"</v>
      </c>
      <c r="S4">
        <v>1</v>
      </c>
      <c r="T4">
        <v>0</v>
      </c>
      <c r="U4" t="str">
        <f>"db_craft_add("&amp;B4&amp;","&amp;C4&amp;","&amp;D4&amp;","&amp;E4&amp;","&amp;G4&amp;","&amp;H4&amp;","&amp;I4&amp;","&amp;K4&amp;","&amp;L4&amp;","&amp;M4&amp;","&amp;O4&amp;","&amp;P4&amp;","&amp;Q4&amp;","&amp;S4&amp;","&amp;T4&amp;")"</f>
        <v>db_craft_add(2,4,23,10,4,26,5,0,0,0,1,2,1,1,0)</v>
      </c>
    </row>
    <row r="5" spans="1:26" x14ac:dyDescent="0.3">
      <c r="A5">
        <v>3</v>
      </c>
      <c r="B5">
        <v>2</v>
      </c>
      <c r="C5">
        <v>4</v>
      </c>
      <c r="D5">
        <v>26</v>
      </c>
      <c r="E5">
        <v>10</v>
      </c>
      <c r="F5" t="str">
        <f>IF(C5=1,INDEX('weapon 1'!$A$1:$B$999,D5+2,2),IF(C5=2,INDEX('equip 2'!$A$1:$B$999,D5+2,2),IF(C5=3,INDEX('use 3'!$A$1:$B$999,D5+2,2),IF(C5=4,INDEX('etc 4'!$A$1:$B$999,D5+2,2),))))</f>
        <v>"Steel"</v>
      </c>
      <c r="G5">
        <v>0</v>
      </c>
      <c r="H5">
        <v>0</v>
      </c>
      <c r="I5">
        <v>0</v>
      </c>
      <c r="J5">
        <f>IF(G5=1,INDEX('weapon 1'!$A$1:$B$999,H5+2,2),IF(G5=2,INDEX('equip 2'!$A$1:$B$999,H5+2,2),IF(G5=3,INDEX('use 3'!$A$1:$B$999,H5+2,2),IF(G5=4,INDEX('etc 4'!$A$1:$B$999,H5+2,2),))))</f>
        <v>0</v>
      </c>
      <c r="K5">
        <v>0</v>
      </c>
      <c r="L5">
        <v>0</v>
      </c>
      <c r="M5">
        <v>0</v>
      </c>
      <c r="N5">
        <f>IF(K5=1,INDEX('weapon 1'!$A$1:$B$999,L5+2,2),IF(K5=2,INDEX('equip 2'!$A$1:$B$999,L5+2,2),IF(K5=3,INDEX('use 3'!$A$1:$B$999,L5+2,2),IF(K5=4,INDEX('etc 4'!$A$1:$B$999,L5+2,2),))))</f>
        <v>0</v>
      </c>
      <c r="O5">
        <v>1</v>
      </c>
      <c r="P5">
        <v>3</v>
      </c>
      <c r="Q5">
        <v>1</v>
      </c>
      <c r="R5" t="str">
        <f>IF(O5=1,INDEX('weapon 1'!$A$1:$B$999,P5+2,2),IF(O5=2,INDEX('equip 2'!$A$1:$B$999,P5+2,2),IF(O5=3,INDEX('use 3'!$A$1:$B$999,P5+2,2),IF(O5=4,INDEX('etc 4'!$A$1:$B$999,P5+2,2),))))</f>
        <v>"Crowbar"</v>
      </c>
      <c r="S5">
        <v>1</v>
      </c>
      <c r="T5">
        <v>0</v>
      </c>
      <c r="U5" t="str">
        <f t="shared" ref="U5:U68" si="0">"db_craft_add("&amp;B5&amp;","&amp;C5&amp;","&amp;D5&amp;","&amp;E5&amp;","&amp;G5&amp;","&amp;H5&amp;","&amp;I5&amp;","&amp;K5&amp;","&amp;L5&amp;","&amp;M5&amp;","&amp;O5&amp;","&amp;P5&amp;","&amp;Q5&amp;","&amp;S5&amp;","&amp;T5&amp;")"</f>
        <v>db_craft_add(2,4,26,10,0,0,0,0,0,0,1,3,1,1,0)</v>
      </c>
    </row>
    <row r="6" spans="1:26" x14ac:dyDescent="0.3">
      <c r="A6">
        <v>4</v>
      </c>
      <c r="B6">
        <v>2</v>
      </c>
      <c r="C6">
        <v>4</v>
      </c>
      <c r="D6">
        <v>23</v>
      </c>
      <c r="E6">
        <v>5</v>
      </c>
      <c r="F6" t="str">
        <f>IF(C6=1,INDEX('weapon 1'!$A$1:$B$999,D6+2,2),IF(C6=2,INDEX('equip 2'!$A$1:$B$999,D6+2,2),IF(C6=3,INDEX('use 3'!$A$1:$B$999,D6+2,2),IF(C6=4,INDEX('etc 4'!$A$1:$B$999,D6+2,2),))))</f>
        <v>"Wood"</v>
      </c>
      <c r="G6">
        <v>4</v>
      </c>
      <c r="H6">
        <v>26</v>
      </c>
      <c r="I6">
        <v>10</v>
      </c>
      <c r="J6" t="str">
        <f>IF(G6=1,INDEX('weapon 1'!$A$1:$B$999,H6+2,2),IF(G6=2,INDEX('equip 2'!$A$1:$B$999,H6+2,2),IF(G6=3,INDEX('use 3'!$A$1:$B$999,H6+2,2),IF(G6=4,INDEX('etc 4'!$A$1:$B$999,H6+2,2),))))</f>
        <v>"Steel"</v>
      </c>
      <c r="K6">
        <v>0</v>
      </c>
      <c r="L6">
        <v>0</v>
      </c>
      <c r="M6">
        <v>0</v>
      </c>
      <c r="N6">
        <f>IF(K6=1,INDEX('weapon 1'!$A$1:$B$999,L6+2,2),IF(K6=2,INDEX('equip 2'!$A$1:$B$999,L6+2,2),IF(K6=3,INDEX('use 3'!$A$1:$B$999,L6+2,2),IF(K6=4,INDEX('etc 4'!$A$1:$B$999,L6+2,2),))))</f>
        <v>0</v>
      </c>
      <c r="O6">
        <v>1</v>
      </c>
      <c r="P6">
        <v>4</v>
      </c>
      <c r="Q6">
        <v>1</v>
      </c>
      <c r="R6" t="str">
        <f>IF(O6=1,INDEX('weapon 1'!$A$1:$B$999,P6+2,2),IF(O6=2,INDEX('equip 2'!$A$1:$B$999,P6+2,2),IF(O6=3,INDEX('use 3'!$A$1:$B$999,P6+2,2),IF(O6=4,INDEX('etc 4'!$A$1:$B$999,P6+2,2),))))</f>
        <v>"Saw"</v>
      </c>
      <c r="S6">
        <v>1</v>
      </c>
      <c r="T6">
        <v>0</v>
      </c>
      <c r="U6" t="str">
        <f t="shared" si="0"/>
        <v>db_craft_add(2,4,23,5,4,26,10,0,0,0,1,4,1,1,0)</v>
      </c>
    </row>
    <row r="7" spans="1:26" x14ac:dyDescent="0.3">
      <c r="A7">
        <v>5</v>
      </c>
      <c r="B7">
        <v>2</v>
      </c>
      <c r="C7">
        <v>1</v>
      </c>
      <c r="D7">
        <v>4</v>
      </c>
      <c r="E7">
        <v>1</v>
      </c>
      <c r="F7" t="str">
        <f>IF(C7=1,INDEX('weapon 1'!$A$1:$B$999,D7+2,2),IF(C7=2,INDEX('equip 2'!$A$1:$B$999,D7+2,2),IF(C7=3,INDEX('use 3'!$A$1:$B$999,D7+2,2),IF(C7=4,INDEX('etc 4'!$A$1:$B$999,D7+2,2),))))</f>
        <v>"Saw"</v>
      </c>
      <c r="G7">
        <v>4</v>
      </c>
      <c r="H7">
        <v>26</v>
      </c>
      <c r="I7">
        <v>5</v>
      </c>
      <c r="J7" t="str">
        <f>IF(G7=1,INDEX('weapon 1'!$A$1:$B$999,H7+2,2),IF(G7=2,INDEX('equip 2'!$A$1:$B$999,H7+2,2),IF(G7=3,INDEX('use 3'!$A$1:$B$999,H7+2,2),IF(G7=4,INDEX('etc 4'!$A$1:$B$999,H7+2,2),))))</f>
        <v>"Steel"</v>
      </c>
      <c r="K7">
        <v>4</v>
      </c>
      <c r="L7">
        <v>37</v>
      </c>
      <c r="M7">
        <v>1</v>
      </c>
      <c r="N7" t="str">
        <f>IF(K7=1,INDEX('weapon 1'!$A$1:$B$999,L7+2,2),IF(K7=2,INDEX('equip 2'!$A$1:$B$999,L7+2,2),IF(K7=3,INDEX('use 3'!$A$1:$B$999,L7+2,2),IF(K7=4,INDEX('etc 4'!$A$1:$B$999,L7+2,2),))))</f>
        <v>"Engine"</v>
      </c>
      <c r="O7">
        <v>1</v>
      </c>
      <c r="P7">
        <v>5</v>
      </c>
      <c r="Q7">
        <v>1</v>
      </c>
      <c r="R7" t="str">
        <f>IF(O7=1,INDEX('weapon 1'!$A$1:$B$999,P7+2,2),IF(O7=2,INDEX('equip 2'!$A$1:$B$999,P7+2,2),IF(O7=3,INDEX('use 3'!$A$1:$B$999,P7+2,2),IF(O7=4,INDEX('etc 4'!$A$1:$B$999,P7+2,2),))))</f>
        <v>"Chainsaw"</v>
      </c>
      <c r="S7">
        <v>0</v>
      </c>
      <c r="T7">
        <v>1</v>
      </c>
      <c r="U7" t="str">
        <f t="shared" si="0"/>
        <v>db_craft_add(2,1,4,1,4,26,5,4,37,1,1,5,1,0,1)</v>
      </c>
    </row>
    <row r="8" spans="1:26" x14ac:dyDescent="0.3">
      <c r="A8">
        <v>6</v>
      </c>
      <c r="B8">
        <v>2</v>
      </c>
      <c r="C8">
        <v>4</v>
      </c>
      <c r="D8">
        <v>23</v>
      </c>
      <c r="E8">
        <v>10</v>
      </c>
      <c r="F8" t="str">
        <f>IF(C8=1,INDEX('weapon 1'!$A$1:$B$999,D8+2,2),IF(C8=2,INDEX('equip 2'!$A$1:$B$999,D8+2,2),IF(C8=3,INDEX('use 3'!$A$1:$B$999,D8+2,2),IF(C8=4,INDEX('etc 4'!$A$1:$B$999,D8+2,2),))))</f>
        <v>"Wood"</v>
      </c>
      <c r="G8">
        <v>0</v>
      </c>
      <c r="H8">
        <v>0</v>
      </c>
      <c r="I8">
        <v>0</v>
      </c>
      <c r="J8">
        <f>IF(G8=1,INDEX('weapon 1'!$A$1:$B$999,H8+2,2),IF(G8=2,INDEX('equip 2'!$A$1:$B$999,H8+2,2),IF(G8=3,INDEX('use 3'!$A$1:$B$999,H8+2,2),IF(G8=4,INDEX('etc 4'!$A$1:$B$999,H8+2,2),))))</f>
        <v>0</v>
      </c>
      <c r="K8">
        <v>0</v>
      </c>
      <c r="L8">
        <v>0</v>
      </c>
      <c r="M8">
        <v>0</v>
      </c>
      <c r="N8">
        <f>IF(K8=1,INDEX('weapon 1'!$A$1:$B$999,L8+2,2),IF(K8=2,INDEX('equip 2'!$A$1:$B$999,L8+2,2),IF(K8=3,INDEX('use 3'!$A$1:$B$999,L8+2,2),IF(K8=4,INDEX('etc 4'!$A$1:$B$999,L8+2,2),))))</f>
        <v>0</v>
      </c>
      <c r="O8">
        <v>1</v>
      </c>
      <c r="P8">
        <v>6</v>
      </c>
      <c r="Q8">
        <v>1</v>
      </c>
      <c r="R8" t="str">
        <f>IF(O8=1,INDEX('weapon 1'!$A$1:$B$999,P8+2,2),IF(O8=2,INDEX('equip 2'!$A$1:$B$999,P8+2,2),IF(O8=3,INDEX('use 3'!$A$1:$B$999,P8+2,2),IF(O8=4,INDEX('etc 4'!$A$1:$B$999,P8+2,2),))))</f>
        <v>"Baseball bat"</v>
      </c>
      <c r="S8">
        <v>1</v>
      </c>
      <c r="T8">
        <v>0</v>
      </c>
      <c r="U8" t="str">
        <f t="shared" si="0"/>
        <v>db_craft_add(2,4,23,10,0,0,0,0,0,0,1,6,1,1,0)</v>
      </c>
    </row>
    <row r="9" spans="1:26" x14ac:dyDescent="0.3">
      <c r="A9">
        <v>7</v>
      </c>
      <c r="B9">
        <v>2</v>
      </c>
      <c r="C9">
        <v>4</v>
      </c>
      <c r="D9">
        <v>23</v>
      </c>
      <c r="E9">
        <v>5</v>
      </c>
      <c r="F9" t="str">
        <f>IF(C9=1,INDEX('weapon 1'!$A$1:$B$999,D9+2,2),IF(C9=2,INDEX('equip 2'!$A$1:$B$999,D9+2,2),IF(C9=3,INDEX('use 3'!$A$1:$B$999,D9+2,2),IF(C9=4,INDEX('etc 4'!$A$1:$B$999,D9+2,2),))))</f>
        <v>"Wood"</v>
      </c>
      <c r="G9">
        <v>4</v>
      </c>
      <c r="H9">
        <v>26</v>
      </c>
      <c r="I9">
        <v>10</v>
      </c>
      <c r="J9" t="str">
        <f>IF(G9=1,INDEX('weapon 1'!$A$1:$B$999,H9+2,2),IF(G9=2,INDEX('equip 2'!$A$1:$B$999,H9+2,2),IF(G9=3,INDEX('use 3'!$A$1:$B$999,H9+2,2),IF(G9=4,INDEX('etc 4'!$A$1:$B$999,H9+2,2),))))</f>
        <v>"Steel"</v>
      </c>
      <c r="K9">
        <v>0</v>
      </c>
      <c r="L9">
        <v>0</v>
      </c>
      <c r="M9">
        <v>0</v>
      </c>
      <c r="N9">
        <f>IF(K9=1,INDEX('weapon 1'!$A$1:$B$999,L9+2,2),IF(K9=2,INDEX('equip 2'!$A$1:$B$999,L9+2,2),IF(K9=3,INDEX('use 3'!$A$1:$B$999,L9+2,2),IF(K9=4,INDEX('etc 4'!$A$1:$B$999,L9+2,2),))))</f>
        <v>0</v>
      </c>
      <c r="O9">
        <v>1</v>
      </c>
      <c r="P9">
        <v>7</v>
      </c>
      <c r="Q9">
        <v>1</v>
      </c>
      <c r="R9" t="str">
        <f>IF(O9=1,INDEX('weapon 1'!$A$1:$B$999,P9+2,2),IF(O9=2,INDEX('equip 2'!$A$1:$B$999,P9+2,2),IF(O9=3,INDEX('use 3'!$A$1:$B$999,P9+2,2),IF(O9=4,INDEX('etc 4'!$A$1:$B$999,P9+2,2),))))</f>
        <v>"Machete"</v>
      </c>
      <c r="S9">
        <v>1</v>
      </c>
      <c r="T9">
        <v>0</v>
      </c>
      <c r="U9" t="str">
        <f t="shared" si="0"/>
        <v>db_craft_add(2,4,23,5,4,26,10,0,0,0,1,7,1,1,0)</v>
      </c>
    </row>
    <row r="10" spans="1:26" x14ac:dyDescent="0.3">
      <c r="A10">
        <v>8</v>
      </c>
      <c r="B10">
        <v>2</v>
      </c>
      <c r="C10">
        <v>4</v>
      </c>
      <c r="D10">
        <v>26</v>
      </c>
      <c r="E10">
        <v>10</v>
      </c>
      <c r="F10" t="str">
        <f>IF(C10=1,INDEX('weapon 1'!$A$1:$B$999,D10+2,2),IF(C10=2,INDEX('equip 2'!$A$1:$B$999,D10+2,2),IF(C10=3,INDEX('use 3'!$A$1:$B$999,D10+2,2),IF(C10=4,INDEX('etc 4'!$A$1:$B$999,D10+2,2),))))</f>
        <v>"Steel"</v>
      </c>
      <c r="G10">
        <v>0</v>
      </c>
      <c r="H10">
        <v>0</v>
      </c>
      <c r="I10">
        <v>0</v>
      </c>
      <c r="J10">
        <f>IF(G10=1,INDEX('weapon 1'!$A$1:$B$999,H10+2,2),IF(G10=2,INDEX('equip 2'!$A$1:$B$999,H10+2,2),IF(G10=3,INDEX('use 3'!$A$1:$B$999,H10+2,2),IF(G10=4,INDEX('etc 4'!$A$1:$B$999,H10+2,2),))))</f>
        <v>0</v>
      </c>
      <c r="K10">
        <v>0</v>
      </c>
      <c r="L10">
        <v>0</v>
      </c>
      <c r="M10">
        <v>0</v>
      </c>
      <c r="N10">
        <f>IF(K10=1,INDEX('weapon 1'!$A$1:$B$999,L10+2,2),IF(K10=2,INDEX('equip 2'!$A$1:$B$999,L10+2,2),IF(K10=3,INDEX('use 3'!$A$1:$B$999,L10+2,2),IF(K10=4,INDEX('etc 4'!$A$1:$B$999,L10+2,2),))))</f>
        <v>0</v>
      </c>
      <c r="O10">
        <v>1</v>
      </c>
      <c r="P10">
        <v>8</v>
      </c>
      <c r="Q10">
        <v>1</v>
      </c>
      <c r="R10" t="str">
        <f>IF(O10=1,INDEX('weapon 1'!$A$1:$B$999,P10+2,2),IF(O10=2,INDEX('equip 2'!$A$1:$B$999,P10+2,2),IF(O10=3,INDEX('use 3'!$A$1:$B$999,P10+2,2),IF(O10=4,INDEX('etc 4'!$A$1:$B$999,P10+2,2),))))</f>
        <v>"Golf club"</v>
      </c>
      <c r="S10">
        <v>1</v>
      </c>
      <c r="T10">
        <v>0</v>
      </c>
      <c r="U10" t="str">
        <f t="shared" si="0"/>
        <v>db_craft_add(2,4,26,10,0,0,0,0,0,0,1,8,1,1,0)</v>
      </c>
    </row>
    <row r="11" spans="1:26" x14ac:dyDescent="0.3">
      <c r="A11">
        <v>9</v>
      </c>
      <c r="B11">
        <v>2</v>
      </c>
      <c r="C11">
        <v>1</v>
      </c>
      <c r="D11">
        <v>10</v>
      </c>
      <c r="E11">
        <v>1</v>
      </c>
      <c r="F11" t="str">
        <f>IF(C11=1,INDEX('weapon 1'!$A$1:$B$999,D11+2,2),IF(C11=2,INDEX('equip 2'!$A$1:$B$999,D11+2,2),IF(C11=3,INDEX('use 3'!$A$1:$B$999,D11+2,2),IF(C11=4,INDEX('etc 4'!$A$1:$B$999,D11+2,2),))))</f>
        <v>"Pistol"</v>
      </c>
      <c r="G11">
        <v>4</v>
      </c>
      <c r="H11">
        <v>30</v>
      </c>
      <c r="I11">
        <v>3</v>
      </c>
      <c r="J11" t="str">
        <f>IF(G11=1,INDEX('weapon 1'!$A$1:$B$999,H11+2,2),IF(G11=2,INDEX('equip 2'!$A$1:$B$999,H11+2,2),IF(G11=3,INDEX('use 3'!$A$1:$B$999,H11+2,2),IF(G11=4,INDEX('etc 4'!$A$1:$B$999,H11+2,2),))))</f>
        <v>"Machine parts"</v>
      </c>
      <c r="K11">
        <v>0</v>
      </c>
      <c r="L11">
        <v>0</v>
      </c>
      <c r="M11">
        <v>0</v>
      </c>
      <c r="N11">
        <f>IF(K11=1,INDEX('weapon 1'!$A$1:$B$999,L11+2,2),IF(K11=2,INDEX('equip 2'!$A$1:$B$999,L11+2,2),IF(K11=3,INDEX('use 3'!$A$1:$B$999,L11+2,2),IF(K11=4,INDEX('etc 4'!$A$1:$B$999,L11+2,2),))))</f>
        <v>0</v>
      </c>
      <c r="O11">
        <v>1</v>
      </c>
      <c r="P11">
        <v>9</v>
      </c>
      <c r="Q11">
        <v>1</v>
      </c>
      <c r="R11" t="str">
        <f>IF(O11=1,INDEX('weapon 1'!$A$1:$B$999,P11+2,2),IF(O11=2,INDEX('equip 2'!$A$1:$B$999,P11+2,2),IF(O11=3,INDEX('use 3'!$A$1:$B$999,P11+2,2),IF(O11=4,INDEX('etc 4'!$A$1:$B$999,P11+2,2),))))</f>
        <v>"Auto pistol"</v>
      </c>
      <c r="S11">
        <v>0</v>
      </c>
      <c r="T11">
        <v>1</v>
      </c>
      <c r="U11" t="str">
        <f t="shared" si="0"/>
        <v>db_craft_add(2,1,10,1,4,30,3,0,0,0,1,9,1,0,1)</v>
      </c>
    </row>
    <row r="12" spans="1:26" x14ac:dyDescent="0.3">
      <c r="A12">
        <v>10</v>
      </c>
      <c r="B12">
        <v>2</v>
      </c>
      <c r="C12">
        <v>4</v>
      </c>
      <c r="D12">
        <v>23</v>
      </c>
      <c r="E12">
        <v>3</v>
      </c>
      <c r="F12" t="str">
        <f>IF(C12=1,INDEX('weapon 1'!$A$1:$B$999,D12+2,2),IF(C12=2,INDEX('equip 2'!$A$1:$B$999,D12+2,2),IF(C12=3,INDEX('use 3'!$A$1:$B$999,D12+2,2),IF(C12=4,INDEX('etc 4'!$A$1:$B$999,D12+2,2),))))</f>
        <v>"Wood"</v>
      </c>
      <c r="G12">
        <v>4</v>
      </c>
      <c r="H12">
        <v>26</v>
      </c>
      <c r="I12">
        <v>10</v>
      </c>
      <c r="J12" t="str">
        <f>IF(G12=1,INDEX('weapon 1'!$A$1:$B$999,H12+2,2),IF(G12=2,INDEX('equip 2'!$A$1:$B$999,H12+2,2),IF(G12=3,INDEX('use 3'!$A$1:$B$999,H12+2,2),IF(G12=4,INDEX('etc 4'!$A$1:$B$999,H12+2,2),))))</f>
        <v>"Steel"</v>
      </c>
      <c r="K12">
        <v>4</v>
      </c>
      <c r="L12">
        <v>29</v>
      </c>
      <c r="M12">
        <v>1</v>
      </c>
      <c r="N12" t="str">
        <f>IF(K12=1,INDEX('weapon 1'!$A$1:$B$999,L12+2,2),IF(K12=2,INDEX('equip 2'!$A$1:$B$999,L12+2,2),IF(K12=3,INDEX('use 3'!$A$1:$B$999,L12+2,2),IF(K12=4,INDEX('etc 4'!$A$1:$B$999,L12+2,2),))))</f>
        <v>"Blueprint"</v>
      </c>
      <c r="O12">
        <v>1</v>
      </c>
      <c r="P12">
        <v>10</v>
      </c>
      <c r="Q12">
        <v>1</v>
      </c>
      <c r="R12" t="str">
        <f>IF(O12=1,INDEX('weapon 1'!$A$1:$B$999,P12+2,2),IF(O12=2,INDEX('equip 2'!$A$1:$B$999,P12+2,2),IF(O12=3,INDEX('use 3'!$A$1:$B$999,P12+2,2),IF(O12=4,INDEX('etc 4'!$A$1:$B$999,P12+2,2),))))</f>
        <v>"Pistol"</v>
      </c>
      <c r="S12">
        <v>1</v>
      </c>
      <c r="T12">
        <v>0</v>
      </c>
      <c r="U12" t="str">
        <f t="shared" si="0"/>
        <v>db_craft_add(2,4,23,3,4,26,10,4,29,1,1,10,1,1,0)</v>
      </c>
    </row>
    <row r="13" spans="1:26" x14ac:dyDescent="0.3">
      <c r="A13">
        <v>11</v>
      </c>
      <c r="B13">
        <v>2</v>
      </c>
      <c r="C13">
        <v>4</v>
      </c>
      <c r="D13">
        <v>23</v>
      </c>
      <c r="E13">
        <v>2</v>
      </c>
      <c r="F13" t="str">
        <f>IF(C13=1,INDEX('weapon 1'!$A$1:$B$999,D13+2,2),IF(C13=2,INDEX('equip 2'!$A$1:$B$999,D13+2,2),IF(C13=3,INDEX('use 3'!$A$1:$B$999,D13+2,2),IF(C13=4,INDEX('etc 4'!$A$1:$B$999,D13+2,2),))))</f>
        <v>"Wood"</v>
      </c>
      <c r="G13">
        <v>4</v>
      </c>
      <c r="H13">
        <v>26</v>
      </c>
      <c r="I13">
        <v>12</v>
      </c>
      <c r="J13" t="str">
        <f>IF(G13=1,INDEX('weapon 1'!$A$1:$B$999,H13+2,2),IF(G13=2,INDEX('equip 2'!$A$1:$B$999,H13+2,2),IF(G13=3,INDEX('use 3'!$A$1:$B$999,H13+2,2),IF(G13=4,INDEX('etc 4'!$A$1:$B$999,H13+2,2),))))</f>
        <v>"Steel"</v>
      </c>
      <c r="K13">
        <v>0</v>
      </c>
      <c r="L13">
        <v>0</v>
      </c>
      <c r="M13">
        <v>0</v>
      </c>
      <c r="N13">
        <f>IF(K13=1,INDEX('weapon 1'!$A$1:$B$999,L13+2,2),IF(K13=2,INDEX('equip 2'!$A$1:$B$999,L13+2,2),IF(K13=3,INDEX('use 3'!$A$1:$B$999,L13+2,2),IF(K13=4,INDEX('etc 4'!$A$1:$B$999,L13+2,2),))))</f>
        <v>0</v>
      </c>
      <c r="O13">
        <v>1</v>
      </c>
      <c r="P13">
        <v>11</v>
      </c>
      <c r="Q13">
        <v>1</v>
      </c>
      <c r="R13" t="str">
        <f>IF(O13=1,INDEX('weapon 1'!$A$1:$B$999,P13+2,2),IF(O13=2,INDEX('equip 2'!$A$1:$B$999,P13+2,2),IF(O13=3,INDEX('use 3'!$A$1:$B$999,P13+2,2),IF(O13=4,INDEX('etc 4'!$A$1:$B$999,P13+2,2),))))</f>
        <v>"Katana"</v>
      </c>
      <c r="S13">
        <v>1</v>
      </c>
      <c r="T13">
        <v>0</v>
      </c>
      <c r="U13" t="str">
        <f t="shared" si="0"/>
        <v>db_craft_add(2,4,23,2,4,26,12,0,0,0,1,11,1,1,0)</v>
      </c>
    </row>
    <row r="14" spans="1:26" x14ac:dyDescent="0.3">
      <c r="A14">
        <v>12</v>
      </c>
      <c r="B14">
        <v>2</v>
      </c>
      <c r="C14">
        <v>1</v>
      </c>
      <c r="D14">
        <v>10</v>
      </c>
      <c r="E14">
        <v>1</v>
      </c>
      <c r="F14" t="str">
        <f>IF(C14=1,INDEX('weapon 1'!$A$1:$B$999,D14+2,2),IF(C14=2,INDEX('equip 2'!$A$1:$B$999,D14+2,2),IF(C14=3,INDEX('use 3'!$A$1:$B$999,D14+2,2),IF(C14=4,INDEX('etc 4'!$A$1:$B$999,D14+2,2),))))</f>
        <v>"Pistol"</v>
      </c>
      <c r="G14">
        <v>4</v>
      </c>
      <c r="H14">
        <v>30</v>
      </c>
      <c r="I14">
        <v>3</v>
      </c>
      <c r="J14" t="str">
        <f>IF(G14=1,INDEX('weapon 1'!$A$1:$B$999,H14+2,2),IF(G14=2,INDEX('equip 2'!$A$1:$B$999,H14+2,2),IF(G14=3,INDEX('use 3'!$A$1:$B$999,H14+2,2),IF(G14=4,INDEX('etc 4'!$A$1:$B$999,H14+2,2),))))</f>
        <v>"Machine parts"</v>
      </c>
      <c r="K14">
        <v>4</v>
      </c>
      <c r="L14">
        <v>29</v>
      </c>
      <c r="M14">
        <v>2</v>
      </c>
      <c r="N14" t="str">
        <f>IF(K14=1,INDEX('weapon 1'!$A$1:$B$999,L14+2,2),IF(K14=2,INDEX('equip 2'!$A$1:$B$999,L14+2,2),IF(K14=3,INDEX('use 3'!$A$1:$B$999,L14+2,2),IF(K14=4,INDEX('etc 4'!$A$1:$B$999,L14+2,2),))))</f>
        <v>"Blueprint"</v>
      </c>
      <c r="O14">
        <v>1</v>
      </c>
      <c r="P14">
        <v>12</v>
      </c>
      <c r="Q14">
        <v>1</v>
      </c>
      <c r="R14" t="str">
        <f>IF(O14=1,INDEX('weapon 1'!$A$1:$B$999,P14+2,2),IF(O14=2,INDEX('equip 2'!$A$1:$B$999,P14+2,2),IF(O14=3,INDEX('use 3'!$A$1:$B$999,P14+2,2),IF(O14=4,INDEX('etc 4'!$A$1:$B$999,P14+2,2),))))</f>
        <v>"Revolver"</v>
      </c>
      <c r="S14">
        <v>0</v>
      </c>
      <c r="T14">
        <v>1</v>
      </c>
      <c r="U14" t="str">
        <f t="shared" si="0"/>
        <v>db_craft_add(2,1,10,1,4,30,3,4,29,2,1,12,1,0,1)</v>
      </c>
    </row>
    <row r="15" spans="1:26" x14ac:dyDescent="0.3">
      <c r="A15">
        <v>13</v>
      </c>
      <c r="B15">
        <v>2</v>
      </c>
      <c r="C15">
        <v>4</v>
      </c>
      <c r="D15">
        <v>26</v>
      </c>
      <c r="E15">
        <v>15</v>
      </c>
      <c r="F15" t="str">
        <f>IF(C15=1,INDEX('weapon 1'!$A$1:$B$999,D15+2,2),IF(C15=2,INDEX('equip 2'!$A$1:$B$999,D15+2,2),IF(C15=3,INDEX('use 3'!$A$1:$B$999,D15+2,2),IF(C15=4,INDEX('etc 4'!$A$1:$B$999,D15+2,2),))))</f>
        <v>"Steel"</v>
      </c>
      <c r="G15">
        <v>4</v>
      </c>
      <c r="H15">
        <v>30</v>
      </c>
      <c r="I15">
        <v>5</v>
      </c>
      <c r="J15" t="str">
        <f>IF(G15=1,INDEX('weapon 1'!$A$1:$B$999,H15+2,2),IF(G15=2,INDEX('equip 2'!$A$1:$B$999,H15+2,2),IF(G15=3,INDEX('use 3'!$A$1:$B$999,H15+2,2),IF(G15=4,INDEX('etc 4'!$A$1:$B$999,H15+2,2),))))</f>
        <v>"Machine parts"</v>
      </c>
      <c r="K15">
        <v>4</v>
      </c>
      <c r="L15">
        <v>29</v>
      </c>
      <c r="M15">
        <v>2</v>
      </c>
      <c r="N15" t="str">
        <f>IF(K15=1,INDEX('weapon 1'!$A$1:$B$999,L15+2,2),IF(K15=2,INDEX('equip 2'!$A$1:$B$999,L15+2,2),IF(K15=3,INDEX('use 3'!$A$1:$B$999,L15+2,2),IF(K15=4,INDEX('etc 4'!$A$1:$B$999,L15+2,2),))))</f>
        <v>"Blueprint"</v>
      </c>
      <c r="O15">
        <v>1</v>
      </c>
      <c r="P15">
        <v>13</v>
      </c>
      <c r="Q15">
        <v>1</v>
      </c>
      <c r="R15" t="str">
        <f>IF(O15=1,INDEX('weapon 1'!$A$1:$B$999,P15+2,2),IF(O15=2,INDEX('equip 2'!$A$1:$B$999,P15+2,2),IF(O15=3,INDEX('use 3'!$A$1:$B$999,P15+2,2),IF(O15=4,INDEX('etc 4'!$A$1:$B$999,P15+2,2),))))</f>
        <v>"Semi auto rifle"</v>
      </c>
      <c r="S15">
        <v>1</v>
      </c>
      <c r="T15">
        <v>0</v>
      </c>
      <c r="U15" t="str">
        <f t="shared" si="0"/>
        <v>db_craft_add(2,4,26,15,4,30,5,4,29,2,1,13,1,1,0)</v>
      </c>
    </row>
    <row r="16" spans="1:26" x14ac:dyDescent="0.3">
      <c r="A16">
        <v>14</v>
      </c>
      <c r="B16">
        <v>2</v>
      </c>
      <c r="C16">
        <v>1</v>
      </c>
      <c r="D16">
        <v>13</v>
      </c>
      <c r="E16">
        <v>1</v>
      </c>
      <c r="F16" t="str">
        <f>IF(C16=1,INDEX('weapon 1'!$A$1:$B$999,D16+2,2),IF(C16=2,INDEX('equip 2'!$A$1:$B$999,D16+2,2),IF(C16=3,INDEX('use 3'!$A$1:$B$999,D16+2,2),IF(C16=4,INDEX('etc 4'!$A$1:$B$999,D16+2,2),))))</f>
        <v>"Semi auto rifle"</v>
      </c>
      <c r="G16">
        <v>4</v>
      </c>
      <c r="H16">
        <v>30</v>
      </c>
      <c r="I16">
        <v>5</v>
      </c>
      <c r="J16" t="str">
        <f>IF(G16=1,INDEX('weapon 1'!$A$1:$B$999,H16+2,2),IF(G16=2,INDEX('equip 2'!$A$1:$B$999,H16+2,2),IF(G16=3,INDEX('use 3'!$A$1:$B$999,H16+2,2),IF(G16=4,INDEX('etc 4'!$A$1:$B$999,H16+2,2),))))</f>
        <v>"Machine parts"</v>
      </c>
      <c r="K16">
        <v>0</v>
      </c>
      <c r="L16">
        <v>0</v>
      </c>
      <c r="M16">
        <v>0</v>
      </c>
      <c r="N16">
        <f>IF(K16=1,INDEX('weapon 1'!$A$1:$B$999,L16+2,2),IF(K16=2,INDEX('equip 2'!$A$1:$B$999,L16+2,2),IF(K16=3,INDEX('use 3'!$A$1:$B$999,L16+2,2),IF(K16=4,INDEX('etc 4'!$A$1:$B$999,L16+2,2),))))</f>
        <v>0</v>
      </c>
      <c r="O16">
        <v>1</v>
      </c>
      <c r="P16">
        <v>14</v>
      </c>
      <c r="Q16">
        <v>1</v>
      </c>
      <c r="R16" t="str">
        <f>IF(O16=1,INDEX('weapon 1'!$A$1:$B$999,P16+2,2),IF(O16=2,INDEX('equip 2'!$A$1:$B$999,P16+2,2),IF(O16=3,INDEX('use 3'!$A$1:$B$999,P16+2,2),IF(O16=4,INDEX('etc 4'!$A$1:$B$999,P16+2,2),))))</f>
        <v>"AK-40"</v>
      </c>
      <c r="S16">
        <v>0</v>
      </c>
      <c r="T16">
        <v>1</v>
      </c>
      <c r="U16" t="str">
        <f t="shared" si="0"/>
        <v>db_craft_add(2,1,13,1,4,30,5,0,0,0,1,14,1,0,1)</v>
      </c>
    </row>
    <row r="17" spans="1:21" x14ac:dyDescent="0.3">
      <c r="A17">
        <v>15</v>
      </c>
      <c r="B17">
        <v>2</v>
      </c>
      <c r="C17">
        <v>1</v>
      </c>
      <c r="D17">
        <v>13</v>
      </c>
      <c r="E17">
        <v>1</v>
      </c>
      <c r="F17" t="str">
        <f>IF(C17=1,INDEX('weapon 1'!$A$1:$B$999,D17+2,2),IF(C17=2,INDEX('equip 2'!$A$1:$B$999,D17+2,2),IF(C17=3,INDEX('use 3'!$A$1:$B$999,D17+2,2),IF(C17=4,INDEX('etc 4'!$A$1:$B$999,D17+2,2),))))</f>
        <v>"Semi auto rifle"</v>
      </c>
      <c r="G17">
        <v>4</v>
      </c>
      <c r="H17">
        <v>30</v>
      </c>
      <c r="I17">
        <v>5</v>
      </c>
      <c r="J17" t="str">
        <f>IF(G17=1,INDEX('weapon 1'!$A$1:$B$999,H17+2,2),IF(G17=2,INDEX('equip 2'!$A$1:$B$999,H17+2,2),IF(G17=3,INDEX('use 3'!$A$1:$B$999,H17+2,2),IF(G17=4,INDEX('etc 4'!$A$1:$B$999,H17+2,2),))))</f>
        <v>"Machine parts"</v>
      </c>
      <c r="K17">
        <v>0</v>
      </c>
      <c r="L17">
        <v>0</v>
      </c>
      <c r="M17">
        <v>0</v>
      </c>
      <c r="N17">
        <f>IF(K17=1,INDEX('weapon 1'!$A$1:$B$999,L17+2,2),IF(K17=2,INDEX('equip 2'!$A$1:$B$999,L17+2,2),IF(K17=3,INDEX('use 3'!$A$1:$B$999,L17+2,2),IF(K17=4,INDEX('etc 4'!$A$1:$B$999,L17+2,2),))))</f>
        <v>0</v>
      </c>
      <c r="O17">
        <v>1</v>
      </c>
      <c r="P17">
        <v>15</v>
      </c>
      <c r="Q17">
        <v>1</v>
      </c>
      <c r="R17" t="str">
        <f>IF(O17=1,INDEX('weapon 1'!$A$1:$B$999,P17+2,2),IF(O17=2,INDEX('equip 2'!$A$1:$B$999,P17+2,2),IF(O17=3,INDEX('use 3'!$A$1:$B$999,P17+2,2),IF(O17=4,INDEX('etc 4'!$A$1:$B$999,P17+2,2),))))</f>
        <v>"M10"</v>
      </c>
      <c r="S17">
        <v>0</v>
      </c>
      <c r="T17">
        <v>1</v>
      </c>
      <c r="U17" t="str">
        <f t="shared" si="0"/>
        <v>db_craft_add(2,1,13,1,4,30,5,0,0,0,1,15,1,0,1)</v>
      </c>
    </row>
    <row r="18" spans="1:21" x14ac:dyDescent="0.3">
      <c r="A18">
        <v>16</v>
      </c>
      <c r="B18">
        <v>2</v>
      </c>
      <c r="C18">
        <v>4</v>
      </c>
      <c r="D18">
        <v>26</v>
      </c>
      <c r="E18">
        <v>20</v>
      </c>
      <c r="F18" t="str">
        <f>IF(C18=1,INDEX('weapon 1'!$A$1:$B$999,D18+2,2),IF(C18=2,INDEX('equip 2'!$A$1:$B$999,D18+2,2),IF(C18=3,INDEX('use 3'!$A$1:$B$999,D18+2,2),IF(C18=4,INDEX('etc 4'!$A$1:$B$999,D18+2,2),))))</f>
        <v>"Steel"</v>
      </c>
      <c r="G18">
        <v>4</v>
      </c>
      <c r="H18">
        <v>30</v>
      </c>
      <c r="I18">
        <v>5</v>
      </c>
      <c r="J18" t="str">
        <f>IF(G18=1,INDEX('weapon 1'!$A$1:$B$999,H18+2,2),IF(G18=2,INDEX('equip 2'!$A$1:$B$999,H18+2,2),IF(G18=3,INDEX('use 3'!$A$1:$B$999,H18+2,2),IF(G18=4,INDEX('etc 4'!$A$1:$B$999,H18+2,2),))))</f>
        <v>"Machine parts"</v>
      </c>
      <c r="K18">
        <v>4</v>
      </c>
      <c r="L18">
        <v>29</v>
      </c>
      <c r="M18">
        <v>2</v>
      </c>
      <c r="N18" t="str">
        <f>IF(K18=1,INDEX('weapon 1'!$A$1:$B$999,L18+2,2),IF(K18=2,INDEX('equip 2'!$A$1:$B$999,L18+2,2),IF(K18=3,INDEX('use 3'!$A$1:$B$999,L18+2,2),IF(K18=4,INDEX('etc 4'!$A$1:$B$999,L18+2,2),))))</f>
        <v>"Blueprint"</v>
      </c>
      <c r="O18">
        <v>1</v>
      </c>
      <c r="P18">
        <v>16</v>
      </c>
      <c r="Q18">
        <v>1</v>
      </c>
      <c r="R18" t="str">
        <f>IF(O18=1,INDEX('weapon 1'!$A$1:$B$999,P18+2,2),IF(O18=2,INDEX('equip 2'!$A$1:$B$999,P18+2,2),IF(O18=3,INDEX('use 3'!$A$1:$B$999,P18+2,2),IF(O18=4,INDEX('etc 4'!$A$1:$B$999,P18+2,2),))))</f>
        <v>"Pump action shotgun"</v>
      </c>
      <c r="S18">
        <v>1</v>
      </c>
      <c r="T18">
        <v>0</v>
      </c>
      <c r="U18" t="str">
        <f t="shared" si="0"/>
        <v>db_craft_add(2,4,26,20,4,30,5,4,29,2,1,16,1,1,0)</v>
      </c>
    </row>
    <row r="19" spans="1:21" x14ac:dyDescent="0.3">
      <c r="A19">
        <v>17</v>
      </c>
      <c r="B19">
        <v>2</v>
      </c>
      <c r="C19">
        <v>1</v>
      </c>
      <c r="D19">
        <v>16</v>
      </c>
      <c r="E19">
        <v>1</v>
      </c>
      <c r="F19" t="str">
        <f>IF(C19=1,INDEX('weapon 1'!$A$1:$B$999,D19+2,2),IF(C19=2,INDEX('equip 2'!$A$1:$B$999,D19+2,2),IF(C19=3,INDEX('use 3'!$A$1:$B$999,D19+2,2),IF(C19=4,INDEX('etc 4'!$A$1:$B$999,D19+2,2),))))</f>
        <v>"Pump action shotgun"</v>
      </c>
      <c r="G19">
        <v>4</v>
      </c>
      <c r="H19">
        <v>30</v>
      </c>
      <c r="I19">
        <v>5</v>
      </c>
      <c r="J19" t="str">
        <f>IF(G19=1,INDEX('weapon 1'!$A$1:$B$999,H19+2,2),IF(G19=2,INDEX('equip 2'!$A$1:$B$999,H19+2,2),IF(G19=3,INDEX('use 3'!$A$1:$B$999,H19+2,2),IF(G19=4,INDEX('etc 4'!$A$1:$B$999,H19+2,2),))))</f>
        <v>"Machine parts"</v>
      </c>
      <c r="K19">
        <v>0</v>
      </c>
      <c r="L19">
        <v>0</v>
      </c>
      <c r="M19">
        <v>0</v>
      </c>
      <c r="N19">
        <f>IF(K19=1,INDEX('weapon 1'!$A$1:$B$999,L19+2,2),IF(K19=2,INDEX('equip 2'!$A$1:$B$999,L19+2,2),IF(K19=3,INDEX('use 3'!$A$1:$B$999,L19+2,2),IF(K19=4,INDEX('etc 4'!$A$1:$B$999,L19+2,2),))))</f>
        <v>0</v>
      </c>
      <c r="O19">
        <v>1</v>
      </c>
      <c r="P19">
        <v>17</v>
      </c>
      <c r="Q19">
        <v>1</v>
      </c>
      <c r="R19" t="str">
        <f>IF(O19=1,INDEX('weapon 1'!$A$1:$B$999,P19+2,2),IF(O19=2,INDEX('equip 2'!$A$1:$B$999,P19+2,2),IF(O19=3,INDEX('use 3'!$A$1:$B$999,P19+2,2),IF(O19=4,INDEX('etc 4'!$A$1:$B$999,P19+2,2),))))</f>
        <v>"Semi auto shotgun"</v>
      </c>
      <c r="S19">
        <v>0</v>
      </c>
      <c r="T19">
        <v>1</v>
      </c>
      <c r="U19" t="str">
        <f t="shared" si="0"/>
        <v>db_craft_add(2,1,16,1,4,30,5,0,0,0,1,17,1,0,1)</v>
      </c>
    </row>
    <row r="20" spans="1:21" x14ac:dyDescent="0.3">
      <c r="A20">
        <v>18</v>
      </c>
      <c r="B20">
        <v>2</v>
      </c>
      <c r="C20">
        <v>4</v>
      </c>
      <c r="D20">
        <v>26</v>
      </c>
      <c r="E20">
        <v>20</v>
      </c>
      <c r="F20" t="str">
        <f>IF(C20=1,INDEX('weapon 1'!$A$1:$B$999,D20+2,2),IF(C20=2,INDEX('equip 2'!$A$1:$B$999,D20+2,2),IF(C20=3,INDEX('use 3'!$A$1:$B$999,D20+2,2),IF(C20=4,INDEX('etc 4'!$A$1:$B$999,D20+2,2),))))</f>
        <v>"Steel"</v>
      </c>
      <c r="G20">
        <v>4</v>
      </c>
      <c r="H20">
        <v>30</v>
      </c>
      <c r="I20">
        <v>10</v>
      </c>
      <c r="J20" t="str">
        <f>IF(G20=1,INDEX('weapon 1'!$A$1:$B$999,H20+2,2),IF(G20=2,INDEX('equip 2'!$A$1:$B$999,H20+2,2),IF(G20=3,INDEX('use 3'!$A$1:$B$999,H20+2,2),IF(G20=4,INDEX('etc 4'!$A$1:$B$999,H20+2,2),))))</f>
        <v>"Machine parts"</v>
      </c>
      <c r="K20">
        <v>4</v>
      </c>
      <c r="L20">
        <v>29</v>
      </c>
      <c r="M20">
        <v>2</v>
      </c>
      <c r="N20" t="str">
        <f>IF(K20=1,INDEX('weapon 1'!$A$1:$B$999,L20+2,2),IF(K20=2,INDEX('equip 2'!$A$1:$B$999,L20+2,2),IF(K20=3,INDEX('use 3'!$A$1:$B$999,L20+2,2),IF(K20=4,INDEX('etc 4'!$A$1:$B$999,L20+2,2),))))</f>
        <v>"Blueprint"</v>
      </c>
      <c r="O20">
        <v>1</v>
      </c>
      <c r="P20">
        <v>18</v>
      </c>
      <c r="Q20">
        <v>1</v>
      </c>
      <c r="R20" t="str">
        <f>IF(O20=1,INDEX('weapon 1'!$A$1:$B$999,P20+2,2),IF(O20=2,INDEX('equip 2'!$A$1:$B$999,P20+2,2),IF(O20=3,INDEX('use 3'!$A$1:$B$999,P20+2,2),IF(O20=4,INDEX('etc 4'!$A$1:$B$999,P20+2,2),))))</f>
        <v>"Light machine gun"</v>
      </c>
      <c r="S20">
        <v>1</v>
      </c>
      <c r="T20">
        <v>0</v>
      </c>
      <c r="U20" t="str">
        <f t="shared" si="0"/>
        <v>db_craft_add(2,4,26,20,4,30,10,4,29,2,1,18,1,1,0)</v>
      </c>
    </row>
    <row r="21" spans="1:21" x14ac:dyDescent="0.3">
      <c r="A21">
        <v>19</v>
      </c>
      <c r="B21">
        <v>2</v>
      </c>
      <c r="C21">
        <v>1</v>
      </c>
      <c r="D21">
        <v>18</v>
      </c>
      <c r="E21">
        <v>1</v>
      </c>
      <c r="F21" t="str">
        <f>IF(C21=1,INDEX('weapon 1'!$A$1:$B$999,D21+2,2),IF(C21=2,INDEX('equip 2'!$A$1:$B$999,D21+2,2),IF(C21=3,INDEX('use 3'!$A$1:$B$999,D21+2,2),IF(C21=4,INDEX('etc 4'!$A$1:$B$999,D21+2,2),))))</f>
        <v>"Light machine gun"</v>
      </c>
      <c r="G21">
        <v>4</v>
      </c>
      <c r="H21">
        <v>30</v>
      </c>
      <c r="I21">
        <v>10</v>
      </c>
      <c r="J21" t="str">
        <f>IF(G21=1,INDEX('weapon 1'!$A$1:$B$999,H21+2,2),IF(G21=2,INDEX('equip 2'!$A$1:$B$999,H21+2,2),IF(G21=3,INDEX('use 3'!$A$1:$B$999,H21+2,2),IF(G21=4,INDEX('etc 4'!$A$1:$B$999,H21+2,2),))))</f>
        <v>"Machine parts"</v>
      </c>
      <c r="K21">
        <v>0</v>
      </c>
      <c r="L21">
        <v>0</v>
      </c>
      <c r="M21">
        <v>0</v>
      </c>
      <c r="N21">
        <f>IF(K21=1,INDEX('weapon 1'!$A$1:$B$999,L21+2,2),IF(K21=2,INDEX('equip 2'!$A$1:$B$999,L21+2,2),IF(K21=3,INDEX('use 3'!$A$1:$B$999,L21+2,2),IF(K21=4,INDEX('etc 4'!$A$1:$B$999,L21+2,2),))))</f>
        <v>0</v>
      </c>
      <c r="O21">
        <v>1</v>
      </c>
      <c r="P21">
        <v>19</v>
      </c>
      <c r="Q21">
        <v>1</v>
      </c>
      <c r="R21" t="str">
        <f>IF(O21=1,INDEX('weapon 1'!$A$1:$B$999,P21+2,2),IF(O21=2,INDEX('equip 2'!$A$1:$B$999,P21+2,2),IF(O21=3,INDEX('use 3'!$A$1:$B$999,P21+2,2),IF(O21=4,INDEX('etc 4'!$A$1:$B$999,P21+2,2),))))</f>
        <v>"Heavy machine gun"</v>
      </c>
      <c r="S21">
        <v>0</v>
      </c>
      <c r="T21">
        <v>1</v>
      </c>
      <c r="U21" t="str">
        <f t="shared" si="0"/>
        <v>db_craft_add(2,1,18,1,4,30,10,0,0,0,1,19,1,0,1)</v>
      </c>
    </row>
    <row r="22" spans="1:21" x14ac:dyDescent="0.3">
      <c r="A22">
        <v>20</v>
      </c>
      <c r="B22">
        <v>2</v>
      </c>
      <c r="C22">
        <v>4</v>
      </c>
      <c r="D22">
        <v>26</v>
      </c>
      <c r="E22">
        <v>15</v>
      </c>
      <c r="F22" t="str">
        <f>IF(C22=1,INDEX('weapon 1'!$A$1:$B$999,D22+2,2),IF(C22=2,INDEX('equip 2'!$A$1:$B$999,D22+2,2),IF(C22=3,INDEX('use 3'!$A$1:$B$999,D22+2,2),IF(C22=4,INDEX('etc 4'!$A$1:$B$999,D22+2,2),))))</f>
        <v>"Steel"</v>
      </c>
      <c r="G22">
        <v>4</v>
      </c>
      <c r="H22">
        <v>30</v>
      </c>
      <c r="I22">
        <v>3</v>
      </c>
      <c r="J22" t="str">
        <f>IF(G22=1,INDEX('weapon 1'!$A$1:$B$999,H22+2,2),IF(G22=2,INDEX('equip 2'!$A$1:$B$999,H22+2,2),IF(G22=3,INDEX('use 3'!$A$1:$B$999,H22+2,2),IF(G22=4,INDEX('etc 4'!$A$1:$B$999,H22+2,2),))))</f>
        <v>"Machine parts"</v>
      </c>
      <c r="K22">
        <v>4</v>
      </c>
      <c r="L22">
        <v>29</v>
      </c>
      <c r="M22">
        <v>1</v>
      </c>
      <c r="N22" t="str">
        <f>IF(K22=1,INDEX('weapon 1'!$A$1:$B$999,L22+2,2),IF(K22=2,INDEX('equip 2'!$A$1:$B$999,L22+2,2),IF(K22=3,INDEX('use 3'!$A$1:$B$999,L22+2,2),IF(K22=4,INDEX('etc 4'!$A$1:$B$999,L22+2,2),))))</f>
        <v>"Blueprint"</v>
      </c>
      <c r="O22">
        <v>1</v>
      </c>
      <c r="P22">
        <v>20</v>
      </c>
      <c r="Q22">
        <v>1</v>
      </c>
      <c r="R22" t="str">
        <f>IF(O22=1,INDEX('weapon 1'!$A$1:$B$999,P22+2,2),IF(O22=2,INDEX('equip 2'!$A$1:$B$999,P22+2,2),IF(O22=3,INDEX('use 3'!$A$1:$B$999,P22+2,2),IF(O22=4,INDEX('etc 4'!$A$1:$B$999,P22+2,2),))))</f>
        <v>"Bolt action sniper"</v>
      </c>
      <c r="S22">
        <v>1</v>
      </c>
      <c r="T22">
        <v>0</v>
      </c>
      <c r="U22" t="str">
        <f t="shared" si="0"/>
        <v>db_craft_add(2,4,26,15,4,30,3,4,29,1,1,20,1,1,0)</v>
      </c>
    </row>
    <row r="23" spans="1:21" x14ac:dyDescent="0.3">
      <c r="A23">
        <v>21</v>
      </c>
      <c r="B23">
        <v>2</v>
      </c>
      <c r="C23">
        <v>1</v>
      </c>
      <c r="D23">
        <v>20</v>
      </c>
      <c r="E23">
        <v>1</v>
      </c>
      <c r="F23" t="str">
        <f>IF(C23=1,INDEX('weapon 1'!$A$1:$B$999,D23+2,2),IF(C23=2,INDEX('equip 2'!$A$1:$B$999,D23+2,2),IF(C23=3,INDEX('use 3'!$A$1:$B$999,D23+2,2),IF(C23=4,INDEX('etc 4'!$A$1:$B$999,D23+2,2),))))</f>
        <v>"Bolt action sniper"</v>
      </c>
      <c r="G23">
        <v>4</v>
      </c>
      <c r="H23">
        <v>30</v>
      </c>
      <c r="I23">
        <v>3</v>
      </c>
      <c r="J23" t="str">
        <f>IF(G23=1,INDEX('weapon 1'!$A$1:$B$999,H23+2,2),IF(G23=2,INDEX('equip 2'!$A$1:$B$999,H23+2,2),IF(G23=3,INDEX('use 3'!$A$1:$B$999,H23+2,2),IF(G23=4,INDEX('etc 4'!$A$1:$B$999,H23+2,2),))))</f>
        <v>"Machine parts"</v>
      </c>
      <c r="K23">
        <v>0</v>
      </c>
      <c r="L23">
        <v>0</v>
      </c>
      <c r="M23">
        <v>0</v>
      </c>
      <c r="N23">
        <f>IF(K23=1,INDEX('weapon 1'!$A$1:$B$999,L23+2,2),IF(K23=2,INDEX('equip 2'!$A$1:$B$999,L23+2,2),IF(K23=3,INDEX('use 3'!$A$1:$B$999,L23+2,2),IF(K23=4,INDEX('etc 4'!$A$1:$B$999,L23+2,2),))))</f>
        <v>0</v>
      </c>
      <c r="O23">
        <v>1</v>
      </c>
      <c r="P23">
        <v>21</v>
      </c>
      <c r="Q23">
        <v>1</v>
      </c>
      <c r="R23" t="str">
        <f>IF(O23=1,INDEX('weapon 1'!$A$1:$B$999,P23+2,2),IF(O23=2,INDEX('equip 2'!$A$1:$B$999,P23+2,2),IF(O23=3,INDEX('use 3'!$A$1:$B$999,P23+2,2),IF(O23=4,INDEX('etc 4'!$A$1:$B$999,P23+2,2),))))</f>
        <v>"Semi auto sniper"</v>
      </c>
      <c r="S23">
        <v>0</v>
      </c>
      <c r="T23">
        <v>1</v>
      </c>
      <c r="U23" t="str">
        <f t="shared" si="0"/>
        <v>db_craft_add(2,1,20,1,4,30,3,0,0,0,1,21,1,0,1)</v>
      </c>
    </row>
    <row r="24" spans="1:21" x14ac:dyDescent="0.3">
      <c r="A24">
        <v>22</v>
      </c>
      <c r="B24">
        <v>2</v>
      </c>
      <c r="C24">
        <v>4</v>
      </c>
      <c r="D24">
        <v>23</v>
      </c>
      <c r="E24">
        <v>10</v>
      </c>
      <c r="F24" t="str">
        <f>IF(C24=1,INDEX('weapon 1'!$A$1:$B$999,D24+2,2),IF(C24=2,INDEX('equip 2'!$A$1:$B$999,D24+2,2),IF(C24=3,INDEX('use 3'!$A$1:$B$999,D24+2,2),IF(C24=4,INDEX('etc 4'!$A$1:$B$999,D24+2,2),))))</f>
        <v>"Wood"</v>
      </c>
      <c r="G24">
        <v>4</v>
      </c>
      <c r="H24">
        <v>34</v>
      </c>
      <c r="I24">
        <v>5</v>
      </c>
      <c r="J24" t="str">
        <f>IF(G24=1,INDEX('weapon 1'!$A$1:$B$999,H24+2,2),IF(G24=2,INDEX('equip 2'!$A$1:$B$999,H24+2,2),IF(G24=3,INDEX('use 3'!$A$1:$B$999,H24+2,2),IF(G24=4,INDEX('etc 4'!$A$1:$B$999,H24+2,2),))))</f>
        <v>"Cloth"</v>
      </c>
      <c r="K24">
        <v>0</v>
      </c>
      <c r="L24">
        <v>0</v>
      </c>
      <c r="M24">
        <v>0</v>
      </c>
      <c r="N24">
        <f>IF(K24=1,INDEX('weapon 1'!$A$1:$B$999,L24+2,2),IF(K24=2,INDEX('equip 2'!$A$1:$B$999,L24+2,2),IF(K24=3,INDEX('use 3'!$A$1:$B$999,L24+2,2),IF(K24=4,INDEX('etc 4'!$A$1:$B$999,L24+2,2),))))</f>
        <v>0</v>
      </c>
      <c r="O24">
        <v>1</v>
      </c>
      <c r="P24">
        <v>22</v>
      </c>
      <c r="Q24">
        <v>1</v>
      </c>
      <c r="R24" t="str">
        <f>IF(O24=1,INDEX('weapon 1'!$A$1:$B$999,P24+2,2),IF(O24=2,INDEX('equip 2'!$A$1:$B$999,P24+2,2),IF(O24=3,INDEX('use 3'!$A$1:$B$999,P24+2,2),IF(O24=4,INDEX('etc 4'!$A$1:$B$999,P24+2,2),))))</f>
        <v>"Bow"</v>
      </c>
      <c r="S24">
        <v>1</v>
      </c>
      <c r="T24">
        <v>0</v>
      </c>
      <c r="U24" t="str">
        <f t="shared" si="0"/>
        <v>db_craft_add(2,4,23,10,4,34,5,0,0,0,1,22,1,1,0)</v>
      </c>
    </row>
    <row r="25" spans="1:21" x14ac:dyDescent="0.3">
      <c r="A25">
        <v>23</v>
      </c>
      <c r="B25">
        <v>2</v>
      </c>
      <c r="C25">
        <v>1</v>
      </c>
      <c r="D25">
        <v>22</v>
      </c>
      <c r="E25">
        <v>1</v>
      </c>
      <c r="F25" t="str">
        <f>IF(C25=1,INDEX('weapon 1'!$A$1:$B$999,D25+2,2),IF(C25=2,INDEX('equip 2'!$A$1:$B$999,D25+2,2),IF(C25=3,INDEX('use 3'!$A$1:$B$999,D25+2,2),IF(C25=4,INDEX('etc 4'!$A$1:$B$999,D25+2,2),))))</f>
        <v>"Bow"</v>
      </c>
      <c r="G25">
        <v>4</v>
      </c>
      <c r="H25">
        <v>30</v>
      </c>
      <c r="I25">
        <v>3</v>
      </c>
      <c r="J25" t="str">
        <f>IF(G25=1,INDEX('weapon 1'!$A$1:$B$999,H25+2,2),IF(G25=2,INDEX('equip 2'!$A$1:$B$999,H25+2,2),IF(G25=3,INDEX('use 3'!$A$1:$B$999,H25+2,2),IF(G25=4,INDEX('etc 4'!$A$1:$B$999,H25+2,2),))))</f>
        <v>"Machine parts"</v>
      </c>
      <c r="K25">
        <v>0</v>
      </c>
      <c r="L25">
        <v>0</v>
      </c>
      <c r="M25">
        <v>0</v>
      </c>
      <c r="N25">
        <f>IF(K25=1,INDEX('weapon 1'!$A$1:$B$999,L25+2,2),IF(K25=2,INDEX('equip 2'!$A$1:$B$999,L25+2,2),IF(K25=3,INDEX('use 3'!$A$1:$B$999,L25+2,2),IF(K25=4,INDEX('etc 4'!$A$1:$B$999,L25+2,2),))))</f>
        <v>0</v>
      </c>
      <c r="O25">
        <v>1</v>
      </c>
      <c r="P25">
        <v>23</v>
      </c>
      <c r="Q25">
        <v>1</v>
      </c>
      <c r="R25" t="str">
        <f>IF(O25=1,INDEX('weapon 1'!$A$1:$B$999,P25+2,2),IF(O25=2,INDEX('equip 2'!$A$1:$B$999,P25+2,2),IF(O25=3,INDEX('use 3'!$A$1:$B$999,P25+2,2),IF(O25=4,INDEX('etc 4'!$A$1:$B$999,P25+2,2),))))</f>
        <v>"Cross bow"</v>
      </c>
      <c r="S25">
        <v>0</v>
      </c>
      <c r="T25">
        <v>1</v>
      </c>
      <c r="U25" t="str">
        <f t="shared" si="0"/>
        <v>db_craft_add(2,1,22,1,4,30,3,0,0,0,1,23,1,0,1)</v>
      </c>
    </row>
    <row r="26" spans="1:21" x14ac:dyDescent="0.3">
      <c r="A26">
        <v>24</v>
      </c>
      <c r="B26">
        <v>2</v>
      </c>
      <c r="C26">
        <v>1</v>
      </c>
      <c r="D26">
        <v>22</v>
      </c>
      <c r="E26">
        <v>1</v>
      </c>
      <c r="F26" t="str">
        <f>IF(C26=1,INDEX('weapon 1'!$A$1:$B$999,D26+2,2),IF(C26=2,INDEX('equip 2'!$A$1:$B$999,D26+2,2),IF(C26=3,INDEX('use 3'!$A$1:$B$999,D26+2,2),IF(C26=4,INDEX('etc 4'!$A$1:$B$999,D26+2,2),))))</f>
        <v>"Bow"</v>
      </c>
      <c r="G26">
        <v>4</v>
      </c>
      <c r="H26">
        <v>30</v>
      </c>
      <c r="I26">
        <v>5</v>
      </c>
      <c r="J26" t="str">
        <f>IF(G26=1,INDEX('weapon 1'!$A$1:$B$999,H26+2,2),IF(G26=2,INDEX('equip 2'!$A$1:$B$999,H26+2,2),IF(G26=3,INDEX('use 3'!$A$1:$B$999,H26+2,2),IF(G26=4,INDEX('etc 4'!$A$1:$B$999,H26+2,2),))))</f>
        <v>"Machine parts"</v>
      </c>
      <c r="K26">
        <v>4</v>
      </c>
      <c r="L26">
        <v>29</v>
      </c>
      <c r="M26">
        <v>2</v>
      </c>
      <c r="N26" t="str">
        <f>IF(K26=1,INDEX('weapon 1'!$A$1:$B$999,L26+2,2),IF(K26=2,INDEX('equip 2'!$A$1:$B$999,L26+2,2),IF(K26=3,INDEX('use 3'!$A$1:$B$999,L26+2,2),IF(K26=4,INDEX('etc 4'!$A$1:$B$999,L26+2,2),))))</f>
        <v>"Blueprint"</v>
      </c>
      <c r="O26">
        <v>1</v>
      </c>
      <c r="P26">
        <v>24</v>
      </c>
      <c r="Q26">
        <v>1</v>
      </c>
      <c r="R26" t="str">
        <f>IF(O26=1,INDEX('weapon 1'!$A$1:$B$999,P26+2,2),IF(O26=2,INDEX('equip 2'!$A$1:$B$999,P26+2,2),IF(O26=3,INDEX('use 3'!$A$1:$B$999,P26+2,2),IF(O26=4,INDEX('etc 4'!$A$1:$B$999,P26+2,2),))))</f>
        <v>"Compound bow"</v>
      </c>
      <c r="S26">
        <v>0</v>
      </c>
      <c r="T26">
        <v>1</v>
      </c>
      <c r="U26" t="str">
        <f t="shared" si="0"/>
        <v>db_craft_add(2,1,22,1,4,30,5,4,29,2,1,24,1,0,1)</v>
      </c>
    </row>
    <row r="27" spans="1:21" x14ac:dyDescent="0.3">
      <c r="A27">
        <v>25</v>
      </c>
      <c r="B27">
        <v>2</v>
      </c>
      <c r="C27">
        <v>4</v>
      </c>
      <c r="D27">
        <v>36</v>
      </c>
      <c r="E27">
        <v>3</v>
      </c>
      <c r="F27" t="str">
        <f>IF(C27=1,INDEX('weapon 1'!$A$1:$B$999,D27+2,2),IF(C27=2,INDEX('equip 2'!$A$1:$B$999,D27+2,2),IF(C27=3,INDEX('use 3'!$A$1:$B$999,D27+2,2),IF(C27=4,INDEX('etc 4'!$A$1:$B$999,D27+2,2),))))</f>
        <v>"Voltage circuit"</v>
      </c>
      <c r="G27">
        <v>4</v>
      </c>
      <c r="H27">
        <v>30</v>
      </c>
      <c r="I27">
        <v>5</v>
      </c>
      <c r="J27" t="str">
        <f>IF(G27=1,INDEX('weapon 1'!$A$1:$B$999,H27+2,2),IF(G27=2,INDEX('equip 2'!$A$1:$B$999,H27+2,2),IF(G27=3,INDEX('use 3'!$A$1:$B$999,H27+2,2),IF(G27=4,INDEX('etc 4'!$A$1:$B$999,H27+2,2),))))</f>
        <v>"Machine parts"</v>
      </c>
      <c r="K27">
        <v>4</v>
      </c>
      <c r="L27">
        <v>29</v>
      </c>
      <c r="M27">
        <v>1</v>
      </c>
      <c r="N27" t="str">
        <f>IF(K27=1,INDEX('weapon 1'!$A$1:$B$999,L27+2,2),IF(K27=2,INDEX('equip 2'!$A$1:$B$999,L27+2,2),IF(K27=3,INDEX('use 3'!$A$1:$B$999,L27+2,2),IF(K27=4,INDEX('etc 4'!$A$1:$B$999,L27+2,2),))))</f>
        <v>"Blueprint"</v>
      </c>
      <c r="O27">
        <v>1</v>
      </c>
      <c r="P27">
        <v>26</v>
      </c>
      <c r="Q27">
        <v>1</v>
      </c>
      <c r="R27" t="str">
        <f>IF(O27=1,INDEX('weapon 1'!$A$1:$B$999,P27+2,2),IF(O27=2,INDEX('equip 2'!$A$1:$B$999,P27+2,2),IF(O27=3,INDEX('use 3'!$A$1:$B$999,P27+2,2),IF(O27=4,INDEX('etc 4'!$A$1:$B$999,P27+2,2),))))</f>
        <v>"Stun gun"</v>
      </c>
      <c r="S27">
        <v>0</v>
      </c>
      <c r="T27">
        <v>1</v>
      </c>
      <c r="U27" t="str">
        <f t="shared" si="0"/>
        <v>db_craft_add(2,4,36,3,4,30,5,4,29,1,1,26,1,0,1)</v>
      </c>
    </row>
    <row r="28" spans="1:21" x14ac:dyDescent="0.3">
      <c r="A28">
        <v>26</v>
      </c>
      <c r="B28">
        <v>2</v>
      </c>
      <c r="C28">
        <v>4</v>
      </c>
      <c r="D28">
        <v>23</v>
      </c>
      <c r="E28">
        <v>10</v>
      </c>
      <c r="F28" t="str">
        <f>IF(C28=1,INDEX('weapon 1'!$A$1:$B$999,D28+2,2),IF(C28=2,INDEX('equip 2'!$A$1:$B$999,D28+2,2),IF(C28=3,INDEX('use 3'!$A$1:$B$999,D28+2,2),IF(C28=4,INDEX('etc 4'!$A$1:$B$999,D28+2,2),))))</f>
        <v>"Wood"</v>
      </c>
      <c r="G28">
        <v>4</v>
      </c>
      <c r="H28">
        <v>24</v>
      </c>
      <c r="I28">
        <v>5</v>
      </c>
      <c r="J28" t="str">
        <f>IF(G28=1,INDEX('weapon 1'!$A$1:$B$999,H28+2,2),IF(G28=2,INDEX('equip 2'!$A$1:$B$999,H28+2,2),IF(G28=3,INDEX('use 3'!$A$1:$B$999,H28+2,2),IF(G28=4,INDEX('etc 4'!$A$1:$B$999,H28+2,2),))))</f>
        <v>"Stone"</v>
      </c>
      <c r="K28">
        <v>0</v>
      </c>
      <c r="L28">
        <v>0</v>
      </c>
      <c r="M28">
        <v>0</v>
      </c>
      <c r="N28">
        <f>IF(K28=1,INDEX('weapon 1'!$A$1:$B$999,L28+2,2),IF(K28=2,INDEX('equip 2'!$A$1:$B$999,L28+2,2),IF(K28=3,INDEX('use 3'!$A$1:$B$999,L28+2,2),IF(K28=4,INDEX('etc 4'!$A$1:$B$999,L28+2,2),))))</f>
        <v>0</v>
      </c>
      <c r="O28">
        <v>1</v>
      </c>
      <c r="P28">
        <v>27</v>
      </c>
      <c r="Q28">
        <v>1</v>
      </c>
      <c r="R28" t="str">
        <f>IF(O28=1,INDEX('weapon 1'!$A$1:$B$999,P28+2,2),IF(O28=2,INDEX('equip 2'!$A$1:$B$999,P28+2,2),IF(O28=3,INDEX('use 3'!$A$1:$B$999,P28+2,2),IF(O28=4,INDEX('etc 4'!$A$1:$B$999,P28+2,2),))))</f>
        <v>"Stone axe"</v>
      </c>
      <c r="S28">
        <v>0</v>
      </c>
      <c r="T28">
        <v>0</v>
      </c>
      <c r="U28" t="str">
        <f t="shared" si="0"/>
        <v>db_craft_add(2,4,23,10,4,24,5,0,0,0,1,27,1,0,0)</v>
      </c>
    </row>
    <row r="29" spans="1:21" x14ac:dyDescent="0.3">
      <c r="A29">
        <v>27</v>
      </c>
      <c r="B29">
        <v>3</v>
      </c>
      <c r="C29">
        <v>4</v>
      </c>
      <c r="D29">
        <v>34</v>
      </c>
      <c r="E29">
        <v>5</v>
      </c>
      <c r="F29" t="str">
        <f>IF(C29=1,INDEX('weapon 1'!$A$1:$B$999,D29+2,2),IF(C29=2,INDEX('equip 2'!$A$1:$B$999,D29+2,2),IF(C29=3,INDEX('use 3'!$A$1:$B$999,D29+2,2),IF(C29=4,INDEX('etc 4'!$A$1:$B$999,D29+2,2),))))</f>
        <v>"Cloth"</v>
      </c>
      <c r="G29">
        <v>0</v>
      </c>
      <c r="H29">
        <v>0</v>
      </c>
      <c r="I29">
        <v>0</v>
      </c>
      <c r="J29">
        <f>IF(G29=1,INDEX('weapon 1'!$A$1:$B$999,H29+2,2),IF(G29=2,INDEX('equip 2'!$A$1:$B$999,H29+2,2),IF(G29=3,INDEX('use 3'!$A$1:$B$999,H29+2,2),IF(G29=4,INDEX('etc 4'!$A$1:$B$999,H29+2,2),))))</f>
        <v>0</v>
      </c>
      <c r="K29">
        <v>0</v>
      </c>
      <c r="L29">
        <v>0</v>
      </c>
      <c r="M29">
        <v>0</v>
      </c>
      <c r="N29">
        <f>IF(K29=1,INDEX('weapon 1'!$A$1:$B$999,L29+2,2),IF(K29=2,INDEX('equip 2'!$A$1:$B$999,L29+2,2),IF(K29=3,INDEX('use 3'!$A$1:$B$999,L29+2,2),IF(K29=4,INDEX('etc 4'!$A$1:$B$999,L29+2,2),))))</f>
        <v>0</v>
      </c>
      <c r="O29">
        <v>2</v>
      </c>
      <c r="P29">
        <v>0</v>
      </c>
      <c r="Q29">
        <v>1</v>
      </c>
      <c r="R29" t="str">
        <f>IF(O29=1,INDEX('weapon 1'!$A$1:$B$999,P29+2,2),IF(O29=2,INDEX('equip 2'!$A$1:$B$999,P29+2,2),IF(O29=3,INDEX('use 3'!$A$1:$B$999,P29+2,2),IF(O29=4,INDEX('etc 4'!$A$1:$B$999,P29+2,2),))))</f>
        <v>"Cotton clothes"</v>
      </c>
      <c r="S29">
        <v>1</v>
      </c>
      <c r="T29">
        <v>0</v>
      </c>
      <c r="U29" t="str">
        <f t="shared" si="0"/>
        <v>db_craft_add(3,4,34,5,0,0,0,0,0,0,2,0,1,1,0)</v>
      </c>
    </row>
    <row r="30" spans="1:21" x14ac:dyDescent="0.3">
      <c r="A30">
        <v>28</v>
      </c>
      <c r="B30">
        <v>3</v>
      </c>
      <c r="C30">
        <v>4</v>
      </c>
      <c r="D30">
        <v>34</v>
      </c>
      <c r="E30">
        <v>5</v>
      </c>
      <c r="F30" t="str">
        <f>IF(C30=1,INDEX('weapon 1'!$A$1:$B$999,D30+2,2),IF(C30=2,INDEX('equip 2'!$A$1:$B$999,D30+2,2),IF(C30=3,INDEX('use 3'!$A$1:$B$999,D30+2,2),IF(C30=4,INDEX('etc 4'!$A$1:$B$999,D30+2,2),))))</f>
        <v>"Cloth"</v>
      </c>
      <c r="G30">
        <v>4</v>
      </c>
      <c r="H30">
        <v>41</v>
      </c>
      <c r="I30">
        <v>5</v>
      </c>
      <c r="J30" t="str">
        <f>IF(G30=1,INDEX('weapon 1'!$A$1:$B$999,H30+2,2),IF(G30=2,INDEX('equip 2'!$A$1:$B$999,H30+2,2),IF(G30=3,INDEX('use 3'!$A$1:$B$999,H30+2,2),IF(G30=4,INDEX('etc 4'!$A$1:$B$999,H30+2,2),))))</f>
        <v>"Leather"</v>
      </c>
      <c r="K30">
        <v>0</v>
      </c>
      <c r="L30">
        <v>0</v>
      </c>
      <c r="M30">
        <v>0</v>
      </c>
      <c r="N30">
        <f>IF(K30=1,INDEX('weapon 1'!$A$1:$B$999,L30+2,2),IF(K30=2,INDEX('equip 2'!$A$1:$B$999,L30+2,2),IF(K30=3,INDEX('use 3'!$A$1:$B$999,L30+2,2),IF(K30=4,INDEX('etc 4'!$A$1:$B$999,L30+2,2),))))</f>
        <v>0</v>
      </c>
      <c r="O30">
        <v>2</v>
      </c>
      <c r="P30">
        <v>1</v>
      </c>
      <c r="Q30">
        <v>1</v>
      </c>
      <c r="R30" t="str">
        <f>IF(O30=1,INDEX('weapon 1'!$A$1:$B$999,P30+2,2),IF(O30=2,INDEX('equip 2'!$A$1:$B$999,P30+2,2),IF(O30=3,INDEX('use 3'!$A$1:$B$999,P30+2,2),IF(O30=4,INDEX('etc 4'!$A$1:$B$999,P30+2,2),))))</f>
        <v>"Leather jacket"</v>
      </c>
      <c r="S30">
        <v>1</v>
      </c>
      <c r="T30">
        <v>0</v>
      </c>
      <c r="U30" t="str">
        <f t="shared" si="0"/>
        <v>db_craft_add(3,4,34,5,4,41,5,0,0,0,2,1,1,1,0)</v>
      </c>
    </row>
    <row r="31" spans="1:21" x14ac:dyDescent="0.3">
      <c r="A31">
        <v>29</v>
      </c>
      <c r="B31">
        <v>3</v>
      </c>
      <c r="C31">
        <v>4</v>
      </c>
      <c r="D31">
        <v>41</v>
      </c>
      <c r="E31">
        <v>10</v>
      </c>
      <c r="F31" t="str">
        <f>IF(C31=1,INDEX('weapon 1'!$A$1:$B$999,D31+2,2),IF(C31=2,INDEX('equip 2'!$A$1:$B$999,D31+2,2),IF(C31=3,INDEX('use 3'!$A$1:$B$999,D31+2,2),IF(C31=4,INDEX('etc 4'!$A$1:$B$999,D31+2,2),))))</f>
        <v>"Leather"</v>
      </c>
      <c r="G31">
        <v>0</v>
      </c>
      <c r="H31">
        <v>0</v>
      </c>
      <c r="I31">
        <v>0</v>
      </c>
      <c r="J31">
        <f>IF(G31=1,INDEX('weapon 1'!$A$1:$B$999,H31+2,2),IF(G31=2,INDEX('equip 2'!$A$1:$B$999,H31+2,2),IF(G31=3,INDEX('use 3'!$A$1:$B$999,H31+2,2),IF(G31=4,INDEX('etc 4'!$A$1:$B$999,H31+2,2),))))</f>
        <v>0</v>
      </c>
      <c r="K31">
        <v>0</v>
      </c>
      <c r="L31">
        <v>0</v>
      </c>
      <c r="M31">
        <v>0</v>
      </c>
      <c r="N31">
        <f>IF(K31=1,INDEX('weapon 1'!$A$1:$B$999,L31+2,2),IF(K31=2,INDEX('equip 2'!$A$1:$B$999,L31+2,2),IF(K31=3,INDEX('use 3'!$A$1:$B$999,L31+2,2),IF(K31=4,INDEX('etc 4'!$A$1:$B$999,L31+2,2),))))</f>
        <v>0</v>
      </c>
      <c r="O31">
        <v>2</v>
      </c>
      <c r="P31">
        <v>2</v>
      </c>
      <c r="Q31">
        <v>1</v>
      </c>
      <c r="R31" t="str">
        <f>IF(O31=1,INDEX('weapon 1'!$A$1:$B$999,P31+2,2),IF(O31=2,INDEX('equip 2'!$A$1:$B$999,P31+2,2),IF(O31=3,INDEX('use 3'!$A$1:$B$999,P31+2,2),IF(O31=4,INDEX('etc 4'!$A$1:$B$999,P31+2,2),))))</f>
        <v>"Leather armor"</v>
      </c>
      <c r="S31">
        <v>1</v>
      </c>
      <c r="T31">
        <v>0</v>
      </c>
      <c r="U31" t="str">
        <f t="shared" si="0"/>
        <v>db_craft_add(3,4,41,10,0,0,0,0,0,0,2,2,1,1,0)</v>
      </c>
    </row>
    <row r="32" spans="1:21" x14ac:dyDescent="0.3">
      <c r="A32">
        <v>30</v>
      </c>
      <c r="B32">
        <v>3</v>
      </c>
      <c r="C32">
        <v>4</v>
      </c>
      <c r="D32">
        <v>23</v>
      </c>
      <c r="E32">
        <v>15</v>
      </c>
      <c r="F32" t="str">
        <f>IF(C32=1,INDEX('weapon 1'!$A$1:$B$999,D32+2,2),IF(C32=2,INDEX('equip 2'!$A$1:$B$999,D32+2,2),IF(C32=3,INDEX('use 3'!$A$1:$B$999,D32+2,2),IF(C32=4,INDEX('etc 4'!$A$1:$B$999,D32+2,2),))))</f>
        <v>"Wood"</v>
      </c>
      <c r="G32">
        <v>0</v>
      </c>
      <c r="H32">
        <v>0</v>
      </c>
      <c r="I32">
        <v>0</v>
      </c>
      <c r="J32">
        <f>IF(G32=1,INDEX('weapon 1'!$A$1:$B$999,H32+2,2),IF(G32=2,INDEX('equip 2'!$A$1:$B$999,H32+2,2),IF(G32=3,INDEX('use 3'!$A$1:$B$999,H32+2,2),IF(G32=4,INDEX('etc 4'!$A$1:$B$999,H32+2,2),))))</f>
        <v>0</v>
      </c>
      <c r="K32">
        <v>0</v>
      </c>
      <c r="L32">
        <v>0</v>
      </c>
      <c r="M32">
        <v>0</v>
      </c>
      <c r="N32">
        <f>IF(K32=1,INDEX('weapon 1'!$A$1:$B$999,L32+2,2),IF(K32=2,INDEX('equip 2'!$A$1:$B$999,L32+2,2),IF(K32=3,INDEX('use 3'!$A$1:$B$999,L32+2,2),IF(K32=4,INDEX('etc 4'!$A$1:$B$999,L32+2,2),))))</f>
        <v>0</v>
      </c>
      <c r="O32">
        <v>2</v>
      </c>
      <c r="P32">
        <v>3</v>
      </c>
      <c r="Q32">
        <v>1</v>
      </c>
      <c r="R32" t="str">
        <f>IF(O32=1,INDEX('weapon 1'!$A$1:$B$999,P32+2,2),IF(O32=2,INDEX('equip 2'!$A$1:$B$999,P32+2,2),IF(O32=3,INDEX('use 3'!$A$1:$B$999,P32+2,2),IF(O32=4,INDEX('etc 4'!$A$1:$B$999,P32+2,2),))))</f>
        <v>"Wooden armor"</v>
      </c>
      <c r="S32">
        <v>1</v>
      </c>
      <c r="T32">
        <v>0</v>
      </c>
      <c r="U32" t="str">
        <f t="shared" si="0"/>
        <v>db_craft_add(3,4,23,15,0,0,0,0,0,0,2,3,1,1,0)</v>
      </c>
    </row>
    <row r="33" spans="1:21" x14ac:dyDescent="0.3">
      <c r="A33">
        <v>31</v>
      </c>
      <c r="B33">
        <v>3</v>
      </c>
      <c r="C33">
        <v>4</v>
      </c>
      <c r="D33">
        <v>26</v>
      </c>
      <c r="E33">
        <v>15</v>
      </c>
      <c r="F33" t="str">
        <f>IF(C33=1,INDEX('weapon 1'!$A$1:$B$999,D33+2,2),IF(C33=2,INDEX('equip 2'!$A$1:$B$999,D33+2,2),IF(C33=3,INDEX('use 3'!$A$1:$B$999,D33+2,2),IF(C33=4,INDEX('etc 4'!$A$1:$B$999,D33+2,2),))))</f>
        <v>"Steel"</v>
      </c>
      <c r="G33">
        <v>0</v>
      </c>
      <c r="H33">
        <v>0</v>
      </c>
      <c r="I33">
        <v>0</v>
      </c>
      <c r="J33">
        <f>IF(G33=1,INDEX('weapon 1'!$A$1:$B$999,H33+2,2),IF(G33=2,INDEX('equip 2'!$A$1:$B$999,H33+2,2),IF(G33=3,INDEX('use 3'!$A$1:$B$999,H33+2,2),IF(G33=4,INDEX('etc 4'!$A$1:$B$999,H33+2,2),))))</f>
        <v>0</v>
      </c>
      <c r="K33">
        <v>0</v>
      </c>
      <c r="L33">
        <v>0</v>
      </c>
      <c r="M33">
        <v>0</v>
      </c>
      <c r="N33">
        <f>IF(K33=1,INDEX('weapon 1'!$A$1:$B$999,L33+2,2),IF(K33=2,INDEX('equip 2'!$A$1:$B$999,L33+2,2),IF(K33=3,INDEX('use 3'!$A$1:$B$999,L33+2,2),IF(K33=4,INDEX('etc 4'!$A$1:$B$999,L33+2,2),))))</f>
        <v>0</v>
      </c>
      <c r="O33">
        <v>2</v>
      </c>
      <c r="P33">
        <v>4</v>
      </c>
      <c r="Q33">
        <v>1</v>
      </c>
      <c r="R33" t="str">
        <f>IF(O33=1,INDEX('weapon 1'!$A$1:$B$999,P33+2,2),IF(O33=2,INDEX('equip 2'!$A$1:$B$999,P33+2,2),IF(O33=3,INDEX('use 3'!$A$1:$B$999,P33+2,2),IF(O33=4,INDEX('etc 4'!$A$1:$B$999,P33+2,2),))))</f>
        <v>"Steel armor"</v>
      </c>
      <c r="S33">
        <v>1</v>
      </c>
      <c r="T33">
        <v>0</v>
      </c>
      <c r="U33" t="str">
        <f t="shared" si="0"/>
        <v>db_craft_add(3,4,26,15,0,0,0,0,0,0,2,4,1,1,0)</v>
      </c>
    </row>
    <row r="34" spans="1:21" x14ac:dyDescent="0.3">
      <c r="A34">
        <v>32</v>
      </c>
      <c r="B34">
        <v>3</v>
      </c>
      <c r="C34">
        <v>4</v>
      </c>
      <c r="D34">
        <v>31</v>
      </c>
      <c r="E34">
        <v>1</v>
      </c>
      <c r="F34" t="str">
        <f>IF(C34=1,INDEX('weapon 1'!$A$1:$B$999,D34+2,2),IF(C34=2,INDEX('equip 2'!$A$1:$B$999,D34+2,2),IF(C34=3,INDEX('use 3'!$A$1:$B$999,D34+2,2),IF(C34=4,INDEX('etc 4'!$A$1:$B$999,D34+2,2),))))</f>
        <v>"Battery"</v>
      </c>
      <c r="G34">
        <v>4</v>
      </c>
      <c r="H34">
        <v>30</v>
      </c>
      <c r="I34">
        <v>10</v>
      </c>
      <c r="J34" t="str">
        <f>IF(G34=1,INDEX('weapon 1'!$A$1:$B$999,H34+2,2),IF(G34=2,INDEX('equip 2'!$A$1:$B$999,H34+2,2),IF(G34=3,INDEX('use 3'!$A$1:$B$999,H34+2,2),IF(G34=4,INDEX('etc 4'!$A$1:$B$999,H34+2,2),))))</f>
        <v>"Machine parts"</v>
      </c>
      <c r="K34">
        <v>4</v>
      </c>
      <c r="L34">
        <v>29</v>
      </c>
      <c r="M34">
        <v>2</v>
      </c>
      <c r="N34" t="str">
        <f>IF(K34=1,INDEX('weapon 1'!$A$1:$B$999,L34+2,2),IF(K34=2,INDEX('equip 2'!$A$1:$B$999,L34+2,2),IF(K34=3,INDEX('use 3'!$A$1:$B$999,L34+2,2),IF(K34=4,INDEX('etc 4'!$A$1:$B$999,L34+2,2),))))</f>
        <v>"Blueprint"</v>
      </c>
      <c r="O34">
        <v>2</v>
      </c>
      <c r="P34">
        <v>6</v>
      </c>
      <c r="Q34">
        <v>1</v>
      </c>
      <c r="R34" t="str">
        <f>IF(O34=1,INDEX('weapon 1'!$A$1:$B$999,P34+2,2),IF(O34=2,INDEX('equip 2'!$A$1:$B$999,P34+2,2),IF(O34=3,INDEX('use 3'!$A$1:$B$999,P34+2,2),IF(O34=4,INDEX('etc 4'!$A$1:$B$999,P34+2,2),))))</f>
        <v>"Night vision"</v>
      </c>
      <c r="S34">
        <v>0</v>
      </c>
      <c r="T34">
        <v>1</v>
      </c>
      <c r="U34" t="str">
        <f t="shared" si="0"/>
        <v>db_craft_add(3,4,31,1,4,30,10,4,29,2,2,6,1,0,1)</v>
      </c>
    </row>
    <row r="35" spans="1:21" x14ac:dyDescent="0.3">
      <c r="A35">
        <v>33</v>
      </c>
      <c r="B35">
        <v>3</v>
      </c>
      <c r="C35">
        <v>2</v>
      </c>
      <c r="D35">
        <v>13</v>
      </c>
      <c r="E35">
        <v>1</v>
      </c>
      <c r="F35" t="str">
        <f>IF(C35=1,INDEX('weapon 1'!$A$1:$B$999,D35+2,2),IF(C35=2,INDEX('equip 2'!$A$1:$B$999,D35+2,2),IF(C35=3,INDEX('use 3'!$A$1:$B$999,D35+2,2),IF(C35=4,INDEX('etc 4'!$A$1:$B$999,D35+2,2),))))</f>
        <v>"Flashlight"</v>
      </c>
      <c r="G35">
        <v>4</v>
      </c>
      <c r="H35">
        <v>30</v>
      </c>
      <c r="I35">
        <v>5</v>
      </c>
      <c r="J35" t="str">
        <f>IF(G35=1,INDEX('weapon 1'!$A$1:$B$999,H35+2,2),IF(G35=2,INDEX('equip 2'!$A$1:$B$999,H35+2,2),IF(G35=3,INDEX('use 3'!$A$1:$B$999,H35+2,2),IF(G35=4,INDEX('etc 4'!$A$1:$B$999,H35+2,2),))))</f>
        <v>"Machine parts"</v>
      </c>
      <c r="K35">
        <v>4</v>
      </c>
      <c r="L35">
        <v>29</v>
      </c>
      <c r="M35">
        <v>1</v>
      </c>
      <c r="N35" t="str">
        <f>IF(K35=1,INDEX('weapon 1'!$A$1:$B$999,L35+2,2),IF(K35=2,INDEX('equip 2'!$A$1:$B$999,L35+2,2),IF(K35=3,INDEX('use 3'!$A$1:$B$999,L35+2,2),IF(K35=4,INDEX('etc 4'!$A$1:$B$999,L35+2,2),))))</f>
        <v>"Blueprint"</v>
      </c>
      <c r="O35">
        <v>2</v>
      </c>
      <c r="P35">
        <v>7</v>
      </c>
      <c r="Q35">
        <v>1</v>
      </c>
      <c r="R35" t="str">
        <f>IF(O35=1,INDEX('weapon 1'!$A$1:$B$999,P35+2,2),IF(O35=2,INDEX('equip 2'!$A$1:$B$999,P35+2,2),IF(O35=3,INDEX('use 3'!$A$1:$B$999,P35+2,2),IF(O35=4,INDEX('etc 4'!$A$1:$B$999,P35+2,2),))))</f>
        <v>"Laser sight"</v>
      </c>
      <c r="S35">
        <v>0</v>
      </c>
      <c r="T35">
        <v>1</v>
      </c>
      <c r="U35" t="str">
        <f t="shared" si="0"/>
        <v>db_craft_add(3,2,13,1,4,30,5,4,29,1,2,7,1,0,1)</v>
      </c>
    </row>
    <row r="36" spans="1:21" x14ac:dyDescent="0.3">
      <c r="A36">
        <v>34</v>
      </c>
      <c r="B36">
        <v>3</v>
      </c>
      <c r="C36">
        <v>4</v>
      </c>
      <c r="D36">
        <v>26</v>
      </c>
      <c r="E36">
        <v>5</v>
      </c>
      <c r="F36" t="str">
        <f>IF(C36=1,INDEX('weapon 1'!$A$1:$B$999,D36+2,2),IF(C36=2,INDEX('equip 2'!$A$1:$B$999,D36+2,2),IF(C36=3,INDEX('use 3'!$A$1:$B$999,D36+2,2),IF(C36=4,INDEX('etc 4'!$A$1:$B$999,D36+2,2),))))</f>
        <v>"Steel"</v>
      </c>
      <c r="G36">
        <v>4</v>
      </c>
      <c r="H36">
        <v>29</v>
      </c>
      <c r="I36">
        <v>1</v>
      </c>
      <c r="J36" t="str">
        <f>IF(G36=1,INDEX('weapon 1'!$A$1:$B$999,H36+2,2),IF(G36=2,INDEX('equip 2'!$A$1:$B$999,H36+2,2),IF(G36=3,INDEX('use 3'!$A$1:$B$999,H36+2,2),IF(G36=4,INDEX('etc 4'!$A$1:$B$999,H36+2,2),))))</f>
        <v>"Blueprint"</v>
      </c>
      <c r="K36">
        <v>0</v>
      </c>
      <c r="L36">
        <v>0</v>
      </c>
      <c r="M36">
        <v>0</v>
      </c>
      <c r="N36">
        <f>IF(K36=1,INDEX('weapon 1'!$A$1:$B$999,L36+2,2),IF(K36=2,INDEX('equip 2'!$A$1:$B$999,L36+2,2),IF(K36=3,INDEX('use 3'!$A$1:$B$999,L36+2,2),IF(K36=4,INDEX('etc 4'!$A$1:$B$999,L36+2,2),))))</f>
        <v>0</v>
      </c>
      <c r="O36">
        <v>2</v>
      </c>
      <c r="P36">
        <v>8</v>
      </c>
      <c r="Q36">
        <v>1</v>
      </c>
      <c r="R36" t="str">
        <f>IF(O36=1,INDEX('weapon 1'!$A$1:$B$999,P36+2,2),IF(O36=2,INDEX('equip 2'!$A$1:$B$999,P36+2,2),IF(O36=3,INDEX('use 3'!$A$1:$B$999,P36+2,2),IF(O36=4,INDEX('etc 4'!$A$1:$B$999,P36+2,2),))))</f>
        <v>"Compass"</v>
      </c>
      <c r="S36">
        <v>1</v>
      </c>
      <c r="T36">
        <v>0</v>
      </c>
      <c r="U36" t="str">
        <f t="shared" si="0"/>
        <v>db_craft_add(3,4,26,5,4,29,1,0,0,0,2,8,1,1,0)</v>
      </c>
    </row>
    <row r="37" spans="1:21" x14ac:dyDescent="0.3">
      <c r="A37">
        <v>35</v>
      </c>
      <c r="B37">
        <v>3</v>
      </c>
      <c r="C37">
        <v>4</v>
      </c>
      <c r="D37">
        <v>23</v>
      </c>
      <c r="E37">
        <v>5</v>
      </c>
      <c r="F37" t="str">
        <f>IF(C37=1,INDEX('weapon 1'!$A$1:$B$999,D37+2,2),IF(C37=2,INDEX('equip 2'!$A$1:$B$999,D37+2,2),IF(C37=3,INDEX('use 3'!$A$1:$B$999,D37+2,2),IF(C37=4,INDEX('etc 4'!$A$1:$B$999,D37+2,2),))))</f>
        <v>"Wood"</v>
      </c>
      <c r="G37">
        <v>4</v>
      </c>
      <c r="H37">
        <v>29</v>
      </c>
      <c r="I37">
        <v>1</v>
      </c>
      <c r="J37" t="str">
        <f>IF(G37=1,INDEX('weapon 1'!$A$1:$B$999,H37+2,2),IF(G37=2,INDEX('equip 2'!$A$1:$B$999,H37+2,2),IF(G37=3,INDEX('use 3'!$A$1:$B$999,H37+2,2),IF(G37=4,INDEX('etc 4'!$A$1:$B$999,H37+2,2),))))</f>
        <v>"Blueprint"</v>
      </c>
      <c r="K37">
        <v>0</v>
      </c>
      <c r="L37">
        <v>0</v>
      </c>
      <c r="M37">
        <v>0</v>
      </c>
      <c r="N37">
        <f>IF(K37=1,INDEX('weapon 1'!$A$1:$B$999,L37+2,2),IF(K37=2,INDEX('equip 2'!$A$1:$B$999,L37+2,2),IF(K37=3,INDEX('use 3'!$A$1:$B$999,L37+2,2),IF(K37=4,INDEX('etc 4'!$A$1:$B$999,L37+2,2),))))</f>
        <v>0</v>
      </c>
      <c r="O37">
        <v>2</v>
      </c>
      <c r="P37">
        <v>9</v>
      </c>
      <c r="Q37">
        <v>1</v>
      </c>
      <c r="R37" t="str">
        <f>IF(O37=1,INDEX('weapon 1'!$A$1:$B$999,P37+2,2),IF(O37=2,INDEX('equip 2'!$A$1:$B$999,P37+2,2),IF(O37=3,INDEX('use 3'!$A$1:$B$999,P37+2,2),IF(O37=4,INDEX('etc 4'!$A$1:$B$999,P37+2,2),))))</f>
        <v>"Sundial"</v>
      </c>
      <c r="S37">
        <v>1</v>
      </c>
      <c r="T37">
        <v>0</v>
      </c>
      <c r="U37" t="str">
        <f t="shared" si="0"/>
        <v>db_craft_add(3,4,23,5,4,29,1,0,0,0,2,9,1,1,0)</v>
      </c>
    </row>
    <row r="38" spans="1:21" x14ac:dyDescent="0.3">
      <c r="A38">
        <v>36</v>
      </c>
      <c r="B38">
        <v>3</v>
      </c>
      <c r="C38">
        <v>4</v>
      </c>
      <c r="D38">
        <v>26</v>
      </c>
      <c r="E38">
        <v>5</v>
      </c>
      <c r="F38" t="str">
        <f>IF(C38=1,INDEX('weapon 1'!$A$1:$B$999,D38+2,2),IF(C38=2,INDEX('equip 2'!$A$1:$B$999,D38+2,2),IF(C38=3,INDEX('use 3'!$A$1:$B$999,D38+2,2),IF(C38=4,INDEX('etc 4'!$A$1:$B$999,D38+2,2),))))</f>
        <v>"Steel"</v>
      </c>
      <c r="G38">
        <v>4</v>
      </c>
      <c r="H38">
        <v>30</v>
      </c>
      <c r="I38">
        <v>5</v>
      </c>
      <c r="J38" t="str">
        <f>IF(G38=1,INDEX('weapon 1'!$A$1:$B$999,H38+2,2),IF(G38=2,INDEX('equip 2'!$A$1:$B$999,H38+2,2),IF(G38=3,INDEX('use 3'!$A$1:$B$999,H38+2,2),IF(G38=4,INDEX('etc 4'!$A$1:$B$999,H38+2,2),))))</f>
        <v>"Machine parts"</v>
      </c>
      <c r="K38">
        <v>4</v>
      </c>
      <c r="L38">
        <v>29</v>
      </c>
      <c r="M38">
        <v>1</v>
      </c>
      <c r="N38" t="str">
        <f>IF(K38=1,INDEX('weapon 1'!$A$1:$B$999,L38+2,2),IF(K38=2,INDEX('equip 2'!$A$1:$B$999,L38+2,2),IF(K38=3,INDEX('use 3'!$A$1:$B$999,L38+2,2),IF(K38=4,INDEX('etc 4'!$A$1:$B$999,L38+2,2),))))</f>
        <v>"Blueprint"</v>
      </c>
      <c r="O38">
        <v>2</v>
      </c>
      <c r="P38">
        <v>10</v>
      </c>
      <c r="Q38">
        <v>1</v>
      </c>
      <c r="R38" t="str">
        <f>IF(O38=1,INDEX('weapon 1'!$A$1:$B$999,P38+2,2),IF(O38=2,INDEX('equip 2'!$A$1:$B$999,P38+2,2),IF(O38=3,INDEX('use 3'!$A$1:$B$999,P38+2,2),IF(O38=4,INDEX('etc 4'!$A$1:$B$999,P38+2,2),))))</f>
        <v>"Watch"</v>
      </c>
      <c r="S38">
        <v>0</v>
      </c>
      <c r="T38">
        <v>1</v>
      </c>
      <c r="U38" t="str">
        <f t="shared" si="0"/>
        <v>db_craft_add(3,4,26,5,4,30,5,4,29,1,2,10,1,0,1)</v>
      </c>
    </row>
    <row r="39" spans="1:21" x14ac:dyDescent="0.3">
      <c r="A39">
        <v>37</v>
      </c>
      <c r="B39">
        <v>3</v>
      </c>
      <c r="C39">
        <v>4</v>
      </c>
      <c r="D39">
        <v>35</v>
      </c>
      <c r="E39">
        <v>1</v>
      </c>
      <c r="F39" t="str">
        <f>IF(C39=1,INDEX('weapon 1'!$A$1:$B$999,D39+2,2),IF(C39=2,INDEX('equip 2'!$A$1:$B$999,D39+2,2),IF(C39=3,INDEX('use 3'!$A$1:$B$999,D39+2,2),IF(C39=4,INDEX('etc 4'!$A$1:$B$999,D39+2,2),))))</f>
        <v>"Computer chip"</v>
      </c>
      <c r="G39">
        <v>4</v>
      </c>
      <c r="H39">
        <v>30</v>
      </c>
      <c r="I39">
        <v>5</v>
      </c>
      <c r="J39" t="str">
        <f>IF(G39=1,INDEX('weapon 1'!$A$1:$B$999,H39+2,2),IF(G39=2,INDEX('equip 2'!$A$1:$B$999,H39+2,2),IF(G39=3,INDEX('use 3'!$A$1:$B$999,H39+2,2),IF(G39=4,INDEX('etc 4'!$A$1:$B$999,H39+2,2),))))</f>
        <v>"Machine parts"</v>
      </c>
      <c r="K39">
        <v>4</v>
      </c>
      <c r="L39">
        <v>29</v>
      </c>
      <c r="M39">
        <v>1</v>
      </c>
      <c r="N39" t="str">
        <f>IF(K39=1,INDEX('weapon 1'!$A$1:$B$999,L39+2,2),IF(K39=2,INDEX('equip 2'!$A$1:$B$999,L39+2,2),IF(K39=3,INDEX('use 3'!$A$1:$B$999,L39+2,2),IF(K39=4,INDEX('etc 4'!$A$1:$B$999,L39+2,2),))))</f>
        <v>"Blueprint"</v>
      </c>
      <c r="O39">
        <v>2</v>
      </c>
      <c r="P39">
        <v>11</v>
      </c>
      <c r="Q39">
        <v>1</v>
      </c>
      <c r="R39" t="str">
        <f>IF(O39=1,INDEX('weapon 1'!$A$1:$B$999,P39+2,2),IF(O39=2,INDEX('equip 2'!$A$1:$B$999,P39+2,2),IF(O39=3,INDEX('use 3'!$A$1:$B$999,P39+2,2),IF(O39=4,INDEX('etc 4'!$A$1:$B$999,P39+2,2),))))</f>
        <v>"Digital Watch"</v>
      </c>
      <c r="S39">
        <v>0</v>
      </c>
      <c r="T39">
        <v>1</v>
      </c>
      <c r="U39" t="str">
        <f t="shared" si="0"/>
        <v>db_craft_add(3,4,35,1,4,30,5,4,29,1,2,11,1,0,1)</v>
      </c>
    </row>
    <row r="40" spans="1:21" x14ac:dyDescent="0.3">
      <c r="A40">
        <v>38</v>
      </c>
      <c r="B40">
        <v>3</v>
      </c>
      <c r="C40">
        <v>4</v>
      </c>
      <c r="D40">
        <v>26</v>
      </c>
      <c r="E40">
        <v>5</v>
      </c>
      <c r="F40" t="str">
        <f>IF(C40=1,INDEX('weapon 1'!$A$1:$B$999,D40+2,2),IF(C40=2,INDEX('equip 2'!$A$1:$B$999,D40+2,2),IF(C40=3,INDEX('use 3'!$A$1:$B$999,D40+2,2),IF(C40=4,INDEX('etc 4'!$A$1:$B$999,D40+2,2),))))</f>
        <v>"Steel"</v>
      </c>
      <c r="G40">
        <v>4</v>
      </c>
      <c r="H40">
        <v>34</v>
      </c>
      <c r="I40">
        <v>5</v>
      </c>
      <c r="J40" t="str">
        <f>IF(G40=1,INDEX('weapon 1'!$A$1:$B$999,H40+2,2),IF(G40=2,INDEX('equip 2'!$A$1:$B$999,H40+2,2),IF(G40=3,INDEX('use 3'!$A$1:$B$999,H40+2,2),IF(G40=4,INDEX('etc 4'!$A$1:$B$999,H40+2,2),))))</f>
        <v>"Cloth"</v>
      </c>
      <c r="K40">
        <v>4</v>
      </c>
      <c r="L40">
        <v>29</v>
      </c>
      <c r="M40">
        <v>1</v>
      </c>
      <c r="N40" t="str">
        <f>IF(K40=1,INDEX('weapon 1'!$A$1:$B$999,L40+2,2),IF(K40=2,INDEX('equip 2'!$A$1:$B$999,L40+2,2),IF(K40=3,INDEX('use 3'!$A$1:$B$999,L40+2,2),IF(K40=4,INDEX('etc 4'!$A$1:$B$999,L40+2,2),))))</f>
        <v>"Blueprint"</v>
      </c>
      <c r="O40">
        <v>2</v>
      </c>
      <c r="P40">
        <v>12</v>
      </c>
      <c r="Q40">
        <v>1</v>
      </c>
      <c r="R40" t="str">
        <f>IF(O40=1,INDEX('weapon 1'!$A$1:$B$999,P40+2,2),IF(O40=2,INDEX('equip 2'!$A$1:$B$999,P40+2,2),IF(O40=3,INDEX('use 3'!$A$1:$B$999,P40+2,2),IF(O40=4,INDEX('etc 4'!$A$1:$B$999,P40+2,2),))))</f>
        <v>"Gun silencer"</v>
      </c>
      <c r="S40">
        <v>1</v>
      </c>
      <c r="T40">
        <v>0</v>
      </c>
      <c r="U40" t="str">
        <f t="shared" si="0"/>
        <v>db_craft_add(3,4,26,5,4,34,5,4,29,1,2,12,1,1,0)</v>
      </c>
    </row>
    <row r="41" spans="1:21" x14ac:dyDescent="0.3">
      <c r="A41">
        <v>39</v>
      </c>
      <c r="B41">
        <v>3</v>
      </c>
      <c r="C41">
        <v>4</v>
      </c>
      <c r="D41">
        <v>32</v>
      </c>
      <c r="E41">
        <v>1</v>
      </c>
      <c r="F41" t="str">
        <f>IF(C41=1,INDEX('weapon 1'!$A$1:$B$999,D41+2,2),IF(C41=2,INDEX('equip 2'!$A$1:$B$999,D41+2,2),IF(C41=3,INDEX('use 3'!$A$1:$B$999,D41+2,2),IF(C41=4,INDEX('etc 4'!$A$1:$B$999,D41+2,2),))))</f>
        <v>"Bulb"</v>
      </c>
      <c r="G41">
        <v>4</v>
      </c>
      <c r="H41">
        <v>31</v>
      </c>
      <c r="I41">
        <v>1</v>
      </c>
      <c r="J41" t="str">
        <f>IF(G41=1,INDEX('weapon 1'!$A$1:$B$999,H41+2,2),IF(G41=2,INDEX('equip 2'!$A$1:$B$999,H41+2,2),IF(G41=3,INDEX('use 3'!$A$1:$B$999,H41+2,2),IF(G41=4,INDEX('etc 4'!$A$1:$B$999,H41+2,2),))))</f>
        <v>"Battery"</v>
      </c>
      <c r="K41">
        <v>4</v>
      </c>
      <c r="L41">
        <v>29</v>
      </c>
      <c r="M41">
        <v>1</v>
      </c>
      <c r="N41" t="str">
        <f>IF(K41=1,INDEX('weapon 1'!$A$1:$B$999,L41+2,2),IF(K41=2,INDEX('equip 2'!$A$1:$B$999,L41+2,2),IF(K41=3,INDEX('use 3'!$A$1:$B$999,L41+2,2),IF(K41=4,INDEX('etc 4'!$A$1:$B$999,L41+2,2),))))</f>
        <v>"Blueprint"</v>
      </c>
      <c r="O41">
        <v>2</v>
      </c>
      <c r="P41">
        <v>13</v>
      </c>
      <c r="Q41">
        <v>1</v>
      </c>
      <c r="R41" t="str">
        <f>IF(O41=1,INDEX('weapon 1'!$A$1:$B$999,P41+2,2),IF(O41=2,INDEX('equip 2'!$A$1:$B$999,P41+2,2),IF(O41=3,INDEX('use 3'!$A$1:$B$999,P41+2,2),IF(O41=4,INDEX('etc 4'!$A$1:$B$999,P41+2,2),))))</f>
        <v>"Flashlight"</v>
      </c>
      <c r="S41">
        <v>0</v>
      </c>
      <c r="T41">
        <v>1</v>
      </c>
      <c r="U41" t="str">
        <f t="shared" si="0"/>
        <v>db_craft_add(3,4,32,1,4,31,1,4,29,1,2,13,1,0,1)</v>
      </c>
    </row>
    <row r="42" spans="1:21" x14ac:dyDescent="0.3">
      <c r="A42">
        <v>40</v>
      </c>
      <c r="B42">
        <v>3</v>
      </c>
      <c r="C42">
        <v>2</v>
      </c>
      <c r="D42">
        <v>4</v>
      </c>
      <c r="E42">
        <v>1</v>
      </c>
      <c r="F42" t="str">
        <f>IF(C42=1,INDEX('weapon 1'!$A$1:$B$999,D42+2,2),IF(C42=2,INDEX('equip 2'!$A$1:$B$999,D42+2,2),IF(C42=3,INDEX('use 3'!$A$1:$B$999,D42+2,2),IF(C42=4,INDEX('etc 4'!$A$1:$B$999,D42+2,2),))))</f>
        <v>"Steel armor"</v>
      </c>
      <c r="G42">
        <v>4</v>
      </c>
      <c r="H42">
        <v>35</v>
      </c>
      <c r="I42">
        <v>1</v>
      </c>
      <c r="J42" t="str">
        <f>IF(G42=1,INDEX('weapon 1'!$A$1:$B$999,H42+2,2),IF(G42=2,INDEX('equip 2'!$A$1:$B$999,H42+2,2),IF(G42=3,INDEX('use 3'!$A$1:$B$999,H42+2,2),IF(G42=4,INDEX('etc 4'!$A$1:$B$999,H42+2,2),))))</f>
        <v>"Computer chip"</v>
      </c>
      <c r="K42">
        <v>4</v>
      </c>
      <c r="L42">
        <v>29</v>
      </c>
      <c r="M42">
        <v>3</v>
      </c>
      <c r="N42" t="str">
        <f>IF(K42=1,INDEX('weapon 1'!$A$1:$B$999,L42+2,2),IF(K42=2,INDEX('equip 2'!$A$1:$B$999,L42+2,2),IF(K42=3,INDEX('use 3'!$A$1:$B$999,L42+2,2),IF(K42=4,INDEX('etc 4'!$A$1:$B$999,L42+2,2),))))</f>
        <v>"Blueprint"</v>
      </c>
      <c r="O42">
        <v>2</v>
      </c>
      <c r="P42">
        <v>14</v>
      </c>
      <c r="Q42">
        <v>1</v>
      </c>
      <c r="R42" t="str">
        <f>IF(O42=1,INDEX('weapon 1'!$A$1:$B$999,P42+2,2),IF(O42=2,INDEX('equip 2'!$A$1:$B$999,P42+2,2),IF(O42=3,INDEX('use 3'!$A$1:$B$999,P42+2,2),IF(O42=4,INDEX('etc 4'!$A$1:$B$999,P42+2,2),))))</f>
        <v>"Robot suit"</v>
      </c>
      <c r="S42">
        <v>0</v>
      </c>
      <c r="T42">
        <v>1</v>
      </c>
      <c r="U42" t="str">
        <f t="shared" si="0"/>
        <v>db_craft_add(3,2,4,1,4,35,1,4,29,3,2,14,1,0,1)</v>
      </c>
    </row>
    <row r="43" spans="1:21" x14ac:dyDescent="0.3">
      <c r="A43">
        <v>41</v>
      </c>
      <c r="B43">
        <v>3</v>
      </c>
      <c r="C43">
        <v>4</v>
      </c>
      <c r="D43">
        <v>23</v>
      </c>
      <c r="E43">
        <v>10</v>
      </c>
      <c r="F43" t="str">
        <f>IF(C43=1,INDEX('weapon 1'!$A$1:$B$999,D43+2,2),IF(C43=2,INDEX('equip 2'!$A$1:$B$999,D43+2,2),IF(C43=3,INDEX('use 3'!$A$1:$B$999,D43+2,2),IF(C43=4,INDEX('etc 4'!$A$1:$B$999,D43+2,2),))))</f>
        <v>"Wood"</v>
      </c>
      <c r="G43">
        <v>4</v>
      </c>
      <c r="H43">
        <v>34</v>
      </c>
      <c r="I43">
        <v>8</v>
      </c>
      <c r="J43" t="str">
        <f>IF(G43=1,INDEX('weapon 1'!$A$1:$B$999,H43+2,2),IF(G43=2,INDEX('equip 2'!$A$1:$B$999,H43+2,2),IF(G43=3,INDEX('use 3'!$A$1:$B$999,H43+2,2),IF(G43=4,INDEX('etc 4'!$A$1:$B$999,H43+2,2),))))</f>
        <v>"Cloth"</v>
      </c>
      <c r="K43">
        <v>0</v>
      </c>
      <c r="L43">
        <v>0</v>
      </c>
      <c r="M43">
        <v>0</v>
      </c>
      <c r="N43">
        <f>IF(K43=1,INDEX('weapon 1'!$A$1:$B$999,L43+2,2),IF(K43=2,INDEX('equip 2'!$A$1:$B$999,L43+2,2),IF(K43=3,INDEX('use 3'!$A$1:$B$999,L43+2,2),IF(K43=4,INDEX('etc 4'!$A$1:$B$999,L43+2,2),))))</f>
        <v>0</v>
      </c>
      <c r="O43">
        <v>2</v>
      </c>
      <c r="P43">
        <v>15</v>
      </c>
      <c r="Q43">
        <v>1</v>
      </c>
      <c r="R43" t="str">
        <f>IF(O43=1,INDEX('weapon 1'!$A$1:$B$999,P43+2,2),IF(O43=2,INDEX('equip 2'!$A$1:$B$999,P43+2,2),IF(O43=3,INDEX('use 3'!$A$1:$B$999,P43+2,2),IF(O43=4,INDEX('etc 4'!$A$1:$B$999,P43+2,2),))))</f>
        <v>"Torchlight"</v>
      </c>
      <c r="S43">
        <v>1</v>
      </c>
      <c r="T43">
        <v>0</v>
      </c>
      <c r="U43" t="str">
        <f t="shared" si="0"/>
        <v>db_craft_add(3,4,23,10,4,34,8,0,0,0,2,15,1,1,0)</v>
      </c>
    </row>
    <row r="44" spans="1:21" x14ac:dyDescent="0.3">
      <c r="A44">
        <v>42</v>
      </c>
      <c r="B44">
        <v>4</v>
      </c>
      <c r="C44">
        <v>4</v>
      </c>
      <c r="D44">
        <v>34</v>
      </c>
      <c r="E44">
        <v>10</v>
      </c>
      <c r="F44" t="str">
        <f>IF(C44=1,INDEX('weapon 1'!$A$1:$B$999,D44+2,2),IF(C44=2,INDEX('equip 2'!$A$1:$B$999,D44+2,2),IF(C44=3,INDEX('use 3'!$A$1:$B$999,D44+2,2),IF(C44=4,INDEX('etc 4'!$A$1:$B$999,D44+2,2),))))</f>
        <v>"Cloth"</v>
      </c>
      <c r="G44">
        <v>0</v>
      </c>
      <c r="H44">
        <v>0</v>
      </c>
      <c r="I44">
        <v>0</v>
      </c>
      <c r="J44">
        <f>IF(G44=1,INDEX('weapon 1'!$A$1:$B$999,H44+2,2),IF(G44=2,INDEX('equip 2'!$A$1:$B$999,H44+2,2),IF(G44=3,INDEX('use 3'!$A$1:$B$999,H44+2,2),IF(G44=4,INDEX('etc 4'!$A$1:$B$999,H44+2,2),))))</f>
        <v>0</v>
      </c>
      <c r="K44">
        <v>0</v>
      </c>
      <c r="L44">
        <v>0</v>
      </c>
      <c r="M44">
        <v>0</v>
      </c>
      <c r="N44">
        <f>IF(K44=1,INDEX('weapon 1'!$A$1:$B$999,L44+2,2),IF(K44=2,INDEX('equip 2'!$A$1:$B$999,L44+2,2),IF(K44=3,INDEX('use 3'!$A$1:$B$999,L44+2,2),IF(K44=4,INDEX('etc 4'!$A$1:$B$999,L44+2,2),))))</f>
        <v>0</v>
      </c>
      <c r="O44">
        <v>3</v>
      </c>
      <c r="P44">
        <v>12</v>
      </c>
      <c r="Q44">
        <v>1</v>
      </c>
      <c r="R44" t="str">
        <f>IF(O44=1,INDEX('weapon 1'!$A$1:$B$999,P44+2,2),IF(O44=2,INDEX('equip 2'!$A$1:$B$999,P44+2,2),IF(O44=3,INDEX('use 3'!$A$1:$B$999,P44+2,2),IF(O44=4,INDEX('etc 4'!$A$1:$B$999,P44+2,2),))))</f>
        <v>"Bandage"</v>
      </c>
      <c r="S44">
        <v>1</v>
      </c>
      <c r="T44">
        <v>0</v>
      </c>
      <c r="U44" t="str">
        <f t="shared" si="0"/>
        <v>db_craft_add(4,4,34,10,0,0,0,0,0,0,3,12,1,1,0)</v>
      </c>
    </row>
    <row r="45" spans="1:21" x14ac:dyDescent="0.3">
      <c r="A45">
        <v>43</v>
      </c>
      <c r="B45">
        <v>1</v>
      </c>
      <c r="C45">
        <v>4</v>
      </c>
      <c r="D45">
        <v>23</v>
      </c>
      <c r="E45">
        <v>10</v>
      </c>
      <c r="F45" t="str">
        <f>IF(C45=1,INDEX('weapon 1'!$A$1:$B$999,D45+2,2),IF(C45=2,INDEX('equip 2'!$A$1:$B$999,D45+2,2),IF(C45=3,INDEX('use 3'!$A$1:$B$999,D45+2,2),IF(C45=4,INDEX('etc 4'!$A$1:$B$999,D45+2,2),))))</f>
        <v>"Wood"</v>
      </c>
      <c r="G45">
        <v>0</v>
      </c>
      <c r="H45">
        <v>0</v>
      </c>
      <c r="I45">
        <v>0</v>
      </c>
      <c r="J45">
        <f>IF(G45=1,INDEX('weapon 1'!$A$1:$B$999,H45+2,2),IF(G45=2,INDEX('equip 2'!$A$1:$B$999,H45+2,2),IF(G45=3,INDEX('use 3'!$A$1:$B$999,H45+2,2),IF(G45=4,INDEX('etc 4'!$A$1:$B$999,H45+2,2),))))</f>
        <v>0</v>
      </c>
      <c r="K45">
        <v>0</v>
      </c>
      <c r="L45">
        <v>0</v>
      </c>
      <c r="M45">
        <v>0</v>
      </c>
      <c r="N45">
        <f>IF(K45=1,INDEX('weapon 1'!$A$1:$B$999,L45+2,2),IF(K45=2,INDEX('equip 2'!$A$1:$B$999,L45+2,2),IF(K45=3,INDEX('use 3'!$A$1:$B$999,L45+2,2),IF(K45=4,INDEX('etc 4'!$A$1:$B$999,L45+2,2),))))</f>
        <v>0</v>
      </c>
      <c r="O45">
        <v>4</v>
      </c>
      <c r="P45">
        <v>0</v>
      </c>
      <c r="Q45">
        <v>1</v>
      </c>
      <c r="R45" t="str">
        <f>IF(O45=1,INDEX('weapon 1'!$A$1:$B$999,P45+2,2),IF(O45=2,INDEX('equip 2'!$A$1:$B$999,P45+2,2),IF(O45=3,INDEX('use 3'!$A$1:$B$999,P45+2,2),IF(O45=4,INDEX('etc 4'!$A$1:$B$999,P45+2,2),))))</f>
        <v>"Craft desk"</v>
      </c>
      <c r="S45">
        <v>0</v>
      </c>
      <c r="T45">
        <v>0</v>
      </c>
      <c r="U45" t="str">
        <f t="shared" si="0"/>
        <v>db_craft_add(1,4,23,10,0,0,0,0,0,0,4,0,1,0,0)</v>
      </c>
    </row>
    <row r="46" spans="1:21" x14ac:dyDescent="0.3">
      <c r="A46">
        <v>44</v>
      </c>
      <c r="B46">
        <v>1</v>
      </c>
      <c r="C46">
        <v>4</v>
      </c>
      <c r="D46">
        <v>23</v>
      </c>
      <c r="E46">
        <v>10</v>
      </c>
      <c r="F46" t="str">
        <f>IF(C46=1,INDEX('weapon 1'!$A$1:$B$999,D46+2,2),IF(C46=2,INDEX('equip 2'!$A$1:$B$999,D46+2,2),IF(C46=3,INDEX('use 3'!$A$1:$B$999,D46+2,2),IF(C46=4,INDEX('etc 4'!$A$1:$B$999,D46+2,2),))))</f>
        <v>"Wood"</v>
      </c>
      <c r="G46">
        <v>4</v>
      </c>
      <c r="H46">
        <v>26</v>
      </c>
      <c r="I46">
        <v>15</v>
      </c>
      <c r="J46" t="str">
        <f>IF(G46=1,INDEX('weapon 1'!$A$1:$B$999,H46+2,2),IF(G46=2,INDEX('equip 2'!$A$1:$B$999,H46+2,2),IF(G46=3,INDEX('use 3'!$A$1:$B$999,H46+2,2),IF(G46=4,INDEX('etc 4'!$A$1:$B$999,H46+2,2),))))</f>
        <v>"Steel"</v>
      </c>
      <c r="K46">
        <v>0</v>
      </c>
      <c r="L46">
        <v>0</v>
      </c>
      <c r="M46">
        <v>0</v>
      </c>
      <c r="N46">
        <f>IF(K46=1,INDEX('weapon 1'!$A$1:$B$999,L46+2,2),IF(K46=2,INDEX('equip 2'!$A$1:$B$999,L46+2,2),IF(K46=3,INDEX('use 3'!$A$1:$B$999,L46+2,2),IF(K46=4,INDEX('etc 4'!$A$1:$B$999,L46+2,2),))))</f>
        <v>0</v>
      </c>
      <c r="O46">
        <v>4</v>
      </c>
      <c r="P46">
        <v>1</v>
      </c>
      <c r="Q46">
        <v>1</v>
      </c>
      <c r="R46" t="str">
        <f>IF(O46=1,INDEX('weapon 1'!$A$1:$B$999,P46+2,2),IF(O46=2,INDEX('equip 2'!$A$1:$B$999,P46+2,2),IF(O46=3,INDEX('use 3'!$A$1:$B$999,P46+2,2),IF(O46=4,INDEX('etc 4'!$A$1:$B$999,P46+2,2),))))</f>
        <v>"Pro craft desk"</v>
      </c>
      <c r="S46">
        <v>1</v>
      </c>
      <c r="T46">
        <v>0</v>
      </c>
      <c r="U46" t="str">
        <f t="shared" si="0"/>
        <v>db_craft_add(1,4,23,10,4,26,15,0,0,0,4,1,1,1,0)</v>
      </c>
    </row>
    <row r="47" spans="1:21" x14ac:dyDescent="0.3">
      <c r="A47">
        <v>45</v>
      </c>
      <c r="B47">
        <v>1</v>
      </c>
      <c r="C47">
        <v>1</v>
      </c>
      <c r="D47">
        <v>13</v>
      </c>
      <c r="E47">
        <v>1</v>
      </c>
      <c r="F47" t="str">
        <f>IF(C47=1,INDEX('weapon 1'!$A$1:$B$999,D47+2,2),IF(C47=2,INDEX('equip 2'!$A$1:$B$999,D47+2,2),IF(C47=3,INDEX('use 3'!$A$1:$B$999,D47+2,2),IF(C47=4,INDEX('etc 4'!$A$1:$B$999,D47+2,2),))))</f>
        <v>"Semi auto rifle"</v>
      </c>
      <c r="G47">
        <v>4</v>
      </c>
      <c r="H47">
        <v>30</v>
      </c>
      <c r="I47">
        <v>5</v>
      </c>
      <c r="J47" t="str">
        <f>IF(G47=1,INDEX('weapon 1'!$A$1:$B$999,H47+2,2),IF(G47=2,INDEX('equip 2'!$A$1:$B$999,H47+2,2),IF(G47=3,INDEX('use 3'!$A$1:$B$999,H47+2,2),IF(G47=4,INDEX('etc 4'!$A$1:$B$999,H47+2,2),))))</f>
        <v>"Machine parts"</v>
      </c>
      <c r="K47">
        <v>4</v>
      </c>
      <c r="L47">
        <v>29</v>
      </c>
      <c r="M47">
        <v>1</v>
      </c>
      <c r="N47" t="str">
        <f>IF(K47=1,INDEX('weapon 1'!$A$1:$B$999,L47+2,2),IF(K47=2,INDEX('equip 2'!$A$1:$B$999,L47+2,2),IF(K47=3,INDEX('use 3'!$A$1:$B$999,L47+2,2),IF(K47=4,INDEX('etc 4'!$A$1:$B$999,L47+2,2),))))</f>
        <v>"Blueprint"</v>
      </c>
      <c r="O47">
        <v>4</v>
      </c>
      <c r="P47">
        <v>2</v>
      </c>
      <c r="Q47">
        <v>1</v>
      </c>
      <c r="R47" t="str">
        <f>IF(O47=1,INDEX('weapon 1'!$A$1:$B$999,P47+2,2),IF(O47=2,INDEX('equip 2'!$A$1:$B$999,P47+2,2),IF(O47=3,INDEX('use 3'!$A$1:$B$999,P47+2,2),IF(O47=4,INDEX('etc 4'!$A$1:$B$999,P47+2,2),))))</f>
        <v>"Turret"</v>
      </c>
      <c r="S47">
        <v>0</v>
      </c>
      <c r="T47">
        <v>1</v>
      </c>
      <c r="U47" t="str">
        <f t="shared" si="0"/>
        <v>db_craft_add(1,1,13,1,4,30,5,4,29,1,4,2,1,0,1)</v>
      </c>
    </row>
    <row r="48" spans="1:21" x14ac:dyDescent="0.3">
      <c r="A48">
        <v>46</v>
      </c>
      <c r="B48">
        <v>1</v>
      </c>
      <c r="C48">
        <v>1</v>
      </c>
      <c r="D48">
        <v>15</v>
      </c>
      <c r="E48">
        <v>1</v>
      </c>
      <c r="F48" t="str">
        <f>IF(C48=1,INDEX('weapon 1'!$A$1:$B$999,D48+2,2),IF(C48=2,INDEX('equip 2'!$A$1:$B$999,D48+2,2),IF(C48=3,INDEX('use 3'!$A$1:$B$999,D48+2,2),IF(C48=4,INDEX('etc 4'!$A$1:$B$999,D48+2,2),))))</f>
        <v>"M10"</v>
      </c>
      <c r="G48">
        <v>4</v>
      </c>
      <c r="H48">
        <v>38</v>
      </c>
      <c r="I48">
        <v>1</v>
      </c>
      <c r="J48" t="str">
        <f>IF(G48=1,INDEX('weapon 1'!$A$1:$B$999,H48+2,2),IF(G48=2,INDEX('equip 2'!$A$1:$B$999,H48+2,2),IF(G48=3,INDEX('use 3'!$A$1:$B$999,H48+2,2),IF(G48=4,INDEX('etc 4'!$A$1:$B$999,H48+2,2),))))</f>
        <v>"Drone"</v>
      </c>
      <c r="K48">
        <v>4</v>
      </c>
      <c r="L48">
        <v>35</v>
      </c>
      <c r="M48">
        <v>1</v>
      </c>
      <c r="N48" t="str">
        <f>IF(K48=1,INDEX('weapon 1'!$A$1:$B$999,L48+2,2),IF(K48=2,INDEX('equip 2'!$A$1:$B$999,L48+2,2),IF(K48=3,INDEX('use 3'!$A$1:$B$999,L48+2,2),IF(K48=4,INDEX('etc 4'!$A$1:$B$999,L48+2,2),))))</f>
        <v>"Computer chip"</v>
      </c>
      <c r="O48">
        <v>4</v>
      </c>
      <c r="P48">
        <v>3</v>
      </c>
      <c r="Q48">
        <v>1</v>
      </c>
      <c r="R48" t="str">
        <f>IF(O48=1,INDEX('weapon 1'!$A$1:$B$999,P48+2,2),IF(O48=2,INDEX('equip 2'!$A$1:$B$999,P48+2,2),IF(O48=3,INDEX('use 3'!$A$1:$B$999,P48+2,2),IF(O48=4,INDEX('etc 4'!$A$1:$B$999,P48+2,2),))))</f>
        <v>"Turret drone"</v>
      </c>
      <c r="S48">
        <v>0</v>
      </c>
      <c r="T48">
        <v>1</v>
      </c>
      <c r="U48" t="str">
        <f t="shared" si="0"/>
        <v>db_craft_add(1,1,15,1,4,38,1,4,35,1,4,3,1,0,1)</v>
      </c>
    </row>
    <row r="49" spans="1:21" x14ac:dyDescent="0.3">
      <c r="A49">
        <v>47</v>
      </c>
      <c r="B49">
        <v>1</v>
      </c>
      <c r="C49">
        <v>4</v>
      </c>
      <c r="D49">
        <v>32</v>
      </c>
      <c r="E49">
        <v>1</v>
      </c>
      <c r="F49" t="str">
        <f>IF(C49=1,INDEX('weapon 1'!$A$1:$B$999,D49+2,2),IF(C49=2,INDEX('equip 2'!$A$1:$B$999,D49+2,2),IF(C49=3,INDEX('use 3'!$A$1:$B$999,D49+2,2),IF(C49=4,INDEX('etc 4'!$A$1:$B$999,D49+2,2),))))</f>
        <v>"Bulb"</v>
      </c>
      <c r="G49">
        <v>4</v>
      </c>
      <c r="H49">
        <v>30</v>
      </c>
      <c r="I49">
        <v>5</v>
      </c>
      <c r="J49" t="str">
        <f>IF(G49=1,INDEX('weapon 1'!$A$1:$B$999,H49+2,2),IF(G49=2,INDEX('equip 2'!$A$1:$B$999,H49+2,2),IF(G49=3,INDEX('use 3'!$A$1:$B$999,H49+2,2),IF(G49=4,INDEX('etc 4'!$A$1:$B$999,H49+2,2),))))</f>
        <v>"Machine parts"</v>
      </c>
      <c r="K49">
        <v>4</v>
      </c>
      <c r="L49">
        <v>29</v>
      </c>
      <c r="M49">
        <v>1</v>
      </c>
      <c r="N49" t="str">
        <f>IF(K49=1,INDEX('weapon 1'!$A$1:$B$999,L49+2,2),IF(K49=2,INDEX('equip 2'!$A$1:$B$999,L49+2,2),IF(K49=3,INDEX('use 3'!$A$1:$B$999,L49+2,2),IF(K49=4,INDEX('etc 4'!$A$1:$B$999,L49+2,2),))))</f>
        <v>"Blueprint"</v>
      </c>
      <c r="O49">
        <v>4</v>
      </c>
      <c r="P49">
        <v>4</v>
      </c>
      <c r="Q49">
        <v>1</v>
      </c>
      <c r="R49" t="str">
        <f>IF(O49=1,INDEX('weapon 1'!$A$1:$B$999,P49+2,2),IF(O49=2,INDEX('equip 2'!$A$1:$B$999,P49+2,2),IF(O49=3,INDEX('use 3'!$A$1:$B$999,P49+2,2),IF(O49=4,INDEX('etc 4'!$A$1:$B$999,P49+2,2),))))</f>
        <v>"Lamp"</v>
      </c>
      <c r="S49">
        <v>0</v>
      </c>
      <c r="T49">
        <v>1</v>
      </c>
      <c r="U49" t="str">
        <f t="shared" si="0"/>
        <v>db_craft_add(1,4,32,1,4,30,5,4,29,1,4,4,1,0,1)</v>
      </c>
    </row>
    <row r="50" spans="1:21" x14ac:dyDescent="0.3">
      <c r="A50">
        <v>48</v>
      </c>
      <c r="B50">
        <v>1</v>
      </c>
      <c r="C50">
        <v>4</v>
      </c>
      <c r="D50">
        <v>32</v>
      </c>
      <c r="E50">
        <v>1</v>
      </c>
      <c r="F50" t="str">
        <f>IF(C50=1,INDEX('weapon 1'!$A$1:$B$999,D50+2,2),IF(C50=2,INDEX('equip 2'!$A$1:$B$999,D50+2,2),IF(C50=3,INDEX('use 3'!$A$1:$B$999,D50+2,2),IF(C50=4,INDEX('etc 4'!$A$1:$B$999,D50+2,2),))))</f>
        <v>"Bulb"</v>
      </c>
      <c r="G50">
        <v>4</v>
      </c>
      <c r="H50">
        <v>38</v>
      </c>
      <c r="I50">
        <v>1</v>
      </c>
      <c r="J50" t="str">
        <f>IF(G50=1,INDEX('weapon 1'!$A$1:$B$999,H50+2,2),IF(G50=2,INDEX('equip 2'!$A$1:$B$999,H50+2,2),IF(G50=3,INDEX('use 3'!$A$1:$B$999,H50+2,2),IF(G50=4,INDEX('etc 4'!$A$1:$B$999,H50+2,2),))))</f>
        <v>"Drone"</v>
      </c>
      <c r="K50">
        <v>4</v>
      </c>
      <c r="L50">
        <v>35</v>
      </c>
      <c r="M50">
        <v>1</v>
      </c>
      <c r="N50" t="str">
        <f>IF(K50=1,INDEX('weapon 1'!$A$1:$B$999,L50+2,2),IF(K50=2,INDEX('equip 2'!$A$1:$B$999,L50+2,2),IF(K50=3,INDEX('use 3'!$A$1:$B$999,L50+2,2),IF(K50=4,INDEX('etc 4'!$A$1:$B$999,L50+2,2),))))</f>
        <v>"Computer chip"</v>
      </c>
      <c r="O50">
        <v>4</v>
      </c>
      <c r="P50">
        <v>5</v>
      </c>
      <c r="Q50">
        <v>1</v>
      </c>
      <c r="R50" t="str">
        <f>IF(O50=1,INDEX('weapon 1'!$A$1:$B$999,P50+2,2),IF(O50=2,INDEX('equip 2'!$A$1:$B$999,P50+2,2),IF(O50=3,INDEX('use 3'!$A$1:$B$999,P50+2,2),IF(O50=4,INDEX('etc 4'!$A$1:$B$999,P50+2,2),))))</f>
        <v>"Lamp drone"</v>
      </c>
      <c r="S50">
        <v>0</v>
      </c>
      <c r="T50">
        <v>1</v>
      </c>
      <c r="U50" t="str">
        <f t="shared" si="0"/>
        <v>db_craft_add(1,4,32,1,4,38,1,4,35,1,4,5,1,0,1)</v>
      </c>
    </row>
    <row r="51" spans="1:21" x14ac:dyDescent="0.3">
      <c r="A51">
        <v>49</v>
      </c>
      <c r="B51">
        <v>1</v>
      </c>
      <c r="C51">
        <v>4</v>
      </c>
      <c r="D51">
        <v>31</v>
      </c>
      <c r="E51">
        <v>5</v>
      </c>
      <c r="F51" t="str">
        <f>IF(C51=1,INDEX('weapon 1'!$A$1:$B$999,D51+2,2),IF(C51=2,INDEX('equip 2'!$A$1:$B$999,D51+2,2),IF(C51=3,INDEX('use 3'!$A$1:$B$999,D51+2,2),IF(C51=4,INDEX('etc 4'!$A$1:$B$999,D51+2,2),))))</f>
        <v>"Battery"</v>
      </c>
      <c r="G51">
        <v>0</v>
      </c>
      <c r="H51">
        <v>0</v>
      </c>
      <c r="I51">
        <v>0</v>
      </c>
      <c r="J51">
        <f>IF(G51=1,INDEX('weapon 1'!$A$1:$B$999,H51+2,2),IF(G51=2,INDEX('equip 2'!$A$1:$B$999,H51+2,2),IF(G51=3,INDEX('use 3'!$A$1:$B$999,H51+2,2),IF(G51=4,INDEX('etc 4'!$A$1:$B$999,H51+2,2),))))</f>
        <v>0</v>
      </c>
      <c r="K51">
        <v>0</v>
      </c>
      <c r="L51">
        <v>0</v>
      </c>
      <c r="M51">
        <v>0</v>
      </c>
      <c r="N51">
        <f>IF(K51=1,INDEX('weapon 1'!$A$1:$B$999,L51+2,2),IF(K51=2,INDEX('equip 2'!$A$1:$B$999,L51+2,2),IF(K51=3,INDEX('use 3'!$A$1:$B$999,L51+2,2),IF(K51=4,INDEX('etc 4'!$A$1:$B$999,L51+2,2),))))</f>
        <v>0</v>
      </c>
      <c r="O51">
        <v>4</v>
      </c>
      <c r="P51">
        <v>6</v>
      </c>
      <c r="Q51">
        <v>1</v>
      </c>
      <c r="R51" t="str">
        <f>IF(O51=1,INDEX('weapon 1'!$A$1:$B$999,P51+2,2),IF(O51=2,INDEX('equip 2'!$A$1:$B$999,P51+2,2),IF(O51=3,INDEX('use 3'!$A$1:$B$999,P51+2,2),IF(O51=4,INDEX('etc 4'!$A$1:$B$999,P51+2,2),))))</f>
        <v>"Battery box"</v>
      </c>
      <c r="S51">
        <v>0</v>
      </c>
      <c r="T51">
        <v>1</v>
      </c>
      <c r="U51" t="str">
        <f t="shared" si="0"/>
        <v>db_craft_add(1,4,31,5,0,0,0,0,0,0,4,6,1,0,1)</v>
      </c>
    </row>
    <row r="52" spans="1:21" x14ac:dyDescent="0.3">
      <c r="A52">
        <v>50</v>
      </c>
      <c r="B52">
        <v>1</v>
      </c>
      <c r="C52">
        <v>4</v>
      </c>
      <c r="D52">
        <v>42</v>
      </c>
      <c r="E52">
        <v>5</v>
      </c>
      <c r="F52" t="str">
        <f>IF(C52=1,INDEX('weapon 1'!$A$1:$B$999,D52+2,2),IF(C52=2,INDEX('equip 2'!$A$1:$B$999,D52+2,2),IF(C52=3,INDEX('use 3'!$A$1:$B$999,D52+2,2),IF(C52=4,INDEX('etc 4'!$A$1:$B$999,D52+2,2),))))</f>
        <v>"Solar panel"</v>
      </c>
      <c r="G52">
        <v>4</v>
      </c>
      <c r="H52">
        <v>29</v>
      </c>
      <c r="I52">
        <v>1</v>
      </c>
      <c r="J52" t="str">
        <f>IF(G52=1,INDEX('weapon 1'!$A$1:$B$999,H52+2,2),IF(G52=2,INDEX('equip 2'!$A$1:$B$999,H52+2,2),IF(G52=3,INDEX('use 3'!$A$1:$B$999,H52+2,2),IF(G52=4,INDEX('etc 4'!$A$1:$B$999,H52+2,2),))))</f>
        <v>"Blueprint"</v>
      </c>
      <c r="K52">
        <v>0</v>
      </c>
      <c r="L52">
        <v>0</v>
      </c>
      <c r="M52">
        <v>0</v>
      </c>
      <c r="N52">
        <f>IF(K52=1,INDEX('weapon 1'!$A$1:$B$999,L52+2,2),IF(K52=2,INDEX('equip 2'!$A$1:$B$999,L52+2,2),IF(K52=3,INDEX('use 3'!$A$1:$B$999,L52+2,2),IF(K52=4,INDEX('etc 4'!$A$1:$B$999,L52+2,2),))))</f>
        <v>0</v>
      </c>
      <c r="O52">
        <v>4</v>
      </c>
      <c r="P52">
        <v>7</v>
      </c>
      <c r="Q52">
        <v>1</v>
      </c>
      <c r="R52" t="str">
        <f>IF(O52=1,INDEX('weapon 1'!$A$1:$B$999,P52+2,2),IF(O52=2,INDEX('equip 2'!$A$1:$B$999,P52+2,2),IF(O52=3,INDEX('use 3'!$A$1:$B$999,P52+2,2),IF(O52=4,INDEX('etc 4'!$A$1:$B$999,P52+2,2),))))</f>
        <v>"Solar generator"</v>
      </c>
      <c r="S52">
        <v>0</v>
      </c>
      <c r="T52">
        <v>1</v>
      </c>
      <c r="U52" t="str">
        <f t="shared" si="0"/>
        <v>db_craft_add(1,4,42,5,4,29,1,0,0,0,4,7,1,0,1)</v>
      </c>
    </row>
    <row r="53" spans="1:21" x14ac:dyDescent="0.3">
      <c r="A53">
        <v>51</v>
      </c>
      <c r="B53">
        <v>1</v>
      </c>
      <c r="C53">
        <v>4</v>
      </c>
      <c r="D53">
        <v>43</v>
      </c>
      <c r="E53">
        <v>3</v>
      </c>
      <c r="F53" t="str">
        <f>IF(C53=1,INDEX('weapon 1'!$A$1:$B$999,D53+2,2),IF(C53=2,INDEX('equip 2'!$A$1:$B$999,D53+2,2),IF(C53=3,INDEX('use 3'!$A$1:$B$999,D53+2,2),IF(C53=4,INDEX('etc 4'!$A$1:$B$999,D53+2,2),))))</f>
        <v>"Radioactive material"</v>
      </c>
      <c r="G53">
        <v>4</v>
      </c>
      <c r="H53">
        <v>26</v>
      </c>
      <c r="I53">
        <v>10</v>
      </c>
      <c r="J53" t="str">
        <f>IF(G53=1,INDEX('weapon 1'!$A$1:$B$999,H53+2,2),IF(G53=2,INDEX('equip 2'!$A$1:$B$999,H53+2,2),IF(G53=3,INDEX('use 3'!$A$1:$B$999,H53+2,2),IF(G53=4,INDEX('etc 4'!$A$1:$B$999,H53+2,2),))))</f>
        <v>"Steel"</v>
      </c>
      <c r="K53">
        <v>4</v>
      </c>
      <c r="L53">
        <v>29</v>
      </c>
      <c r="M53">
        <v>2</v>
      </c>
      <c r="N53" t="str">
        <f>IF(K53=1,INDEX('weapon 1'!$A$1:$B$999,L53+2,2),IF(K53=2,INDEX('equip 2'!$A$1:$B$999,L53+2,2),IF(K53=3,INDEX('use 3'!$A$1:$B$999,L53+2,2),IF(K53=4,INDEX('etc 4'!$A$1:$B$999,L53+2,2),))))</f>
        <v>"Blueprint"</v>
      </c>
      <c r="O53">
        <v>4</v>
      </c>
      <c r="P53">
        <v>8</v>
      </c>
      <c r="Q53">
        <v>1</v>
      </c>
      <c r="R53" t="str">
        <f>IF(O53=1,INDEX('weapon 1'!$A$1:$B$999,P53+2,2),IF(O53=2,INDEX('equip 2'!$A$1:$B$999,P53+2,2),IF(O53=3,INDEX('use 3'!$A$1:$B$999,P53+2,2),IF(O53=4,INDEX('etc 4'!$A$1:$B$999,P53+2,2),))))</f>
        <v>"Nuclear reactor"</v>
      </c>
      <c r="S53">
        <v>0</v>
      </c>
      <c r="T53">
        <v>1</v>
      </c>
      <c r="U53" t="str">
        <f t="shared" si="0"/>
        <v>db_craft_add(1,4,43,3,4,26,10,4,29,2,4,8,1,0,1)</v>
      </c>
    </row>
    <row r="54" spans="1:21" x14ac:dyDescent="0.3">
      <c r="A54">
        <v>52</v>
      </c>
      <c r="B54">
        <v>1</v>
      </c>
      <c r="C54">
        <v>4</v>
      </c>
      <c r="D54">
        <v>37</v>
      </c>
      <c r="E54">
        <v>1</v>
      </c>
      <c r="F54" t="str">
        <f>IF(C54=1,INDEX('weapon 1'!$A$1:$B$999,D54+2,2),IF(C54=2,INDEX('equip 2'!$A$1:$B$999,D54+2,2),IF(C54=3,INDEX('use 3'!$A$1:$B$999,D54+2,2),IF(C54=4,INDEX('etc 4'!$A$1:$B$999,D54+2,2),))))</f>
        <v>"Engine"</v>
      </c>
      <c r="G54">
        <v>4</v>
      </c>
      <c r="H54">
        <v>26</v>
      </c>
      <c r="I54">
        <v>10</v>
      </c>
      <c r="J54" t="str">
        <f>IF(G54=1,INDEX('weapon 1'!$A$1:$B$999,H54+2,2),IF(G54=2,INDEX('equip 2'!$A$1:$B$999,H54+2,2),IF(G54=3,INDEX('use 3'!$A$1:$B$999,H54+2,2),IF(G54=4,INDEX('etc 4'!$A$1:$B$999,H54+2,2),))))</f>
        <v>"Steel"</v>
      </c>
      <c r="K54">
        <v>4</v>
      </c>
      <c r="L54">
        <v>29</v>
      </c>
      <c r="M54">
        <v>1</v>
      </c>
      <c r="N54" t="str">
        <f>IF(K54=1,INDEX('weapon 1'!$A$1:$B$999,L54+2,2),IF(K54=2,INDEX('equip 2'!$A$1:$B$999,L54+2,2),IF(K54=3,INDEX('use 3'!$A$1:$B$999,L54+2,2),IF(K54=4,INDEX('etc 4'!$A$1:$B$999,L54+2,2),))))</f>
        <v>"Blueprint"</v>
      </c>
      <c r="O54">
        <v>4</v>
      </c>
      <c r="P54">
        <v>9</v>
      </c>
      <c r="Q54">
        <v>1</v>
      </c>
      <c r="R54" t="str">
        <f>IF(O54=1,INDEX('weapon 1'!$A$1:$B$999,P54+2,2),IF(O54=2,INDEX('equip 2'!$A$1:$B$999,P54+2,2),IF(O54=3,INDEX('use 3'!$A$1:$B$999,P54+2,2),IF(O54=4,INDEX('etc 4'!$A$1:$B$999,P54+2,2),))))</f>
        <v>"Oil generator"</v>
      </c>
      <c r="S54">
        <v>0</v>
      </c>
      <c r="T54">
        <v>1</v>
      </c>
      <c r="U54" t="str">
        <f t="shared" si="0"/>
        <v>db_craft_add(1,4,37,1,4,26,10,4,29,1,4,9,1,0,1)</v>
      </c>
    </row>
    <row r="55" spans="1:21" x14ac:dyDescent="0.3">
      <c r="A55">
        <v>53</v>
      </c>
      <c r="B55">
        <v>1</v>
      </c>
      <c r="C55">
        <v>4</v>
      </c>
      <c r="D55">
        <v>23</v>
      </c>
      <c r="E55">
        <v>8</v>
      </c>
      <c r="F55" t="str">
        <f>IF(C55=1,INDEX('weapon 1'!$A$1:$B$999,D55+2,2),IF(C55=2,INDEX('equip 2'!$A$1:$B$999,D55+2,2),IF(C55=3,INDEX('use 3'!$A$1:$B$999,D55+2,2),IF(C55=4,INDEX('etc 4'!$A$1:$B$999,D55+2,2),))))</f>
        <v>"Wood"</v>
      </c>
      <c r="G55">
        <v>0</v>
      </c>
      <c r="H55">
        <v>0</v>
      </c>
      <c r="I55">
        <v>0</v>
      </c>
      <c r="J55">
        <f>IF(G55=1,INDEX('weapon 1'!$A$1:$B$999,H55+2,2),IF(G55=2,INDEX('equip 2'!$A$1:$B$999,H55+2,2),IF(G55=3,INDEX('use 3'!$A$1:$B$999,H55+2,2),IF(G55=4,INDEX('etc 4'!$A$1:$B$999,H55+2,2),))))</f>
        <v>0</v>
      </c>
      <c r="K55">
        <v>0</v>
      </c>
      <c r="L55">
        <v>0</v>
      </c>
      <c r="M55">
        <v>0</v>
      </c>
      <c r="N55">
        <f>IF(K55=1,INDEX('weapon 1'!$A$1:$B$999,L55+2,2),IF(K55=2,INDEX('equip 2'!$A$1:$B$999,L55+2,2),IF(K55=3,INDEX('use 3'!$A$1:$B$999,L55+2,2),IF(K55=4,INDEX('etc 4'!$A$1:$B$999,L55+2,2),))))</f>
        <v>0</v>
      </c>
      <c r="O55">
        <v>4</v>
      </c>
      <c r="P55">
        <v>10</v>
      </c>
      <c r="Q55">
        <v>1</v>
      </c>
      <c r="R55" t="str">
        <f>IF(O55=1,INDEX('weapon 1'!$A$1:$B$999,P55+2,2),IF(O55=2,INDEX('equip 2'!$A$1:$B$999,P55+2,2),IF(O55=3,INDEX('use 3'!$A$1:$B$999,P55+2,2),IF(O55=4,INDEX('etc 4'!$A$1:$B$999,P55+2,2),))))</f>
        <v>"Wooden barricade"</v>
      </c>
      <c r="S55">
        <v>1</v>
      </c>
      <c r="T55">
        <v>0</v>
      </c>
      <c r="U55" t="str">
        <f t="shared" si="0"/>
        <v>db_craft_add(1,4,23,8,0,0,0,0,0,0,4,10,1,1,0)</v>
      </c>
    </row>
    <row r="56" spans="1:21" x14ac:dyDescent="0.3">
      <c r="A56">
        <v>54</v>
      </c>
      <c r="B56">
        <v>1</v>
      </c>
      <c r="C56">
        <v>4</v>
      </c>
      <c r="D56">
        <v>23</v>
      </c>
      <c r="E56">
        <v>8</v>
      </c>
      <c r="F56" t="str">
        <f>IF(C56=1,INDEX('weapon 1'!$A$1:$B$999,D56+2,2),IF(C56=2,INDEX('equip 2'!$A$1:$B$999,D56+2,2),IF(C56=3,INDEX('use 3'!$A$1:$B$999,D56+2,2),IF(C56=4,INDEX('etc 4'!$A$1:$B$999,D56+2,2),))))</f>
        <v>"Wood"</v>
      </c>
      <c r="G56">
        <v>0</v>
      </c>
      <c r="H56">
        <v>0</v>
      </c>
      <c r="I56">
        <v>0</v>
      </c>
      <c r="J56">
        <f>IF(G56=1,INDEX('weapon 1'!$A$1:$B$999,H56+2,2),IF(G56=2,INDEX('equip 2'!$A$1:$B$999,H56+2,2),IF(G56=3,INDEX('use 3'!$A$1:$B$999,H56+2,2),IF(G56=4,INDEX('etc 4'!$A$1:$B$999,H56+2,2),))))</f>
        <v>0</v>
      </c>
      <c r="K56">
        <v>0</v>
      </c>
      <c r="L56">
        <v>0</v>
      </c>
      <c r="M56">
        <v>0</v>
      </c>
      <c r="N56">
        <f>IF(K56=1,INDEX('weapon 1'!$A$1:$B$999,L56+2,2),IF(K56=2,INDEX('equip 2'!$A$1:$B$999,L56+2,2),IF(K56=3,INDEX('use 3'!$A$1:$B$999,L56+2,2),IF(K56=4,INDEX('etc 4'!$A$1:$B$999,L56+2,2),))))</f>
        <v>0</v>
      </c>
      <c r="O56">
        <v>4</v>
      </c>
      <c r="P56">
        <v>11</v>
      </c>
      <c r="Q56">
        <v>1</v>
      </c>
      <c r="R56" t="str">
        <f>IF(O56=1,INDEX('weapon 1'!$A$1:$B$999,P56+2,2),IF(O56=2,INDEX('equip 2'!$A$1:$B$999,P56+2,2),IF(O56=3,INDEX('use 3'!$A$1:$B$999,P56+2,2),IF(O56=4,INDEX('etc 4'!$A$1:$B$999,P56+2,2),))))</f>
        <v>"Wooden door"</v>
      </c>
      <c r="S56">
        <v>1</v>
      </c>
      <c r="T56">
        <v>0</v>
      </c>
      <c r="U56" t="str">
        <f t="shared" si="0"/>
        <v>db_craft_add(1,4,23,8,0,0,0,0,0,0,4,11,1,1,0)</v>
      </c>
    </row>
    <row r="57" spans="1:21" x14ac:dyDescent="0.3">
      <c r="A57">
        <v>55</v>
      </c>
      <c r="B57">
        <v>1</v>
      </c>
      <c r="C57">
        <v>4</v>
      </c>
      <c r="D57">
        <v>26</v>
      </c>
      <c r="E57">
        <v>8</v>
      </c>
      <c r="F57" t="str">
        <f>IF(C57=1,INDEX('weapon 1'!$A$1:$B$999,D57+2,2),IF(C57=2,INDEX('equip 2'!$A$1:$B$999,D57+2,2),IF(C57=3,INDEX('use 3'!$A$1:$B$999,D57+2,2),IF(C57=4,INDEX('etc 4'!$A$1:$B$999,D57+2,2),))))</f>
        <v>"Steel"</v>
      </c>
      <c r="G57">
        <v>0</v>
      </c>
      <c r="H57">
        <v>0</v>
      </c>
      <c r="I57">
        <v>0</v>
      </c>
      <c r="J57">
        <f>IF(G57=1,INDEX('weapon 1'!$A$1:$B$999,H57+2,2),IF(G57=2,INDEX('equip 2'!$A$1:$B$999,H57+2,2),IF(G57=3,INDEX('use 3'!$A$1:$B$999,H57+2,2),IF(G57=4,INDEX('etc 4'!$A$1:$B$999,H57+2,2),))))</f>
        <v>0</v>
      </c>
      <c r="K57">
        <v>0</v>
      </c>
      <c r="L57">
        <v>0</v>
      </c>
      <c r="M57">
        <v>0</v>
      </c>
      <c r="N57">
        <f>IF(K57=1,INDEX('weapon 1'!$A$1:$B$999,L57+2,2),IF(K57=2,INDEX('equip 2'!$A$1:$B$999,L57+2,2),IF(K57=3,INDEX('use 3'!$A$1:$B$999,L57+2,2),IF(K57=4,INDEX('etc 4'!$A$1:$B$999,L57+2,2),))))</f>
        <v>0</v>
      </c>
      <c r="O57">
        <v>4</v>
      </c>
      <c r="P57">
        <v>12</v>
      </c>
      <c r="Q57">
        <v>1</v>
      </c>
      <c r="R57" t="str">
        <f>IF(O57=1,INDEX('weapon 1'!$A$1:$B$999,P57+2,2),IF(O57=2,INDEX('equip 2'!$A$1:$B$999,P57+2,2),IF(O57=3,INDEX('use 3'!$A$1:$B$999,P57+2,2),IF(O57=4,INDEX('etc 4'!$A$1:$B$999,P57+2,2),))))</f>
        <v>"Steel barricade"</v>
      </c>
      <c r="S57">
        <v>1</v>
      </c>
      <c r="T57">
        <v>0</v>
      </c>
      <c r="U57" t="str">
        <f t="shared" si="0"/>
        <v>db_craft_add(1,4,26,8,0,0,0,0,0,0,4,12,1,1,0)</v>
      </c>
    </row>
    <row r="58" spans="1:21" x14ac:dyDescent="0.3">
      <c r="A58">
        <v>56</v>
      </c>
      <c r="B58">
        <v>1</v>
      </c>
      <c r="C58">
        <v>4</v>
      </c>
      <c r="D58">
        <v>26</v>
      </c>
      <c r="E58">
        <v>8</v>
      </c>
      <c r="F58" t="str">
        <f>IF(C58=1,INDEX('weapon 1'!$A$1:$B$999,D58+2,2),IF(C58=2,INDEX('equip 2'!$A$1:$B$999,D58+2,2),IF(C58=3,INDEX('use 3'!$A$1:$B$999,D58+2,2),IF(C58=4,INDEX('etc 4'!$A$1:$B$999,D58+2,2),))))</f>
        <v>"Steel"</v>
      </c>
      <c r="G58">
        <v>0</v>
      </c>
      <c r="H58">
        <v>0</v>
      </c>
      <c r="I58">
        <v>0</v>
      </c>
      <c r="J58">
        <f>IF(G58=1,INDEX('weapon 1'!$A$1:$B$999,H58+2,2),IF(G58=2,INDEX('equip 2'!$A$1:$B$999,H58+2,2),IF(G58=3,INDEX('use 3'!$A$1:$B$999,H58+2,2),IF(G58=4,INDEX('etc 4'!$A$1:$B$999,H58+2,2),))))</f>
        <v>0</v>
      </c>
      <c r="K58">
        <v>0</v>
      </c>
      <c r="L58">
        <v>0</v>
      </c>
      <c r="M58">
        <v>0</v>
      </c>
      <c r="N58">
        <f>IF(K58=1,INDEX('weapon 1'!$A$1:$B$999,L58+2,2),IF(K58=2,INDEX('equip 2'!$A$1:$B$999,L58+2,2),IF(K58=3,INDEX('use 3'!$A$1:$B$999,L58+2,2),IF(K58=4,INDEX('etc 4'!$A$1:$B$999,L58+2,2),))))</f>
        <v>0</v>
      </c>
      <c r="O58">
        <v>4</v>
      </c>
      <c r="P58">
        <v>13</v>
      </c>
      <c r="Q58">
        <v>1</v>
      </c>
      <c r="R58" t="str">
        <f>IF(O58=1,INDEX('weapon 1'!$A$1:$B$999,P58+2,2),IF(O58=2,INDEX('equip 2'!$A$1:$B$999,P58+2,2),IF(O58=3,INDEX('use 3'!$A$1:$B$999,P58+2,2),IF(O58=4,INDEX('etc 4'!$A$1:$B$999,P58+2,2),))))</f>
        <v>"Steel door"</v>
      </c>
      <c r="S58">
        <v>1</v>
      </c>
      <c r="T58">
        <v>0</v>
      </c>
      <c r="U58" t="str">
        <f t="shared" si="0"/>
        <v>db_craft_add(1,4,26,8,0,0,0,0,0,0,4,13,1,1,0)</v>
      </c>
    </row>
    <row r="59" spans="1:21" x14ac:dyDescent="0.3">
      <c r="A59">
        <v>57</v>
      </c>
      <c r="B59">
        <v>1</v>
      </c>
      <c r="C59">
        <v>4</v>
      </c>
      <c r="D59">
        <v>23</v>
      </c>
      <c r="E59">
        <v>10</v>
      </c>
      <c r="F59" t="str">
        <f>IF(C59=1,INDEX('weapon 1'!$A$1:$B$999,D59+2,2),IF(C59=2,INDEX('equip 2'!$A$1:$B$999,D59+2,2),IF(C59=3,INDEX('use 3'!$A$1:$B$999,D59+2,2),IF(C59=4,INDEX('etc 4'!$A$1:$B$999,D59+2,2),))))</f>
        <v>"Wood"</v>
      </c>
      <c r="G59">
        <v>0</v>
      </c>
      <c r="H59">
        <v>0</v>
      </c>
      <c r="I59">
        <v>0</v>
      </c>
      <c r="J59">
        <f>IF(G59=1,INDEX('weapon 1'!$A$1:$B$999,H59+2,2),IF(G59=2,INDEX('equip 2'!$A$1:$B$999,H59+2,2),IF(G59=3,INDEX('use 3'!$A$1:$B$999,H59+2,2),IF(G59=4,INDEX('etc 4'!$A$1:$B$999,H59+2,2),))))</f>
        <v>0</v>
      </c>
      <c r="K59">
        <v>0</v>
      </c>
      <c r="L59">
        <v>0</v>
      </c>
      <c r="M59">
        <v>0</v>
      </c>
      <c r="N59">
        <f>IF(K59=1,INDEX('weapon 1'!$A$1:$B$999,L59+2,2),IF(K59=2,INDEX('equip 2'!$A$1:$B$999,L59+2,2),IF(K59=3,INDEX('use 3'!$A$1:$B$999,L59+2,2),IF(K59=4,INDEX('etc 4'!$A$1:$B$999,L59+2,2),))))</f>
        <v>0</v>
      </c>
      <c r="O59">
        <v>4</v>
      </c>
      <c r="P59">
        <v>14</v>
      </c>
      <c r="Q59">
        <v>1</v>
      </c>
      <c r="R59" t="str">
        <f>IF(O59=1,INDEX('weapon 1'!$A$1:$B$999,P59+2,2),IF(O59=2,INDEX('equip 2'!$A$1:$B$999,P59+2,2),IF(O59=3,INDEX('use 3'!$A$1:$B$999,P59+2,2),IF(O59=4,INDEX('etc 4'!$A$1:$B$999,P59+2,2),))))</f>
        <v>"Campfire"</v>
      </c>
      <c r="S59">
        <v>0</v>
      </c>
      <c r="T59">
        <v>0</v>
      </c>
      <c r="U59" t="str">
        <f t="shared" si="0"/>
        <v>db_craft_add(1,4,23,10,0,0,0,0,0,0,4,14,1,0,0)</v>
      </c>
    </row>
    <row r="60" spans="1:21" x14ac:dyDescent="0.3">
      <c r="A60">
        <v>58</v>
      </c>
      <c r="B60">
        <v>1</v>
      </c>
      <c r="C60">
        <v>4</v>
      </c>
      <c r="D60">
        <v>23</v>
      </c>
      <c r="E60">
        <v>10</v>
      </c>
      <c r="F60" t="str">
        <f>IF(C60=1,INDEX('weapon 1'!$A$1:$B$999,D60+2,2),IF(C60=2,INDEX('equip 2'!$A$1:$B$999,D60+2,2),IF(C60=3,INDEX('use 3'!$A$1:$B$999,D60+2,2),IF(C60=4,INDEX('etc 4'!$A$1:$B$999,D60+2,2),))))</f>
        <v>"Wood"</v>
      </c>
      <c r="G60">
        <v>4</v>
      </c>
      <c r="H60">
        <v>24</v>
      </c>
      <c r="I60">
        <v>10</v>
      </c>
      <c r="J60" t="str">
        <f>IF(G60=1,INDEX('weapon 1'!$A$1:$B$999,H60+2,2),IF(G60=2,INDEX('equip 2'!$A$1:$B$999,H60+2,2),IF(G60=3,INDEX('use 3'!$A$1:$B$999,H60+2,2),IF(G60=4,INDEX('etc 4'!$A$1:$B$999,H60+2,2),))))</f>
        <v>"Stone"</v>
      </c>
      <c r="K60">
        <v>0</v>
      </c>
      <c r="L60">
        <v>0</v>
      </c>
      <c r="M60">
        <v>0</v>
      </c>
      <c r="N60">
        <f>IF(K60=1,INDEX('weapon 1'!$A$1:$B$999,L60+2,2),IF(K60=2,INDEX('equip 2'!$A$1:$B$999,L60+2,2),IF(K60=3,INDEX('use 3'!$A$1:$B$999,L60+2,2),IF(K60=4,INDEX('etc 4'!$A$1:$B$999,L60+2,2),))))</f>
        <v>0</v>
      </c>
      <c r="O60">
        <v>4</v>
      </c>
      <c r="P60">
        <v>15</v>
      </c>
      <c r="Q60">
        <v>1</v>
      </c>
      <c r="R60" t="str">
        <f>IF(O60=1,INDEX('weapon 1'!$A$1:$B$999,P60+2,2),IF(O60=2,INDEX('equip 2'!$A$1:$B$999,P60+2,2),IF(O60=3,INDEX('use 3'!$A$1:$B$999,P60+2,2),IF(O60=4,INDEX('etc 4'!$A$1:$B$999,P60+2,2),))))</f>
        <v>"Brazier"</v>
      </c>
      <c r="S60">
        <v>0</v>
      </c>
      <c r="T60">
        <v>0</v>
      </c>
      <c r="U60" t="str">
        <f t="shared" si="0"/>
        <v>db_craft_add(1,4,23,10,4,24,10,0,0,0,4,15,1,0,0)</v>
      </c>
    </row>
    <row r="61" spans="1:21" x14ac:dyDescent="0.3">
      <c r="A61">
        <v>59</v>
      </c>
      <c r="B61">
        <v>1</v>
      </c>
      <c r="C61">
        <v>4</v>
      </c>
      <c r="D61">
        <v>36</v>
      </c>
      <c r="E61">
        <v>1</v>
      </c>
      <c r="F61" t="str">
        <f>IF(C61=1,INDEX('weapon 1'!$A$1:$B$999,D61+2,2),IF(C61=2,INDEX('equip 2'!$A$1:$B$999,D61+2,2),IF(C61=3,INDEX('use 3'!$A$1:$B$999,D61+2,2),IF(C61=4,INDEX('etc 4'!$A$1:$B$999,D61+2,2),))))</f>
        <v>"Voltage circuit"</v>
      </c>
      <c r="G61">
        <v>4</v>
      </c>
      <c r="H61">
        <v>30</v>
      </c>
      <c r="I61">
        <v>5</v>
      </c>
      <c r="J61" t="str">
        <f>IF(G61=1,INDEX('weapon 1'!$A$1:$B$999,H61+2,2),IF(G61=2,INDEX('equip 2'!$A$1:$B$999,H61+2,2),IF(G61=3,INDEX('use 3'!$A$1:$B$999,H61+2,2),IF(G61=4,INDEX('etc 4'!$A$1:$B$999,H61+2,2),))))</f>
        <v>"Machine parts"</v>
      </c>
      <c r="K61">
        <v>4</v>
      </c>
      <c r="L61">
        <v>29</v>
      </c>
      <c r="M61">
        <v>1</v>
      </c>
      <c r="N61" t="str">
        <f>IF(K61=1,INDEX('weapon 1'!$A$1:$B$999,L61+2,2),IF(K61=2,INDEX('equip 2'!$A$1:$B$999,L61+2,2),IF(K61=3,INDEX('use 3'!$A$1:$B$999,L61+2,2),IF(K61=4,INDEX('etc 4'!$A$1:$B$999,L61+2,2),))))</f>
        <v>"Blueprint"</v>
      </c>
      <c r="O61">
        <v>4</v>
      </c>
      <c r="P61">
        <v>16</v>
      </c>
      <c r="Q61">
        <v>1</v>
      </c>
      <c r="R61" t="str">
        <f>IF(O61=1,INDEX('weapon 1'!$A$1:$B$999,P61+2,2),IF(O61=2,INDEX('equip 2'!$A$1:$B$999,P61+2,2),IF(O61=3,INDEX('use 3'!$A$1:$B$999,P61+2,2),IF(O61=4,INDEX('etc 4'!$A$1:$B$999,P61+2,2),))))</f>
        <v>"Electric turret"</v>
      </c>
      <c r="S61">
        <v>0</v>
      </c>
      <c r="T61">
        <v>1</v>
      </c>
      <c r="U61" t="str">
        <f t="shared" si="0"/>
        <v>db_craft_add(1,4,36,1,4,30,5,4,29,1,4,16,1,0,1)</v>
      </c>
    </row>
    <row r="62" spans="1:21" x14ac:dyDescent="0.3">
      <c r="A62">
        <v>60</v>
      </c>
      <c r="B62">
        <v>1</v>
      </c>
      <c r="C62">
        <v>4</v>
      </c>
      <c r="D62">
        <v>26</v>
      </c>
      <c r="E62">
        <v>5</v>
      </c>
      <c r="F62" t="str">
        <f>IF(C62=1,INDEX('weapon 1'!$A$1:$B$999,D62+2,2),IF(C62=2,INDEX('equip 2'!$A$1:$B$999,D62+2,2),IF(C62=3,INDEX('use 3'!$A$1:$B$999,D62+2,2),IF(C62=4,INDEX('etc 4'!$A$1:$B$999,D62+2,2),))))</f>
        <v>"Steel"</v>
      </c>
      <c r="G62">
        <v>4</v>
      </c>
      <c r="H62">
        <v>29</v>
      </c>
      <c r="I62">
        <v>1</v>
      </c>
      <c r="J62" t="str">
        <f>IF(G62=1,INDEX('weapon 1'!$A$1:$B$999,H62+2,2),IF(G62=2,INDEX('equip 2'!$A$1:$B$999,H62+2,2),IF(G62=3,INDEX('use 3'!$A$1:$B$999,H62+2,2),IF(G62=4,INDEX('etc 4'!$A$1:$B$999,H62+2,2),))))</f>
        <v>"Blueprint"</v>
      </c>
      <c r="K62">
        <v>0</v>
      </c>
      <c r="L62">
        <v>0</v>
      </c>
      <c r="M62">
        <v>0</v>
      </c>
      <c r="N62">
        <f>IF(K62=1,INDEX('weapon 1'!$A$1:$B$999,L62+2,2),IF(K62=2,INDEX('equip 2'!$A$1:$B$999,L62+2,2),IF(K62=3,INDEX('use 3'!$A$1:$B$999,L62+2,2),IF(K62=4,INDEX('etc 4'!$A$1:$B$999,L62+2,2),))))</f>
        <v>0</v>
      </c>
      <c r="O62">
        <v>4</v>
      </c>
      <c r="P62">
        <v>17</v>
      </c>
      <c r="Q62">
        <v>1</v>
      </c>
      <c r="R62" t="str">
        <f>IF(O62=1,INDEX('weapon 1'!$A$1:$B$999,P62+2,2),IF(O62=2,INDEX('equip 2'!$A$1:$B$999,P62+2,2),IF(O62=3,INDEX('use 3'!$A$1:$B$999,P62+2,2),IF(O62=4,INDEX('etc 4'!$A$1:$B$999,P62+2,2),))))</f>
        <v>"Trap"</v>
      </c>
      <c r="S62">
        <v>1</v>
      </c>
      <c r="T62">
        <v>0</v>
      </c>
      <c r="U62" t="str">
        <f t="shared" si="0"/>
        <v>db_craft_add(1,4,26,5,4,29,1,0,0,0,4,17,1,1,0)</v>
      </c>
    </row>
    <row r="63" spans="1:21" x14ac:dyDescent="0.3">
      <c r="A63">
        <v>61</v>
      </c>
      <c r="B63">
        <v>1</v>
      </c>
      <c r="C63">
        <v>2</v>
      </c>
      <c r="D63">
        <v>8</v>
      </c>
      <c r="E63">
        <v>1</v>
      </c>
      <c r="F63" t="str">
        <f>IF(C63=1,INDEX('weapon 1'!$A$1:$B$999,D63+2,2),IF(C63=2,INDEX('equip 2'!$A$1:$B$999,D63+2,2),IF(C63=3,INDEX('use 3'!$A$1:$B$999,D63+2,2),IF(C63=4,INDEX('etc 4'!$A$1:$B$999,D63+2,2),))))</f>
        <v>"Compass"</v>
      </c>
      <c r="G63">
        <v>4</v>
      </c>
      <c r="H63">
        <v>30</v>
      </c>
      <c r="I63">
        <v>5</v>
      </c>
      <c r="J63" t="str">
        <f>IF(G63=1,INDEX('weapon 1'!$A$1:$B$999,H63+2,2),IF(G63=2,INDEX('equip 2'!$A$1:$B$999,H63+2,2),IF(G63=3,INDEX('use 3'!$A$1:$B$999,H63+2,2),IF(G63=4,INDEX('etc 4'!$A$1:$B$999,H63+2,2),))))</f>
        <v>"Machine parts"</v>
      </c>
      <c r="K63">
        <v>4</v>
      </c>
      <c r="L63">
        <v>29</v>
      </c>
      <c r="M63">
        <v>1</v>
      </c>
      <c r="N63" t="str">
        <f>IF(K63=1,INDEX('weapon 1'!$A$1:$B$999,L63+2,2),IF(K63=2,INDEX('equip 2'!$A$1:$B$999,L63+2,2),IF(K63=3,INDEX('use 3'!$A$1:$B$999,L63+2,2),IF(K63=4,INDEX('etc 4'!$A$1:$B$999,L63+2,2),))))</f>
        <v>"Blueprint"</v>
      </c>
      <c r="O63">
        <v>4</v>
      </c>
      <c r="P63">
        <v>18</v>
      </c>
      <c r="Q63">
        <v>1</v>
      </c>
      <c r="R63" t="str">
        <f>IF(O63=1,INDEX('weapon 1'!$A$1:$B$999,P63+2,2),IF(O63=2,INDEX('equip 2'!$A$1:$B$999,P63+2,2),IF(O63=3,INDEX('use 3'!$A$1:$B$999,P63+2,2),IF(O63=4,INDEX('etc 4'!$A$1:$B$999,P63+2,2),))))</f>
        <v>"signal generator"</v>
      </c>
      <c r="S63">
        <v>0</v>
      </c>
      <c r="T63">
        <v>1</v>
      </c>
      <c r="U63" t="str">
        <f t="shared" si="0"/>
        <v>db_craft_add(1,2,8,1,4,30,5,4,29,1,4,18,1,0,1)</v>
      </c>
    </row>
    <row r="64" spans="1:21" x14ac:dyDescent="0.3">
      <c r="A64">
        <v>62</v>
      </c>
      <c r="B64">
        <v>1</v>
      </c>
      <c r="C64">
        <v>4</v>
      </c>
      <c r="D64">
        <v>26</v>
      </c>
      <c r="E64">
        <v>5</v>
      </c>
      <c r="F64" t="str">
        <f>IF(C64=1,INDEX('weapon 1'!$A$1:$B$999,D64+2,2),IF(C64=2,INDEX('equip 2'!$A$1:$B$999,D64+2,2),IF(C64=3,INDEX('use 3'!$A$1:$B$999,D64+2,2),IF(C64=4,INDEX('etc 4'!$A$1:$B$999,D64+2,2),))))</f>
        <v>"Steel"</v>
      </c>
      <c r="G64">
        <v>4</v>
      </c>
      <c r="H64">
        <v>30</v>
      </c>
      <c r="I64">
        <v>5</v>
      </c>
      <c r="J64" t="str">
        <f>IF(G64=1,INDEX('weapon 1'!$A$1:$B$999,H64+2,2),IF(G64=2,INDEX('equip 2'!$A$1:$B$999,H64+2,2),IF(G64=3,INDEX('use 3'!$A$1:$B$999,H64+2,2),IF(G64=4,INDEX('etc 4'!$A$1:$B$999,H64+2,2),))))</f>
        <v>"Machine parts"</v>
      </c>
      <c r="K64">
        <v>4</v>
      </c>
      <c r="L64">
        <v>29</v>
      </c>
      <c r="M64">
        <v>1</v>
      </c>
      <c r="N64" t="str">
        <f>IF(K64=1,INDEX('weapon 1'!$A$1:$B$999,L64+2,2),IF(K64=2,INDEX('equip 2'!$A$1:$B$999,L64+2,2),IF(K64=3,INDEX('use 3'!$A$1:$B$999,L64+2,2),IF(K64=4,INDEX('etc 4'!$A$1:$B$999,L64+2,2),))))</f>
        <v>"Blueprint"</v>
      </c>
      <c r="O64">
        <v>4</v>
      </c>
      <c r="P64">
        <v>19</v>
      </c>
      <c r="Q64">
        <v>1</v>
      </c>
      <c r="R64" t="str">
        <f>IF(O64=1,INDEX('weapon 1'!$A$1:$B$999,P64+2,2),IF(O64=2,INDEX('equip 2'!$A$1:$B$999,P64+2,2),IF(O64=3,INDEX('use 3'!$A$1:$B$999,P64+2,2),IF(O64=4,INDEX('etc 4'!$A$1:$B$999,P64+2,2),))))</f>
        <v>"Cooker"</v>
      </c>
      <c r="S64">
        <v>0</v>
      </c>
      <c r="T64">
        <v>1</v>
      </c>
      <c r="U64" t="str">
        <f t="shared" si="0"/>
        <v>db_craft_add(1,4,26,5,4,30,5,4,29,1,4,19,1,0,1)</v>
      </c>
    </row>
    <row r="65" spans="1:21" x14ac:dyDescent="0.3">
      <c r="A65">
        <v>63</v>
      </c>
      <c r="B65">
        <v>1</v>
      </c>
      <c r="C65">
        <v>4</v>
      </c>
      <c r="D65">
        <v>26</v>
      </c>
      <c r="E65">
        <v>10</v>
      </c>
      <c r="F65" t="str">
        <f>IF(C65=1,INDEX('weapon 1'!$A$1:$B$999,D65+2,2),IF(C65=2,INDEX('equip 2'!$A$1:$B$999,D65+2,2),IF(C65=3,INDEX('use 3'!$A$1:$B$999,D65+2,2),IF(C65=4,INDEX('etc 4'!$A$1:$B$999,D65+2,2),))))</f>
        <v>"Steel"</v>
      </c>
      <c r="G65">
        <v>4</v>
      </c>
      <c r="H65">
        <v>30</v>
      </c>
      <c r="I65">
        <v>5</v>
      </c>
      <c r="J65" t="str">
        <f>IF(G65=1,INDEX('weapon 1'!$A$1:$B$999,H65+2,2),IF(G65=2,INDEX('equip 2'!$A$1:$B$999,H65+2,2),IF(G65=3,INDEX('use 3'!$A$1:$B$999,H65+2,2),IF(G65=4,INDEX('etc 4'!$A$1:$B$999,H65+2,2),))))</f>
        <v>"Machine parts"</v>
      </c>
      <c r="K65">
        <v>4</v>
      </c>
      <c r="L65">
        <v>29</v>
      </c>
      <c r="M65">
        <v>1</v>
      </c>
      <c r="N65" t="str">
        <f>IF(K65=1,INDEX('weapon 1'!$A$1:$B$999,L65+2,2),IF(K65=2,INDEX('equip 2'!$A$1:$B$999,L65+2,2),IF(K65=3,INDEX('use 3'!$A$1:$B$999,L65+2,2),IF(K65=4,INDEX('etc 4'!$A$1:$B$999,L65+2,2),))))</f>
        <v>"Blueprint"</v>
      </c>
      <c r="O65">
        <v>4</v>
      </c>
      <c r="P65">
        <v>20</v>
      </c>
      <c r="Q65">
        <v>1</v>
      </c>
      <c r="R65" t="str">
        <f>IF(O65=1,INDEX('weapon 1'!$A$1:$B$999,P65+2,2),IF(O65=2,INDEX('equip 2'!$A$1:$B$999,P65+2,2),IF(O65=3,INDEX('use 3'!$A$1:$B$999,P65+2,2),IF(O65=4,INDEX('etc 4'!$A$1:$B$999,P65+2,2),))))</f>
        <v>"Electric furnace"</v>
      </c>
      <c r="S65">
        <v>0</v>
      </c>
      <c r="T65">
        <v>1</v>
      </c>
      <c r="U65" t="str">
        <f t="shared" si="0"/>
        <v>db_craft_add(1,4,26,10,4,30,5,4,29,1,4,20,1,0,1)</v>
      </c>
    </row>
    <row r="66" spans="1:21" x14ac:dyDescent="0.3">
      <c r="A66">
        <v>64</v>
      </c>
      <c r="B66">
        <v>1</v>
      </c>
      <c r="C66">
        <v>4</v>
      </c>
      <c r="D66">
        <v>26</v>
      </c>
      <c r="E66">
        <v>20</v>
      </c>
      <c r="F66" t="str">
        <f>IF(C66=1,INDEX('weapon 1'!$A$1:$B$999,D66+2,2),IF(C66=2,INDEX('equip 2'!$A$1:$B$999,D66+2,2),IF(C66=3,INDEX('use 3'!$A$1:$B$999,D66+2,2),IF(C66=4,INDEX('etc 4'!$A$1:$B$999,D66+2,2),))))</f>
        <v>"Steel"</v>
      </c>
      <c r="G66">
        <v>4</v>
      </c>
      <c r="H66">
        <v>30</v>
      </c>
      <c r="I66">
        <v>5</v>
      </c>
      <c r="J66" t="str">
        <f>IF(G66=1,INDEX('weapon 1'!$A$1:$B$999,H66+2,2),IF(G66=2,INDEX('equip 2'!$A$1:$B$999,H66+2,2),IF(G66=3,INDEX('use 3'!$A$1:$B$999,H66+2,2),IF(G66=4,INDEX('etc 4'!$A$1:$B$999,H66+2,2),))))</f>
        <v>"Machine parts"</v>
      </c>
      <c r="K66">
        <v>4</v>
      </c>
      <c r="L66">
        <v>29</v>
      </c>
      <c r="M66">
        <v>1</v>
      </c>
      <c r="N66" t="str">
        <f>IF(K66=1,INDEX('weapon 1'!$A$1:$B$999,L66+2,2),IF(K66=2,INDEX('equip 2'!$A$1:$B$999,L66+2,2),IF(K66=3,INDEX('use 3'!$A$1:$B$999,L66+2,2),IF(K66=4,INDEX('etc 4'!$A$1:$B$999,L66+2,2),))))</f>
        <v>"Blueprint"</v>
      </c>
      <c r="O66">
        <v>4</v>
      </c>
      <c r="P66">
        <v>21</v>
      </c>
      <c r="Q66">
        <v>1</v>
      </c>
      <c r="R66" t="str">
        <f>IF(O66=1,INDEX('weapon 1'!$A$1:$B$999,P66+2,2),IF(O66=2,INDEX('equip 2'!$A$1:$B$999,P66+2,2),IF(O66=3,INDEX('use 3'!$A$1:$B$999,P66+2,2),IF(O66=4,INDEX('etc 4'!$A$1:$B$999,P66+2,2),))))</f>
        <v>"Bicycle"</v>
      </c>
      <c r="S66">
        <v>1</v>
      </c>
      <c r="T66">
        <v>0</v>
      </c>
      <c r="U66" t="str">
        <f t="shared" si="0"/>
        <v>db_craft_add(1,4,26,20,4,30,5,4,29,1,4,21,1,1,0)</v>
      </c>
    </row>
    <row r="67" spans="1:21" x14ac:dyDescent="0.3">
      <c r="A67">
        <v>65</v>
      </c>
      <c r="B67">
        <v>1</v>
      </c>
      <c r="C67">
        <v>4</v>
      </c>
      <c r="D67">
        <v>26</v>
      </c>
      <c r="E67">
        <v>20</v>
      </c>
      <c r="F67" t="str">
        <f>IF(C67=1,INDEX('weapon 1'!$A$1:$B$999,D67+2,2),IF(C67=2,INDEX('equip 2'!$A$1:$B$999,D67+2,2),IF(C67=3,INDEX('use 3'!$A$1:$B$999,D67+2,2),IF(C67=4,INDEX('etc 4'!$A$1:$B$999,D67+2,2),))))</f>
        <v>"Steel"</v>
      </c>
      <c r="G67">
        <v>4</v>
      </c>
      <c r="H67">
        <v>37</v>
      </c>
      <c r="I67">
        <v>1</v>
      </c>
      <c r="J67" t="str">
        <f>IF(G67=1,INDEX('weapon 1'!$A$1:$B$999,H67+2,2),IF(G67=2,INDEX('equip 2'!$A$1:$B$999,H67+2,2),IF(G67=3,INDEX('use 3'!$A$1:$B$999,H67+2,2),IF(G67=4,INDEX('etc 4'!$A$1:$B$999,H67+2,2),))))</f>
        <v>"Engine"</v>
      </c>
      <c r="K67">
        <v>4</v>
      </c>
      <c r="L67">
        <v>30</v>
      </c>
      <c r="M67">
        <v>10</v>
      </c>
      <c r="N67" t="str">
        <f>IF(K67=1,INDEX('weapon 1'!$A$1:$B$999,L67+2,2),IF(K67=2,INDEX('equip 2'!$A$1:$B$999,L67+2,2),IF(K67=3,INDEX('use 3'!$A$1:$B$999,L67+2,2),IF(K67=4,INDEX('etc 4'!$A$1:$B$999,L67+2,2),))))</f>
        <v>"Machine parts"</v>
      </c>
      <c r="O67">
        <v>4</v>
      </c>
      <c r="P67">
        <v>22</v>
      </c>
      <c r="Q67">
        <v>1</v>
      </c>
      <c r="R67" t="str">
        <f>IF(O67=1,INDEX('weapon 1'!$A$1:$B$999,P67+2,2),IF(O67=2,INDEX('equip 2'!$A$1:$B$999,P67+2,2),IF(O67=3,INDEX('use 3'!$A$1:$B$999,P67+2,2),IF(O67=4,INDEX('etc 4'!$A$1:$B$999,P67+2,2),))))</f>
        <v>"Motorcycle"</v>
      </c>
      <c r="S67">
        <v>0</v>
      </c>
      <c r="T67">
        <v>1</v>
      </c>
      <c r="U67" t="str">
        <f t="shared" si="0"/>
        <v>db_craft_add(1,4,26,20,4,37,1,4,30,10,4,22,1,0,1)</v>
      </c>
    </row>
    <row r="68" spans="1:21" x14ac:dyDescent="0.3">
      <c r="A68">
        <v>66</v>
      </c>
      <c r="B68">
        <v>1</v>
      </c>
      <c r="C68">
        <v>4</v>
      </c>
      <c r="D68">
        <v>23</v>
      </c>
      <c r="E68">
        <v>10</v>
      </c>
      <c r="F68" t="str">
        <f>IF(C68=1,INDEX('weapon 1'!$A$1:$B$999,D68+2,2),IF(C68=2,INDEX('equip 2'!$A$1:$B$999,D68+2,2),IF(C68=3,INDEX('use 3'!$A$1:$B$999,D68+2,2),IF(C68=4,INDEX('etc 4'!$A$1:$B$999,D68+2,2),))))</f>
        <v>"Wood"</v>
      </c>
      <c r="G68">
        <v>4</v>
      </c>
      <c r="H68">
        <v>32</v>
      </c>
      <c r="I68">
        <v>1</v>
      </c>
      <c r="J68" t="str">
        <f>IF(G68=1,INDEX('weapon 1'!$A$1:$B$999,H68+2,2),IF(G68=2,INDEX('equip 2'!$A$1:$B$999,H68+2,2),IF(G68=3,INDEX('use 3'!$A$1:$B$999,H68+2,2),IF(G68=4,INDEX('etc 4'!$A$1:$B$999,H68+2,2),))))</f>
        <v>"Bulb"</v>
      </c>
      <c r="K68">
        <v>4</v>
      </c>
      <c r="L68">
        <v>29</v>
      </c>
      <c r="M68">
        <v>1</v>
      </c>
      <c r="N68" t="str">
        <f>IF(K68=1,INDEX('weapon 1'!$A$1:$B$999,L68+2,2),IF(K68=2,INDEX('equip 2'!$A$1:$B$999,L68+2,2),IF(K68=3,INDEX('use 3'!$A$1:$B$999,L68+2,2),IF(K68=4,INDEX('etc 4'!$A$1:$B$999,L68+2,2),))))</f>
        <v>"Blueprint"</v>
      </c>
      <c r="O68">
        <v>4</v>
      </c>
      <c r="P68">
        <v>39</v>
      </c>
      <c r="Q68">
        <v>1</v>
      </c>
      <c r="R68" t="str">
        <f>IF(O68=1,INDEX('weapon 1'!$A$1:$B$999,P68+2,2),IF(O68=2,INDEX('equip 2'!$A$1:$B$999,P68+2,2),IF(O68=3,INDEX('use 3'!$A$1:$B$999,P68+2,2),IF(O68=4,INDEX('etc 4'!$A$1:$B$999,P68+2,2),))))</f>
        <v>"Night Craft desk"</v>
      </c>
      <c r="S68">
        <v>0</v>
      </c>
      <c r="T68">
        <v>1</v>
      </c>
      <c r="U68" t="str">
        <f t="shared" si="0"/>
        <v>db_craft_add(1,4,23,10,4,32,1,4,29,1,4,39,1,0,1)</v>
      </c>
    </row>
    <row r="69" spans="1:21" x14ac:dyDescent="0.3">
      <c r="A69">
        <v>67</v>
      </c>
      <c r="B69">
        <v>1</v>
      </c>
      <c r="C69">
        <v>4</v>
      </c>
      <c r="D69">
        <v>26</v>
      </c>
      <c r="E69">
        <v>10</v>
      </c>
      <c r="F69" t="str">
        <f>IF(C69=1,INDEX('weapon 1'!$A$1:$B$999,D69+2,2),IF(C69=2,INDEX('equip 2'!$A$1:$B$999,D69+2,2),IF(C69=3,INDEX('use 3'!$A$1:$B$999,D69+2,2),IF(C69=4,INDEX('etc 4'!$A$1:$B$999,D69+2,2),))))</f>
        <v>"Steel"</v>
      </c>
      <c r="G69">
        <v>4</v>
      </c>
      <c r="H69">
        <v>32</v>
      </c>
      <c r="I69">
        <v>1</v>
      </c>
      <c r="J69" t="str">
        <f>IF(G69=1,INDEX('weapon 1'!$A$1:$B$999,H69+2,2),IF(G69=2,INDEX('equip 2'!$A$1:$B$999,H69+2,2),IF(G69=3,INDEX('use 3'!$A$1:$B$999,H69+2,2),IF(G69=4,INDEX('etc 4'!$A$1:$B$999,H69+2,2),))))</f>
        <v>"Bulb"</v>
      </c>
      <c r="K69">
        <v>4</v>
      </c>
      <c r="L69">
        <v>29</v>
      </c>
      <c r="M69">
        <v>1</v>
      </c>
      <c r="N69" t="str">
        <f>IF(K69=1,INDEX('weapon 1'!$A$1:$B$999,L69+2,2),IF(K69=2,INDEX('equip 2'!$A$1:$B$999,L69+2,2),IF(K69=3,INDEX('use 3'!$A$1:$B$999,L69+2,2),IF(K69=4,INDEX('etc 4'!$A$1:$B$999,L69+2,2),))))</f>
        <v>"Blueprint"</v>
      </c>
      <c r="O69">
        <v>4</v>
      </c>
      <c r="P69">
        <v>40</v>
      </c>
      <c r="Q69">
        <v>1</v>
      </c>
      <c r="R69" t="str">
        <f>IF(O69=1,INDEX('weapon 1'!$A$1:$B$999,P69+2,2),IF(O69=2,INDEX('equip 2'!$A$1:$B$999,P69+2,2),IF(O69=3,INDEX('use 3'!$A$1:$B$999,P69+2,2),IF(O69=4,INDEX('etc 4'!$A$1:$B$999,P69+2,2),))))</f>
        <v>"Night pro craft desk"</v>
      </c>
      <c r="S69">
        <v>0</v>
      </c>
      <c r="T69">
        <v>1</v>
      </c>
      <c r="U69" t="str">
        <f t="shared" ref="U69:U77" si="1">"db_craft_add("&amp;B69&amp;","&amp;C69&amp;","&amp;D69&amp;","&amp;E69&amp;","&amp;G69&amp;","&amp;H69&amp;","&amp;I69&amp;","&amp;K69&amp;","&amp;L69&amp;","&amp;M69&amp;","&amp;O69&amp;","&amp;P69&amp;","&amp;Q69&amp;","&amp;S69&amp;","&amp;T69&amp;")"</f>
        <v>db_craft_add(1,4,26,10,4,32,1,4,29,1,4,40,1,0,1)</v>
      </c>
    </row>
    <row r="70" spans="1:21" x14ac:dyDescent="0.3">
      <c r="A70">
        <v>68</v>
      </c>
      <c r="B70">
        <v>4</v>
      </c>
      <c r="C70">
        <v>4</v>
      </c>
      <c r="D70">
        <v>26</v>
      </c>
      <c r="E70">
        <v>1</v>
      </c>
      <c r="F70" t="str">
        <f>IF(C70=1,INDEX('weapon 1'!$A$1:$B$999,D70+2,2),IF(C70=2,INDEX('equip 2'!$A$1:$B$999,D70+2,2),IF(C70=3,INDEX('use 3'!$A$1:$B$999,D70+2,2),IF(C70=4,INDEX('etc 4'!$A$1:$B$999,D70+2,2),))))</f>
        <v>"Steel"</v>
      </c>
      <c r="G70">
        <v>4</v>
      </c>
      <c r="H70">
        <v>28</v>
      </c>
      <c r="I70">
        <v>1</v>
      </c>
      <c r="J70" t="str">
        <f>IF(G70=1,INDEX('weapon 1'!$A$1:$B$999,H70+2,2),IF(G70=2,INDEX('equip 2'!$A$1:$B$999,H70+2,2),IF(G70=3,INDEX('use 3'!$A$1:$B$999,H70+2,2),IF(G70=4,INDEX('etc 4'!$A$1:$B$999,H70+2,2),))))</f>
        <v>"Gold"</v>
      </c>
      <c r="K70">
        <v>0</v>
      </c>
      <c r="L70">
        <v>0</v>
      </c>
      <c r="M70">
        <v>0</v>
      </c>
      <c r="N70">
        <f>IF(K70=1,INDEX('weapon 1'!$A$1:$B$999,L70+2,2),IF(K70=2,INDEX('equip 2'!$A$1:$B$999,L70+2,2),IF(K70=3,INDEX('use 3'!$A$1:$B$999,L70+2,2),IF(K70=4,INDEX('etc 4'!$A$1:$B$999,L70+2,2),))))</f>
        <v>0</v>
      </c>
      <c r="O70">
        <v>4</v>
      </c>
      <c r="P70">
        <v>30</v>
      </c>
      <c r="Q70">
        <v>2</v>
      </c>
      <c r="R70" t="str">
        <f>IF(O70=1,INDEX('weapon 1'!$A$1:$B$999,P70+2,2),IF(O70=2,INDEX('equip 2'!$A$1:$B$999,P70+2,2),IF(O70=3,INDEX('use 3'!$A$1:$B$999,P70+2,2),IF(O70=4,INDEX('etc 4'!$A$1:$B$999,P70+2,2),))))</f>
        <v>"Machine parts"</v>
      </c>
      <c r="S70">
        <v>1</v>
      </c>
      <c r="T70">
        <v>0</v>
      </c>
      <c r="U70" t="str">
        <f t="shared" si="1"/>
        <v>db_craft_add(4,4,26,1,4,28,1,0,0,0,4,30,2,1,0)</v>
      </c>
    </row>
    <row r="71" spans="1:21" x14ac:dyDescent="0.3">
      <c r="A71">
        <v>69</v>
      </c>
      <c r="B71">
        <v>5</v>
      </c>
      <c r="C71">
        <v>4</v>
      </c>
      <c r="D71">
        <v>26</v>
      </c>
      <c r="E71">
        <v>5</v>
      </c>
      <c r="F71" t="str">
        <f>IF(C71=1,INDEX('weapon 1'!$A$1:$B$999,D71+2,2),IF(C71=2,INDEX('equip 2'!$A$1:$B$999,D71+2,2),IF(C71=3,INDEX('use 3'!$A$1:$B$999,D71+2,2),IF(C71=4,INDEX('etc 4'!$A$1:$B$999,D71+2,2),))))</f>
        <v>"Steel"</v>
      </c>
      <c r="G71">
        <v>4</v>
      </c>
      <c r="H71">
        <v>33</v>
      </c>
      <c r="I71">
        <v>5</v>
      </c>
      <c r="J71" t="str">
        <f>IF(G71=1,INDEX('weapon 1'!$A$1:$B$999,H71+2,2),IF(G71=2,INDEX('equip 2'!$A$1:$B$999,H71+2,2),IF(G71=3,INDEX('use 3'!$A$1:$B$999,H71+2,2),IF(G71=4,INDEX('etc 4'!$A$1:$B$999,H71+2,2),))))</f>
        <v>"Gunpowder"</v>
      </c>
      <c r="K71">
        <v>0</v>
      </c>
      <c r="L71">
        <v>0</v>
      </c>
      <c r="M71">
        <v>0</v>
      </c>
      <c r="N71">
        <f>IF(K71=1,INDEX('weapon 1'!$A$1:$B$999,L71+2,2),IF(K71=2,INDEX('equip 2'!$A$1:$B$999,L71+2,2),IF(K71=3,INDEX('use 3'!$A$1:$B$999,L71+2,2),IF(K71=4,INDEX('etc 4'!$A$1:$B$999,L71+2,2),))))</f>
        <v>0</v>
      </c>
      <c r="O71">
        <v>4</v>
      </c>
      <c r="P71">
        <v>44</v>
      </c>
      <c r="Q71">
        <v>200</v>
      </c>
      <c r="R71" t="str">
        <f>IF(O71=1,INDEX('weapon 1'!$A$1:$B$999,P71+2,2),IF(O71=2,INDEX('equip 2'!$A$1:$B$999,P71+2,2),IF(O71=3,INDEX('use 3'!$A$1:$B$999,P71+2,2),IF(O71=4,INDEX('etc 4'!$A$1:$B$999,P71+2,2),))))</f>
        <v>"Normal ammo"</v>
      </c>
      <c r="S71">
        <v>0</v>
      </c>
      <c r="T71">
        <v>1</v>
      </c>
      <c r="U71" t="str">
        <f t="shared" si="1"/>
        <v>db_craft_add(5,4,26,5,4,33,5,0,0,0,4,44,200,0,1)</v>
      </c>
    </row>
    <row r="72" spans="1:21" x14ac:dyDescent="0.3">
      <c r="A72">
        <v>70</v>
      </c>
      <c r="B72">
        <v>5</v>
      </c>
      <c r="C72">
        <v>4</v>
      </c>
      <c r="D72">
        <v>26</v>
      </c>
      <c r="E72">
        <v>5</v>
      </c>
      <c r="F72" t="str">
        <f>IF(C72=1,INDEX('weapon 1'!$A$1:$B$999,D72+2,2),IF(C72=2,INDEX('equip 2'!$A$1:$B$999,D72+2,2),IF(C72=3,INDEX('use 3'!$A$1:$B$999,D72+2,2),IF(C72=4,INDEX('etc 4'!$A$1:$B$999,D72+2,2),))))</f>
        <v>"Steel"</v>
      </c>
      <c r="G72">
        <v>4</v>
      </c>
      <c r="H72">
        <v>33</v>
      </c>
      <c r="I72">
        <v>5</v>
      </c>
      <c r="J72" t="str">
        <f>IF(G72=1,INDEX('weapon 1'!$A$1:$B$999,H72+2,2),IF(G72=2,INDEX('equip 2'!$A$1:$B$999,H72+2,2),IF(G72=3,INDEX('use 3'!$A$1:$B$999,H72+2,2),IF(G72=4,INDEX('etc 4'!$A$1:$B$999,H72+2,2),))))</f>
        <v>"Gunpowder"</v>
      </c>
      <c r="K72">
        <v>0</v>
      </c>
      <c r="L72">
        <v>0</v>
      </c>
      <c r="M72">
        <v>0</v>
      </c>
      <c r="N72">
        <f>IF(K72=1,INDEX('weapon 1'!$A$1:$B$999,L72+2,2),IF(K72=2,INDEX('equip 2'!$A$1:$B$999,L72+2,2),IF(K72=3,INDEX('use 3'!$A$1:$B$999,L72+2,2),IF(K72=4,INDEX('etc 4'!$A$1:$B$999,L72+2,2),))))</f>
        <v>0</v>
      </c>
      <c r="O72">
        <v>4</v>
      </c>
      <c r="P72">
        <v>45</v>
      </c>
      <c r="Q72">
        <v>60</v>
      </c>
      <c r="R72" t="str">
        <f>IF(O72=1,INDEX('weapon 1'!$A$1:$B$999,P72+2,2),IF(O72=2,INDEX('equip 2'!$A$1:$B$999,P72+2,2),IF(O72=3,INDEX('use 3'!$A$1:$B$999,P72+2,2),IF(O72=4,INDEX('etc 4'!$A$1:$B$999,P72+2,2),))))</f>
        <v>"Shotgun ammo"</v>
      </c>
      <c r="S72">
        <v>0</v>
      </c>
      <c r="T72">
        <v>1</v>
      </c>
      <c r="U72" t="str">
        <f t="shared" si="1"/>
        <v>db_craft_add(5,4,26,5,4,33,5,0,0,0,4,45,60,0,1)</v>
      </c>
    </row>
    <row r="73" spans="1:21" x14ac:dyDescent="0.3">
      <c r="A73">
        <v>71</v>
      </c>
      <c r="B73">
        <v>5</v>
      </c>
      <c r="C73">
        <v>4</v>
      </c>
      <c r="D73">
        <v>26</v>
      </c>
      <c r="E73">
        <v>5</v>
      </c>
      <c r="F73" t="str">
        <f>IF(C73=1,INDEX('weapon 1'!$A$1:$B$999,D73+2,2),IF(C73=2,INDEX('equip 2'!$A$1:$B$999,D73+2,2),IF(C73=3,INDEX('use 3'!$A$1:$B$999,D73+2,2),IF(C73=4,INDEX('etc 4'!$A$1:$B$999,D73+2,2),))))</f>
        <v>"Steel"</v>
      </c>
      <c r="G73">
        <v>4</v>
      </c>
      <c r="H73">
        <v>33</v>
      </c>
      <c r="I73">
        <v>5</v>
      </c>
      <c r="J73" t="str">
        <f>IF(G73=1,INDEX('weapon 1'!$A$1:$B$999,H73+2,2),IF(G73=2,INDEX('equip 2'!$A$1:$B$999,H73+2,2),IF(G73=3,INDEX('use 3'!$A$1:$B$999,H73+2,2),IF(G73=4,INDEX('etc 4'!$A$1:$B$999,H73+2,2),))))</f>
        <v>"Gunpowder"</v>
      </c>
      <c r="K73">
        <v>0</v>
      </c>
      <c r="L73">
        <v>0</v>
      </c>
      <c r="M73">
        <v>0</v>
      </c>
      <c r="N73">
        <f>IF(K73=1,INDEX('weapon 1'!$A$1:$B$999,L73+2,2),IF(K73=2,INDEX('equip 2'!$A$1:$B$999,L73+2,2),IF(K73=3,INDEX('use 3'!$A$1:$B$999,L73+2,2),IF(K73=4,INDEX('etc 4'!$A$1:$B$999,L73+2,2),))))</f>
        <v>0</v>
      </c>
      <c r="O73">
        <v>4</v>
      </c>
      <c r="P73">
        <v>46</v>
      </c>
      <c r="Q73">
        <v>600</v>
      </c>
      <c r="R73" t="str">
        <f>IF(O73=1,INDEX('weapon 1'!$A$1:$B$999,P73+2,2),IF(O73=2,INDEX('equip 2'!$A$1:$B$999,P73+2,2),IF(O73=3,INDEX('use 3'!$A$1:$B$999,P73+2,2),IF(O73=4,INDEX('etc 4'!$A$1:$B$999,P73+2,2),))))</f>
        <v>"Machinegun ammo"</v>
      </c>
      <c r="S73">
        <v>0</v>
      </c>
      <c r="T73">
        <v>1</v>
      </c>
      <c r="U73" t="str">
        <f t="shared" si="1"/>
        <v>db_craft_add(5,4,26,5,4,33,5,0,0,0,4,46,600,0,1)</v>
      </c>
    </row>
    <row r="74" spans="1:21" x14ac:dyDescent="0.3">
      <c r="A74">
        <v>72</v>
      </c>
      <c r="B74">
        <v>5</v>
      </c>
      <c r="C74">
        <v>4</v>
      </c>
      <c r="D74">
        <v>26</v>
      </c>
      <c r="E74">
        <v>5</v>
      </c>
      <c r="F74" t="str">
        <f>IF(C74=1,INDEX('weapon 1'!$A$1:$B$999,D74+2,2),IF(C74=2,INDEX('equip 2'!$A$1:$B$999,D74+2,2),IF(C74=3,INDEX('use 3'!$A$1:$B$999,D74+2,2),IF(C74=4,INDEX('etc 4'!$A$1:$B$999,D74+2,2),))))</f>
        <v>"Steel"</v>
      </c>
      <c r="G74">
        <v>4</v>
      </c>
      <c r="H74">
        <v>23</v>
      </c>
      <c r="I74">
        <v>5</v>
      </c>
      <c r="J74" t="str">
        <f>IF(G74=1,INDEX('weapon 1'!$A$1:$B$999,H74+2,2),IF(G74=2,INDEX('equip 2'!$A$1:$B$999,H74+2,2),IF(G74=3,INDEX('use 3'!$A$1:$B$999,H74+2,2),IF(G74=4,INDEX('etc 4'!$A$1:$B$999,H74+2,2),))))</f>
        <v>"Wood"</v>
      </c>
      <c r="K74">
        <v>0</v>
      </c>
      <c r="L74">
        <v>0</v>
      </c>
      <c r="M74">
        <v>0</v>
      </c>
      <c r="N74">
        <f>IF(K74=1,INDEX('weapon 1'!$A$1:$B$999,L74+2,2),IF(K74=2,INDEX('equip 2'!$A$1:$B$999,L74+2,2),IF(K74=3,INDEX('use 3'!$A$1:$B$999,L74+2,2),IF(K74=4,INDEX('etc 4'!$A$1:$B$999,L74+2,2),))))</f>
        <v>0</v>
      </c>
      <c r="O74">
        <v>4</v>
      </c>
      <c r="P74">
        <v>47</v>
      </c>
      <c r="Q74">
        <v>50</v>
      </c>
      <c r="R74" t="str">
        <f>IF(O74=1,INDEX('weapon 1'!$A$1:$B$999,P74+2,2),IF(O74=2,INDEX('equip 2'!$A$1:$B$999,P74+2,2),IF(O74=3,INDEX('use 3'!$A$1:$B$999,P74+2,2),IF(O74=4,INDEX('etc 4'!$A$1:$B$999,P74+2,2),))))</f>
        <v>"Arrow"</v>
      </c>
      <c r="S74">
        <v>1</v>
      </c>
      <c r="T74">
        <v>0</v>
      </c>
      <c r="U74" t="str">
        <f t="shared" si="1"/>
        <v>db_craft_add(5,4,26,5,4,23,5,0,0,0,4,47,50,1,0)</v>
      </c>
    </row>
    <row r="75" spans="1:21" x14ac:dyDescent="0.3">
      <c r="A75">
        <v>73</v>
      </c>
      <c r="B75">
        <v>3</v>
      </c>
      <c r="C75">
        <v>2</v>
      </c>
      <c r="D75">
        <v>8</v>
      </c>
      <c r="E75">
        <v>1</v>
      </c>
      <c r="F75" t="str">
        <f>IF(C75=1,INDEX('weapon 1'!$A$1:$B$999,D75+2,2),IF(C75=2,INDEX('equip 2'!$A$1:$B$999,D75+2,2),IF(C75=3,INDEX('use 3'!$A$1:$B$999,D75+2,2),IF(C75=4,INDEX('etc 4'!$A$1:$B$999,D75+2,2),))))</f>
        <v>"Compass"</v>
      </c>
      <c r="G75">
        <v>4</v>
      </c>
      <c r="H75">
        <v>30</v>
      </c>
      <c r="I75">
        <v>5</v>
      </c>
      <c r="J75" t="str">
        <f>IF(G75=1,INDEX('weapon 1'!$A$1:$B$999,H75+2,2),IF(G75=2,INDEX('equip 2'!$A$1:$B$999,H75+2,2),IF(G75=3,INDEX('use 3'!$A$1:$B$999,H75+2,2),IF(G75=4,INDEX('etc 4'!$A$1:$B$999,H75+2,2),))))</f>
        <v>"Machine parts"</v>
      </c>
      <c r="K75">
        <v>4</v>
      </c>
      <c r="L75">
        <v>35</v>
      </c>
      <c r="M75">
        <v>1</v>
      </c>
      <c r="N75" t="str">
        <f>IF(K75=1,INDEX('weapon 1'!$A$1:$B$999,L75+2,2),IF(K75=2,INDEX('equip 2'!$A$1:$B$999,L75+2,2),IF(K75=3,INDEX('use 3'!$A$1:$B$999,L75+2,2),IF(K75=4,INDEX('etc 4'!$A$1:$B$999,L75+2,2),))))</f>
        <v>"Computer chip"</v>
      </c>
      <c r="O75">
        <v>2</v>
      </c>
      <c r="P75">
        <v>16</v>
      </c>
      <c r="Q75">
        <v>1</v>
      </c>
      <c r="R75" t="str">
        <f>IF(O75=1,INDEX('weapon 1'!$A$1:$B$999,P75+2,2),IF(O75=2,INDEX('equip 2'!$A$1:$B$999,P75+2,2),IF(O75=3,INDEX('use 3'!$A$1:$B$999,P75+2,2),IF(O75=4,INDEX('etc 4'!$A$1:$B$999,P75+2,2),))))</f>
        <v>"GPS machine"</v>
      </c>
      <c r="S75">
        <v>0</v>
      </c>
      <c r="T75">
        <v>1</v>
      </c>
      <c r="U75" t="str">
        <f t="shared" si="1"/>
        <v>db_craft_add(3,2,8,1,4,30,5,4,35,1,2,16,1,0,1)</v>
      </c>
    </row>
    <row r="76" spans="1:21" x14ac:dyDescent="0.3">
      <c r="A76">
        <v>74</v>
      </c>
      <c r="B76">
        <v>2</v>
      </c>
      <c r="C76">
        <v>4</v>
      </c>
      <c r="D76">
        <v>23</v>
      </c>
      <c r="E76">
        <v>10</v>
      </c>
      <c r="F76" t="str">
        <f>IF(C76=1,INDEX('weapon 1'!$A$1:$B$999,D76+2,2),IF(C76=2,INDEX('equip 2'!$A$1:$B$999,D76+2,2),IF(C76=3,INDEX('use 3'!$A$1:$B$999,D76+2,2),IF(C76=4,INDEX('etc 4'!$A$1:$B$999,D76+2,2),))))</f>
        <v>"Wood"</v>
      </c>
      <c r="G76">
        <v>4</v>
      </c>
      <c r="H76">
        <v>28</v>
      </c>
      <c r="I76">
        <v>5</v>
      </c>
      <c r="J76" t="str">
        <f>IF(G76=1,INDEX('weapon 1'!$A$1:$B$999,H76+2,2),IF(G76=2,INDEX('equip 2'!$A$1:$B$999,H76+2,2),IF(G76=3,INDEX('use 3'!$A$1:$B$999,H76+2,2),IF(G76=4,INDEX('etc 4'!$A$1:$B$999,H76+2,2),))))</f>
        <v>"Gold"</v>
      </c>
      <c r="K76">
        <v>0</v>
      </c>
      <c r="L76">
        <v>0</v>
      </c>
      <c r="M76">
        <v>0</v>
      </c>
      <c r="N76">
        <f>IF(K76=1,INDEX('weapon 1'!$A$1:$B$999,L76+2,2),IF(K76=2,INDEX('equip 2'!$A$1:$B$999,L76+2,2),IF(K76=3,INDEX('use 3'!$A$1:$B$999,L76+2,2),IF(K76=4,INDEX('etc 4'!$A$1:$B$999,L76+2,2),))))</f>
        <v>0</v>
      </c>
      <c r="O76">
        <v>1</v>
      </c>
      <c r="P76">
        <v>28</v>
      </c>
      <c r="Q76">
        <v>1</v>
      </c>
      <c r="R76" t="str">
        <f>IF(O76=1,INDEX('weapon 1'!$A$1:$B$999,P76+2,2),IF(O76=2,INDEX('equip 2'!$A$1:$B$999,P76+2,2),IF(O76=3,INDEX('use 3'!$A$1:$B$999,P76+2,2),IF(O76=4,INDEX('etc 4'!$A$1:$B$999,P76+2,2),))))</f>
        <v>"Golden axe"</v>
      </c>
      <c r="S76">
        <v>0</v>
      </c>
      <c r="T76">
        <v>1</v>
      </c>
      <c r="U76" t="str">
        <f t="shared" si="1"/>
        <v>db_craft_add(2,4,23,10,4,28,5,0,0,0,1,28,1,0,1)</v>
      </c>
    </row>
    <row r="77" spans="1:21" x14ac:dyDescent="0.3">
      <c r="A77">
        <v>75</v>
      </c>
      <c r="B77">
        <v>2</v>
      </c>
      <c r="C77">
        <v>4</v>
      </c>
      <c r="D77">
        <v>23</v>
      </c>
      <c r="E77">
        <v>2</v>
      </c>
      <c r="F77" t="str">
        <f>IF(C77=1,INDEX('weapon 1'!$A$1:$B$999,D77+2,2),IF(C77=2,INDEX('equip 2'!$A$1:$B$999,D77+2,2),IF(C77=3,INDEX('use 3'!$A$1:$B$999,D77+2,2),IF(C77=4,INDEX('etc 4'!$A$1:$B$999,D77+2,2),))))</f>
        <v>"Wood"</v>
      </c>
      <c r="G77">
        <v>4</v>
      </c>
      <c r="H77">
        <v>28</v>
      </c>
      <c r="I77">
        <v>12</v>
      </c>
      <c r="J77" t="str">
        <f>IF(G77=1,INDEX('weapon 1'!$A$1:$B$999,H77+2,2),IF(G77=2,INDEX('equip 2'!$A$1:$B$999,H77+2,2),IF(G77=3,INDEX('use 3'!$A$1:$B$999,H77+2,2),IF(G77=4,INDEX('etc 4'!$A$1:$B$999,H77+2,2),))))</f>
        <v>"Gold"</v>
      </c>
      <c r="K77">
        <v>0</v>
      </c>
      <c r="L77">
        <v>0</v>
      </c>
      <c r="M77">
        <v>0</v>
      </c>
      <c r="N77">
        <f>IF(K77=1,INDEX('weapon 1'!$A$1:$B$999,L77+2,2),IF(K77=2,INDEX('equip 2'!$A$1:$B$999,L77+2,2),IF(K77=3,INDEX('use 3'!$A$1:$B$999,L77+2,2),IF(K77=4,INDEX('etc 4'!$A$1:$B$999,L77+2,2),))))</f>
        <v>0</v>
      </c>
      <c r="O77">
        <v>1</v>
      </c>
      <c r="P77">
        <v>29</v>
      </c>
      <c r="Q77">
        <v>1</v>
      </c>
      <c r="R77" t="str">
        <f>IF(O77=1,INDEX('weapon 1'!$A$1:$B$999,P77+2,2),IF(O77=2,INDEX('equip 2'!$A$1:$B$999,P77+2,2),IF(O77=3,INDEX('use 3'!$A$1:$B$999,P77+2,2),IF(O77=4,INDEX('etc 4'!$A$1:$B$999,P77+2,2),))))</f>
        <v>"Golden katana"</v>
      </c>
      <c r="S77">
        <v>0</v>
      </c>
      <c r="T77">
        <v>1</v>
      </c>
      <c r="U77" t="str">
        <f t="shared" si="1"/>
        <v>db_craft_add(2,4,23,2,4,28,12,0,0,0,1,29,1,0,1)</v>
      </c>
    </row>
    <row r="78" spans="1:21" x14ac:dyDescent="0.3">
      <c r="A78">
        <v>76</v>
      </c>
      <c r="F78">
        <f>IF(C78=1,INDEX('weapon 1'!$A$1:$B$999,D78+2,2),IF(C78=2,INDEX('equip 2'!$A$1:$B$999,D78+2,2),IF(C78=3,INDEX('use 3'!$A$1:$B$999,D78+2,2),IF(C78=4,INDEX('etc 4'!$A$1:$B$999,D78+2,2),))))</f>
        <v>0</v>
      </c>
      <c r="J78">
        <f>IF(G78=1,INDEX('weapon 1'!$A$1:$B$999,H78+2,2),IF(G78=2,INDEX('equip 2'!$A$1:$B$999,H78+2,2),IF(G78=3,INDEX('use 3'!$A$1:$B$999,H78+2,2),IF(G78=4,INDEX('etc 4'!$A$1:$B$999,H78+2,2),))))</f>
        <v>0</v>
      </c>
      <c r="N78">
        <f>IF(K78=1,INDEX('weapon 1'!$A$1:$B$999,L78+2,2),IF(K78=2,INDEX('equip 2'!$A$1:$B$999,L78+2,2),IF(K78=3,INDEX('use 3'!$A$1:$B$999,L78+2,2),IF(K78=4,INDEX('etc 4'!$A$1:$B$999,L78+2,2),))))</f>
        <v>0</v>
      </c>
      <c r="R78">
        <f>IF(O78=1,INDEX('weapon 1'!$A$1:$B$999,P78+2,2),IF(O78=2,INDEX('equip 2'!$A$1:$B$999,P78+2,2),IF(O78=3,INDEX('use 3'!$A$1:$B$999,P78+2,2),IF(O78=4,INDEX('etc 4'!$A$1:$B$999,P78+2,2),))))</f>
        <v>0</v>
      </c>
    </row>
    <row r="79" spans="1:21" x14ac:dyDescent="0.3">
      <c r="A79">
        <v>77</v>
      </c>
      <c r="F79">
        <f>IF(C79=1,INDEX('weapon 1'!$A$1:$B$999,D79+2,2),IF(C79=2,INDEX('equip 2'!$A$1:$B$999,D79+2,2),IF(C79=3,INDEX('use 3'!$A$1:$B$999,D79+2,2),IF(C79=4,INDEX('etc 4'!$A$1:$B$999,D79+2,2),))))</f>
        <v>0</v>
      </c>
      <c r="J79">
        <f>IF(G79=1,INDEX('weapon 1'!$A$1:$B$999,H79+2,2),IF(G79=2,INDEX('equip 2'!$A$1:$B$999,H79+2,2),IF(G79=3,INDEX('use 3'!$A$1:$B$999,H79+2,2),IF(G79=4,INDEX('etc 4'!$A$1:$B$999,H79+2,2),))))</f>
        <v>0</v>
      </c>
      <c r="N79">
        <f>IF(K79=1,INDEX('weapon 1'!$A$1:$B$999,L79+2,2),IF(K79=2,INDEX('equip 2'!$A$1:$B$999,L79+2,2),IF(K79=3,INDEX('use 3'!$A$1:$B$999,L79+2,2),IF(K79=4,INDEX('etc 4'!$A$1:$B$999,L79+2,2),))))</f>
        <v>0</v>
      </c>
      <c r="R79">
        <f>IF(O79=1,INDEX('weapon 1'!$A$1:$B$999,P79+2,2),IF(O79=2,INDEX('equip 2'!$A$1:$B$999,P79+2,2),IF(O79=3,INDEX('use 3'!$A$1:$B$999,P79+2,2),IF(O79=4,INDEX('etc 4'!$A$1:$B$999,P79+2,2),))))</f>
        <v>0</v>
      </c>
    </row>
    <row r="80" spans="1:21" x14ac:dyDescent="0.3">
      <c r="A80">
        <v>78</v>
      </c>
      <c r="F80">
        <f>IF(C80=1,INDEX('weapon 1'!$A$1:$B$999,D80+2,2),IF(C80=2,INDEX('equip 2'!$A$1:$B$999,D80+2,2),IF(C80=3,INDEX('use 3'!$A$1:$B$999,D80+2,2),IF(C80=4,INDEX('etc 4'!$A$1:$B$999,D80+2,2),))))</f>
        <v>0</v>
      </c>
      <c r="J80">
        <f>IF(G80=1,INDEX('weapon 1'!$A$1:$B$999,H80+2,2),IF(G80=2,INDEX('equip 2'!$A$1:$B$999,H80+2,2),IF(G80=3,INDEX('use 3'!$A$1:$B$999,H80+2,2),IF(G80=4,INDEX('etc 4'!$A$1:$B$999,H80+2,2),))))</f>
        <v>0</v>
      </c>
      <c r="N80">
        <f>IF(K80=1,INDEX('weapon 1'!$A$1:$B$999,L80+2,2),IF(K80=2,INDEX('equip 2'!$A$1:$B$999,L80+2,2),IF(K80=3,INDEX('use 3'!$A$1:$B$999,L80+2,2),IF(K80=4,INDEX('etc 4'!$A$1:$B$999,L80+2,2),))))</f>
        <v>0</v>
      </c>
      <c r="R80">
        <f>IF(O80=1,INDEX('weapon 1'!$A$1:$B$999,P80+2,2),IF(O80=2,INDEX('equip 2'!$A$1:$B$999,P80+2,2),IF(O80=3,INDEX('use 3'!$A$1:$B$999,P80+2,2),IF(O80=4,INDEX('etc 4'!$A$1:$B$999,P80+2,2),))))</f>
        <v>0</v>
      </c>
    </row>
    <row r="81" spans="1:18" x14ac:dyDescent="0.3">
      <c r="A81">
        <v>79</v>
      </c>
      <c r="F81">
        <f>IF(C81=1,INDEX('weapon 1'!$A$1:$B$999,D81+2,2),IF(C81=2,INDEX('equip 2'!$A$1:$B$999,D81+2,2),IF(C81=3,INDEX('use 3'!$A$1:$B$999,D81+2,2),IF(C81=4,INDEX('etc 4'!$A$1:$B$999,D81+2,2),))))</f>
        <v>0</v>
      </c>
      <c r="J81">
        <f>IF(G81=1,INDEX('weapon 1'!$A$1:$B$999,H81+2,2),IF(G81=2,INDEX('equip 2'!$A$1:$B$999,H81+2,2),IF(G81=3,INDEX('use 3'!$A$1:$B$999,H81+2,2),IF(G81=4,INDEX('etc 4'!$A$1:$B$999,H81+2,2),))))</f>
        <v>0</v>
      </c>
      <c r="N81">
        <f>IF(K81=1,INDEX('weapon 1'!$A$1:$B$999,L81+2,2),IF(K81=2,INDEX('equip 2'!$A$1:$B$999,L81+2,2),IF(K81=3,INDEX('use 3'!$A$1:$B$999,L81+2,2),IF(K81=4,INDEX('etc 4'!$A$1:$B$999,L81+2,2),))))</f>
        <v>0</v>
      </c>
      <c r="R81">
        <f>IF(O81=1,INDEX('weapon 1'!$A$1:$B$999,P81+2,2),IF(O81=2,INDEX('equip 2'!$A$1:$B$999,P81+2,2),IF(O81=3,INDEX('use 3'!$A$1:$B$999,P81+2,2),IF(O81=4,INDEX('etc 4'!$A$1:$B$999,P81+2,2),))))</f>
        <v>0</v>
      </c>
    </row>
    <row r="82" spans="1:18" x14ac:dyDescent="0.3">
      <c r="A82">
        <v>80</v>
      </c>
      <c r="F82">
        <f>IF(C82=1,INDEX('weapon 1'!$A$1:$B$999,D82+2,2),IF(C82=2,INDEX('equip 2'!$A$1:$B$999,D82+2,2),IF(C82=3,INDEX('use 3'!$A$1:$B$999,D82+2,2),IF(C82=4,INDEX('etc 4'!$A$1:$B$999,D82+2,2),))))</f>
        <v>0</v>
      </c>
      <c r="J82">
        <f>IF(G82=1,INDEX('weapon 1'!$A$1:$B$999,H82+2,2),IF(G82=2,INDEX('equip 2'!$A$1:$B$999,H82+2,2),IF(G82=3,INDEX('use 3'!$A$1:$B$999,H82+2,2),IF(G82=4,INDEX('etc 4'!$A$1:$B$999,H82+2,2),))))</f>
        <v>0</v>
      </c>
      <c r="N82">
        <f>IF(K82=1,INDEX('weapon 1'!$A$1:$B$999,L82+2,2),IF(K82=2,INDEX('equip 2'!$A$1:$B$999,L82+2,2),IF(K82=3,INDEX('use 3'!$A$1:$B$999,L82+2,2),IF(K82=4,INDEX('etc 4'!$A$1:$B$999,L82+2,2),))))</f>
        <v>0</v>
      </c>
      <c r="R82">
        <f>IF(O82=1,INDEX('weapon 1'!$A$1:$B$999,P82+2,2),IF(O82=2,INDEX('equip 2'!$A$1:$B$999,P82+2,2),IF(O82=3,INDEX('use 3'!$A$1:$B$999,P82+2,2),IF(O82=4,INDEX('etc 4'!$A$1:$B$999,P82+2,2),))))</f>
        <v>0</v>
      </c>
    </row>
    <row r="83" spans="1:18" x14ac:dyDescent="0.3">
      <c r="A83">
        <v>81</v>
      </c>
      <c r="F83">
        <f>IF(C83=1,INDEX('weapon 1'!$A$1:$B$999,D83+2,2),IF(C83=2,INDEX('equip 2'!$A$1:$B$999,D83+2,2),IF(C83=3,INDEX('use 3'!$A$1:$B$999,D83+2,2),IF(C83=4,INDEX('etc 4'!$A$1:$B$999,D83+2,2),))))</f>
        <v>0</v>
      </c>
      <c r="J83">
        <f>IF(G83=1,INDEX('weapon 1'!$A$1:$B$999,H83+2,2),IF(G83=2,INDEX('equip 2'!$A$1:$B$999,H83+2,2),IF(G83=3,INDEX('use 3'!$A$1:$B$999,H83+2,2),IF(G83=4,INDEX('etc 4'!$A$1:$B$999,H83+2,2),))))</f>
        <v>0</v>
      </c>
      <c r="N83">
        <f>IF(K83=1,INDEX('weapon 1'!$A$1:$B$999,L83+2,2),IF(K83=2,INDEX('equip 2'!$A$1:$B$999,L83+2,2),IF(K83=3,INDEX('use 3'!$A$1:$B$999,L83+2,2),IF(K83=4,INDEX('etc 4'!$A$1:$B$999,L83+2,2),))))</f>
        <v>0</v>
      </c>
    </row>
    <row r="84" spans="1:18" x14ac:dyDescent="0.3">
      <c r="A84">
        <v>82</v>
      </c>
      <c r="F84">
        <f>IF(C84=1,INDEX('weapon 1'!$A$1:$B$999,D84+2,2),IF(C84=2,INDEX('equip 2'!$A$1:$B$999,D84+2,2),IF(C84=3,INDEX('use 3'!$A$1:$B$999,D84+2,2),IF(C84=4,INDEX('etc 4'!$A$1:$B$999,D84+2,2),))))</f>
        <v>0</v>
      </c>
      <c r="J84">
        <f>IF(G84=1,INDEX('weapon 1'!$A$1:$B$999,H84+2,2),IF(G84=2,INDEX('equip 2'!$A$1:$B$999,H84+2,2),IF(G84=3,INDEX('use 3'!$A$1:$B$999,H84+2,2),IF(G84=4,INDEX('etc 4'!$A$1:$B$999,H84+2,2),))))</f>
        <v>0</v>
      </c>
      <c r="N84">
        <f>IF(K84=1,INDEX('weapon 1'!$A$1:$B$999,L84+2,2),IF(K84=2,INDEX('equip 2'!$A$1:$B$999,L84+2,2),IF(K84=3,INDEX('use 3'!$A$1:$B$999,L84+2,2),IF(K84=4,INDEX('etc 4'!$A$1:$B$999,L84+2,2),))))</f>
        <v>0</v>
      </c>
    </row>
    <row r="85" spans="1:18" x14ac:dyDescent="0.3">
      <c r="A85">
        <v>83</v>
      </c>
      <c r="F85">
        <f>IF(C85=1,INDEX('weapon 1'!$A$1:$B$999,D85+2,2),IF(C85=2,INDEX('equip 2'!$A$1:$B$999,D85+2,2),IF(C85=3,INDEX('use 3'!$A$1:$B$999,D85+2,2),IF(C85=4,INDEX('etc 4'!$A$1:$B$999,D85+2,2),))))</f>
        <v>0</v>
      </c>
      <c r="J85">
        <f>IF(G85=1,INDEX('weapon 1'!$A$1:$B$999,H85+2,2),IF(G85=2,INDEX('equip 2'!$A$1:$B$999,H85+2,2),IF(G85=3,INDEX('use 3'!$A$1:$B$999,H85+2,2),IF(G85=4,INDEX('etc 4'!$A$1:$B$999,H85+2,2),))))</f>
        <v>0</v>
      </c>
      <c r="N85">
        <f>IF(K85=1,INDEX('weapon 1'!$A$1:$B$999,L85+2,2),IF(K85=2,INDEX('equip 2'!$A$1:$B$999,L85+2,2),IF(K85=3,INDEX('use 3'!$A$1:$B$999,L85+2,2),IF(K85=4,INDEX('etc 4'!$A$1:$B$999,L85+2,2),))))</f>
        <v>0</v>
      </c>
    </row>
    <row r="86" spans="1:18" x14ac:dyDescent="0.3">
      <c r="A86">
        <v>84</v>
      </c>
      <c r="F86">
        <f>IF(C86=1,INDEX('weapon 1'!$A$1:$B$999,D86+2,2),IF(C86=2,INDEX('equip 2'!$A$1:$B$999,D86+2,2),IF(C86=3,INDEX('use 3'!$A$1:$B$999,D86+2,2),IF(C86=4,INDEX('etc 4'!$A$1:$B$999,D86+2,2),))))</f>
        <v>0</v>
      </c>
      <c r="J86">
        <f>IF(G86=1,INDEX('weapon 1'!$A$1:$B$999,H86+2,2),IF(G86=2,INDEX('equip 2'!$A$1:$B$999,H86+2,2),IF(G86=3,INDEX('use 3'!$A$1:$B$999,H86+2,2),IF(G86=4,INDEX('etc 4'!$A$1:$B$999,H86+2,2),))))</f>
        <v>0</v>
      </c>
      <c r="N86">
        <f>IF(K86=1,INDEX('weapon 1'!$A$1:$B$999,L86+2,2),IF(K86=2,INDEX('equip 2'!$A$1:$B$999,L86+2,2),IF(K86=3,INDEX('use 3'!$A$1:$B$999,L86+2,2),IF(K86=4,INDEX('etc 4'!$A$1:$B$999,L86+2,2),))))</f>
        <v>0</v>
      </c>
    </row>
    <row r="87" spans="1:18" x14ac:dyDescent="0.3">
      <c r="A87">
        <v>85</v>
      </c>
      <c r="F87">
        <f>IF(C87=1,INDEX('weapon 1'!$A$1:$B$999,D87+2,2),IF(C87=2,INDEX('equip 2'!$A$1:$B$999,D87+2,2),IF(C87=3,INDEX('use 3'!$A$1:$B$999,D87+2,2),IF(C87=4,INDEX('etc 4'!$A$1:$B$999,D87+2,2),))))</f>
        <v>0</v>
      </c>
      <c r="J87">
        <f>IF(G87=1,INDEX('weapon 1'!$A$1:$B$999,H87+2,2),IF(G87=2,INDEX('equip 2'!$A$1:$B$999,H87+2,2),IF(G87=3,INDEX('use 3'!$A$1:$B$999,H87+2,2),IF(G87=4,INDEX('etc 4'!$A$1:$B$999,H87+2,2),))))</f>
        <v>0</v>
      </c>
      <c r="N87">
        <f>IF(K87=1,INDEX('weapon 1'!$A$1:$B$999,L87+2,2),IF(K87=2,INDEX('equip 2'!$A$1:$B$999,L87+2,2),IF(K87=3,INDEX('use 3'!$A$1:$B$999,L87+2,2),IF(K87=4,INDEX('etc 4'!$A$1:$B$999,L87+2,2),))))</f>
        <v>0</v>
      </c>
    </row>
    <row r="88" spans="1:18" x14ac:dyDescent="0.3">
      <c r="A88">
        <v>86</v>
      </c>
      <c r="N88">
        <f>IF(K88=1,INDEX('weapon 1'!$A$1:$B$999,L88+2,2),IF(K88=2,INDEX('equip 2'!$A$1:$B$999,L88+2,2),IF(K88=3,INDEX('use 3'!$A$1:$B$999,L88+2,2),IF(K88=4,INDEX('etc 4'!$A$1:$B$999,L88+2,2),))))</f>
        <v>0</v>
      </c>
    </row>
    <row r="89" spans="1:18" x14ac:dyDescent="0.3">
      <c r="A89">
        <v>87</v>
      </c>
    </row>
    <row r="90" spans="1:18" x14ac:dyDescent="0.3">
      <c r="A90">
        <v>88</v>
      </c>
    </row>
    <row r="91" spans="1:18" x14ac:dyDescent="0.3">
      <c r="A91">
        <v>89</v>
      </c>
    </row>
    <row r="92" spans="1:18" x14ac:dyDescent="0.3">
      <c r="A92">
        <v>90</v>
      </c>
    </row>
    <row r="93" spans="1:18" x14ac:dyDescent="0.3">
      <c r="A93">
        <v>91</v>
      </c>
    </row>
    <row r="94" spans="1:18" x14ac:dyDescent="0.3">
      <c r="A94">
        <v>92</v>
      </c>
    </row>
    <row r="95" spans="1:18" x14ac:dyDescent="0.3">
      <c r="A95">
        <v>93</v>
      </c>
    </row>
    <row r="96" spans="1:18" x14ac:dyDescent="0.3">
      <c r="A96">
        <v>94</v>
      </c>
    </row>
    <row r="97" spans="1:1" x14ac:dyDescent="0.3">
      <c r="A97">
        <v>95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zoomScale="70" zoomScaleNormal="70" workbookViewId="0">
      <pane ySplit="1" topLeftCell="A89" activePane="bottomLeft" state="frozen"/>
      <selection pane="bottomLeft" activeCell="E71" sqref="E71"/>
    </sheetView>
  </sheetViews>
  <sheetFormatPr defaultRowHeight="16.5" x14ac:dyDescent="0.3"/>
  <cols>
    <col min="1" max="1" width="10" customWidth="1"/>
    <col min="2" max="2" width="43.375" customWidth="1"/>
    <col min="3" max="3" width="17.375" customWidth="1"/>
    <col min="4" max="4" width="16.625" customWidth="1"/>
    <col min="5" max="5" width="14.25" customWidth="1"/>
  </cols>
  <sheetData>
    <row r="1" spans="1:9" ht="61.5" customHeight="1" x14ac:dyDescent="0.3">
      <c r="A1" t="s">
        <v>39</v>
      </c>
      <c r="B1" s="3" t="s">
        <v>301</v>
      </c>
      <c r="C1" t="s">
        <v>40</v>
      </c>
      <c r="D1" t="s">
        <v>41</v>
      </c>
      <c r="F1" t="s">
        <v>42</v>
      </c>
      <c r="G1" t="s">
        <v>43</v>
      </c>
    </row>
    <row r="2" spans="1:9" x14ac:dyDescent="0.3">
      <c r="A2">
        <v>0</v>
      </c>
      <c r="B2">
        <v>0</v>
      </c>
      <c r="C2">
        <v>4</v>
      </c>
      <c r="D2">
        <v>23</v>
      </c>
      <c r="E2" t="str">
        <f>IF(C2=1,INDEX('weapon 1'!$A$1:$B$999,D2+2,2),IF(C2=2,INDEX('equip 2'!$A$1:$B$999,D2+2,2),IF(C2=3,INDEX('use 3'!$A$1:$B$999,D2+2,2),IF(C2=4,INDEX('etc 4'!$A$1:$B$999,D2+2,2),))))</f>
        <v>"Wood"</v>
      </c>
      <c r="F2">
        <v>2</v>
      </c>
      <c r="G2">
        <v>5</v>
      </c>
      <c r="I2" t="str">
        <f>"db_spawn_add("&amp;B2&amp;","&amp;C2&amp;","&amp;D2&amp;","&amp;F2&amp;","&amp;G2&amp;")"</f>
        <v>db_spawn_add(0,4,23,2,5)</v>
      </c>
    </row>
    <row r="3" spans="1:9" x14ac:dyDescent="0.3">
      <c r="A3">
        <v>1</v>
      </c>
      <c r="B3">
        <v>0</v>
      </c>
      <c r="C3">
        <v>4</v>
      </c>
      <c r="D3">
        <v>24</v>
      </c>
      <c r="E3" t="str">
        <f>IF(C3=1,INDEX('weapon 1'!$A$1:$B$999,D3+2,2),IF(C3=2,INDEX('equip 2'!$A$1:$B$999,D3+2,2),IF(C3=3,INDEX('use 3'!$A$1:$B$999,D3+2,2),IF(C3=4,INDEX('etc 4'!$A$1:$B$999,D3+2,2),))))</f>
        <v>"Stone"</v>
      </c>
      <c r="F3">
        <v>1</v>
      </c>
      <c r="G3">
        <v>3</v>
      </c>
      <c r="I3" t="str">
        <f t="shared" ref="I3:I17" si="0">"db_spawn_add("&amp;B3&amp;","&amp;C3&amp;","&amp;D3&amp;","&amp;F3&amp;","&amp;G3&amp;")"</f>
        <v>db_spawn_add(0,4,24,1,3)</v>
      </c>
    </row>
    <row r="4" spans="1:9" x14ac:dyDescent="0.3">
      <c r="A4">
        <v>2</v>
      </c>
      <c r="B4">
        <v>0</v>
      </c>
      <c r="C4">
        <v>4</v>
      </c>
      <c r="D4">
        <v>25</v>
      </c>
      <c r="E4" t="str">
        <f>IF(C4=1,INDEX('weapon 1'!$A$1:$B$999,D4+2,2),IF(C4=2,INDEX('equip 2'!$A$1:$B$999,D4+2,2),IF(C4=3,INDEX('use 3'!$A$1:$B$999,D4+2,2),IF(C4=4,INDEX('etc 4'!$A$1:$B$999,D4+2,2),))))</f>
        <v>"Piece of steel "</v>
      </c>
      <c r="F4">
        <v>2</v>
      </c>
      <c r="G4">
        <v>5</v>
      </c>
      <c r="I4" t="str">
        <f t="shared" si="0"/>
        <v>db_spawn_add(0,4,25,2,5)</v>
      </c>
    </row>
    <row r="5" spans="1:9" x14ac:dyDescent="0.3">
      <c r="A5">
        <v>3</v>
      </c>
      <c r="B5">
        <v>0</v>
      </c>
      <c r="C5">
        <v>4</v>
      </c>
      <c r="D5">
        <v>29</v>
      </c>
      <c r="E5" t="str">
        <f>IF(C5=1,INDEX('weapon 1'!$A$1:$B$999,D5+2,2),IF(C5=2,INDEX('equip 2'!$A$1:$B$999,D5+2,2),IF(C5=3,INDEX('use 3'!$A$1:$B$999,D5+2,2),IF(C5=4,INDEX('etc 4'!$A$1:$B$999,D5+2,2),))))</f>
        <v>"Blueprint"</v>
      </c>
      <c r="F5">
        <v>0.4</v>
      </c>
      <c r="G5">
        <v>0.4</v>
      </c>
      <c r="I5" t="str">
        <f t="shared" si="0"/>
        <v>db_spawn_add(0,4,29,0.4,0.4)</v>
      </c>
    </row>
    <row r="6" spans="1:9" x14ac:dyDescent="0.3">
      <c r="A6">
        <v>4</v>
      </c>
      <c r="B6">
        <v>0</v>
      </c>
      <c r="C6">
        <v>4</v>
      </c>
      <c r="D6">
        <v>30</v>
      </c>
      <c r="E6" t="str">
        <f>IF(C6=1,INDEX('weapon 1'!$A$1:$B$999,D6+2,2),IF(C6=2,INDEX('equip 2'!$A$1:$B$999,D6+2,2),IF(C6=3,INDEX('use 3'!$A$1:$B$999,D6+2,2),IF(C6=4,INDEX('etc 4'!$A$1:$B$999,D6+2,2),))))</f>
        <v>"Machine parts"</v>
      </c>
      <c r="F6">
        <v>1</v>
      </c>
      <c r="G6">
        <v>2</v>
      </c>
      <c r="I6" t="str">
        <f>"db_spawn_add("&amp;B6&amp;","&amp;C6&amp;","&amp;D6&amp;","&amp;F6&amp;","&amp;G6&amp;")"</f>
        <v>db_spawn_add(0,4,30,1,2)</v>
      </c>
    </row>
    <row r="7" spans="1:9" x14ac:dyDescent="0.3">
      <c r="A7">
        <v>5</v>
      </c>
      <c r="B7">
        <v>0</v>
      </c>
      <c r="C7">
        <v>4</v>
      </c>
      <c r="D7">
        <v>31</v>
      </c>
      <c r="E7" t="str">
        <f>IF(C7=1,INDEX('weapon 1'!$A$1:$B$999,D7+2,2),IF(C7=2,INDEX('equip 2'!$A$1:$B$999,D7+2,2),IF(C7=3,INDEX('use 3'!$A$1:$B$999,D7+2,2),IF(C7=4,INDEX('etc 4'!$A$1:$B$999,D7+2,2),))))</f>
        <v>"Battery"</v>
      </c>
      <c r="F7">
        <v>0.3</v>
      </c>
      <c r="G7">
        <v>0.3</v>
      </c>
      <c r="I7" t="str">
        <f>"db_spawn_add("&amp;B7&amp;","&amp;C7&amp;","&amp;D7&amp;","&amp;F7&amp;","&amp;G7&amp;")"</f>
        <v>db_spawn_add(0,4,31,0.3,0.3)</v>
      </c>
    </row>
    <row r="8" spans="1:9" x14ac:dyDescent="0.3">
      <c r="A8">
        <v>6</v>
      </c>
      <c r="B8">
        <v>0</v>
      </c>
      <c r="C8">
        <v>4</v>
      </c>
      <c r="D8">
        <v>44</v>
      </c>
      <c r="E8" t="str">
        <f>IF(C8=1,INDEX('weapon 1'!$A$1:$B$999,D8+2,2),IF(C8=2,INDEX('equip 2'!$A$1:$B$999,D8+2,2),IF(C8=3,INDEX('use 3'!$A$1:$B$999,D8+2,2),IF(C8=4,INDEX('etc 4'!$A$1:$B$999,D8+2,2),))))</f>
        <v>"Normal ammo"</v>
      </c>
      <c r="F8">
        <v>5</v>
      </c>
      <c r="G8">
        <v>10</v>
      </c>
      <c r="I8" t="str">
        <f t="shared" si="0"/>
        <v>db_spawn_add(0,4,44,5,10)</v>
      </c>
    </row>
    <row r="9" spans="1:9" x14ac:dyDescent="0.3">
      <c r="A9">
        <v>7</v>
      </c>
      <c r="B9">
        <v>0</v>
      </c>
      <c r="C9">
        <v>4</v>
      </c>
      <c r="D9">
        <v>45</v>
      </c>
      <c r="E9" t="str">
        <f>IF(C9=1,INDEX('weapon 1'!$A$1:$B$999,D9+2,2),IF(C9=2,INDEX('equip 2'!$A$1:$B$999,D9+2,2),IF(C9=3,INDEX('use 3'!$A$1:$B$999,D9+2,2),IF(C9=4,INDEX('etc 4'!$A$1:$B$999,D9+2,2),))))</f>
        <v>"Shotgun ammo"</v>
      </c>
      <c r="F9">
        <v>5</v>
      </c>
      <c r="G9">
        <v>10</v>
      </c>
      <c r="I9" t="str">
        <f t="shared" si="0"/>
        <v>db_spawn_add(0,4,45,5,10)</v>
      </c>
    </row>
    <row r="10" spans="1:9" x14ac:dyDescent="0.3">
      <c r="A10">
        <v>8</v>
      </c>
      <c r="B10">
        <v>0</v>
      </c>
      <c r="C10">
        <v>4</v>
      </c>
      <c r="D10">
        <v>46</v>
      </c>
      <c r="E10" t="str">
        <f>IF(C10=1,INDEX('weapon 1'!$A$1:$B$999,D10+2,2),IF(C10=2,INDEX('equip 2'!$A$1:$B$999,D10+2,2),IF(C10=3,INDEX('use 3'!$A$1:$B$999,D10+2,2),IF(C10=4,INDEX('etc 4'!$A$1:$B$999,D10+2,2),))))</f>
        <v>"Machinegun ammo"</v>
      </c>
      <c r="F10">
        <v>15</v>
      </c>
      <c r="G10">
        <v>25</v>
      </c>
      <c r="I10" t="str">
        <f t="shared" si="0"/>
        <v>db_spawn_add(0,4,46,15,25)</v>
      </c>
    </row>
    <row r="11" spans="1:9" x14ac:dyDescent="0.3">
      <c r="A11">
        <v>9</v>
      </c>
      <c r="B11">
        <v>0</v>
      </c>
      <c r="C11">
        <v>4</v>
      </c>
      <c r="D11">
        <v>47</v>
      </c>
      <c r="E11" t="str">
        <f>IF(C11=1,INDEX('weapon 1'!$A$1:$B$999,D11+2,2),IF(C11=2,INDEX('equip 2'!$A$1:$B$999,D11+2,2),IF(C11=3,INDEX('use 3'!$A$1:$B$999,D11+2,2),IF(C11=4,INDEX('etc 4'!$A$1:$B$999,D11+2,2),))))</f>
        <v>"Arrow"</v>
      </c>
      <c r="F11">
        <v>1</v>
      </c>
      <c r="G11">
        <v>2</v>
      </c>
      <c r="I11" t="str">
        <f t="shared" si="0"/>
        <v>db_spawn_add(0,4,47,1,2)</v>
      </c>
    </row>
    <row r="12" spans="1:9" x14ac:dyDescent="0.3">
      <c r="A12">
        <v>10</v>
      </c>
      <c r="B12">
        <v>0</v>
      </c>
      <c r="C12">
        <v>4</v>
      </c>
      <c r="D12">
        <v>48</v>
      </c>
      <c r="E12" t="str">
        <f>IF(C12=1,INDEX('weapon 1'!$A$1:$B$999,D12+2,2),IF(C12=2,INDEX('equip 2'!$A$1:$B$999,D12+2,2),IF(C12=3,INDEX('use 3'!$A$1:$B$999,D12+2,2),IF(C12=4,INDEX('etc 4'!$A$1:$B$999,D12+2,2),))))</f>
        <v>"Oil"</v>
      </c>
      <c r="F12">
        <v>7</v>
      </c>
      <c r="G12">
        <v>12</v>
      </c>
      <c r="I12" t="str">
        <f t="shared" si="0"/>
        <v>db_spawn_add(0,4,48,7,12)</v>
      </c>
    </row>
    <row r="13" spans="1:9" x14ac:dyDescent="0.3">
      <c r="A13">
        <v>11</v>
      </c>
      <c r="B13">
        <v>0</v>
      </c>
      <c r="C13">
        <v>4</v>
      </c>
      <c r="D13">
        <v>38</v>
      </c>
      <c r="E13" t="str">
        <f>IF(C13=1,INDEX('weapon 1'!$A$1:$B$999,D13+2,2),IF(C13=2,INDEX('equip 2'!$A$1:$B$999,D13+2,2),IF(C13=3,INDEX('use 3'!$A$1:$B$999,D13+2,2),IF(C13=4,INDEX('etc 4'!$A$1:$B$999,D13+2,2),))))</f>
        <v>"Drone"</v>
      </c>
      <c r="F13">
        <v>0.1</v>
      </c>
      <c r="G13">
        <v>0.1</v>
      </c>
      <c r="I13" t="str">
        <f t="shared" si="0"/>
        <v>db_spawn_add(0,4,38,0.1,0.1)</v>
      </c>
    </row>
    <row r="14" spans="1:9" x14ac:dyDescent="0.3">
      <c r="A14">
        <v>12</v>
      </c>
      <c r="B14">
        <v>0</v>
      </c>
      <c r="C14">
        <v>4</v>
      </c>
      <c r="D14">
        <v>34</v>
      </c>
      <c r="E14" t="str">
        <f>IF(C14=1,INDEX('weapon 1'!$A$1:$B$999,D14+2,2),IF(C14=2,INDEX('equip 2'!$A$1:$B$999,D14+2,2),IF(C14=3,INDEX('use 3'!$A$1:$B$999,D14+2,2),IF(C14=4,INDEX('etc 4'!$A$1:$B$999,D14+2,2),))))</f>
        <v>"Cloth"</v>
      </c>
      <c r="F14">
        <v>0.5</v>
      </c>
      <c r="G14">
        <v>0.5</v>
      </c>
      <c r="I14" t="str">
        <f t="shared" si="0"/>
        <v>db_spawn_add(0,4,34,0.5,0.5)</v>
      </c>
    </row>
    <row r="15" spans="1:9" x14ac:dyDescent="0.3">
      <c r="A15">
        <v>13</v>
      </c>
      <c r="B15">
        <v>0</v>
      </c>
      <c r="C15">
        <v>4</v>
      </c>
      <c r="D15">
        <v>37</v>
      </c>
      <c r="E15" t="str">
        <f>IF(C15=1,INDEX('weapon 1'!$A$1:$B$999,D15+2,2),IF(C15=2,INDEX('equip 2'!$A$1:$B$999,D15+2,2),IF(C15=3,INDEX('use 3'!$A$1:$B$999,D15+2,2),IF(C15=4,INDEX('etc 4'!$A$1:$B$999,D15+2,2),))))</f>
        <v>"Engine"</v>
      </c>
      <c r="F15">
        <v>0.15</v>
      </c>
      <c r="G15">
        <v>0.15</v>
      </c>
      <c r="I15" t="str">
        <f t="shared" si="0"/>
        <v>db_spawn_add(0,4,37,0.15,0.15)</v>
      </c>
    </row>
    <row r="16" spans="1:9" x14ac:dyDescent="0.3">
      <c r="A16">
        <v>14</v>
      </c>
      <c r="B16">
        <v>0</v>
      </c>
      <c r="C16">
        <v>4</v>
      </c>
      <c r="D16">
        <v>27</v>
      </c>
      <c r="E16" t="str">
        <f>IF(C16=1,INDEX('weapon 1'!$A$1:$B$999,D16+2,2),IF(C16=2,INDEX('equip 2'!$A$1:$B$999,D16+2,2),IF(C16=3,INDEX('use 3'!$A$1:$B$999,D16+2,2),IF(C16=4,INDEX('etc 4'!$A$1:$B$999,D16+2,2),))))</f>
        <v>"Piece of gold"</v>
      </c>
      <c r="F16">
        <v>0.1</v>
      </c>
      <c r="G16">
        <v>0.1</v>
      </c>
      <c r="I16" t="str">
        <f t="shared" si="0"/>
        <v>db_spawn_add(0,4,27,0.1,0.1)</v>
      </c>
    </row>
    <row r="17" spans="1:9" x14ac:dyDescent="0.3">
      <c r="A17">
        <v>15</v>
      </c>
      <c r="B17">
        <v>0</v>
      </c>
      <c r="C17">
        <v>4</v>
      </c>
      <c r="D17">
        <v>33</v>
      </c>
      <c r="E17" t="str">
        <f>IF(C17=1,INDEX('weapon 1'!$A$1:$B$999,D17+2,2),IF(C17=2,INDEX('equip 2'!$A$1:$B$999,D17+2,2),IF(C17=3,INDEX('use 3'!$A$1:$B$999,D17+2,2),IF(C17=4,INDEX('etc 4'!$A$1:$B$999,D17+2,2),))))</f>
        <v>"Gunpowder"</v>
      </c>
      <c r="F17">
        <v>0.3</v>
      </c>
      <c r="G17">
        <v>0.3</v>
      </c>
      <c r="I17" t="str">
        <f t="shared" si="0"/>
        <v>db_spawn_add(0,4,33,0.3,0.3)</v>
      </c>
    </row>
    <row r="18" spans="1:9" x14ac:dyDescent="0.3">
      <c r="A18">
        <v>16</v>
      </c>
      <c r="B18">
        <v>0</v>
      </c>
      <c r="C18">
        <v>3</v>
      </c>
      <c r="D18">
        <v>17</v>
      </c>
      <c r="E18" t="str">
        <f>IF(C18=1,INDEX('weapon 1'!$A$1:$B$999,D18+2,2),IF(C18=2,INDEX('equip 2'!$A$1:$B$999,D18+2,2),IF(C18=3,INDEX('use 3'!$A$1:$B$999,D18+2,2),IF(C18=4,INDEX('etc 4'!$A$1:$B$999,D18+2,2),))))</f>
        <v>"Apple"</v>
      </c>
      <c r="F18">
        <v>0.25</v>
      </c>
      <c r="G18">
        <v>0.25</v>
      </c>
      <c r="I18" t="str">
        <f t="shared" ref="I18:I49" si="1">"db_spawn_add("&amp;B18&amp;","&amp;C18&amp;","&amp;D18&amp;","&amp;F18&amp;","&amp;G18&amp;")"</f>
        <v>db_spawn_add(0,3,17,0.25,0.25)</v>
      </c>
    </row>
    <row r="19" spans="1:9" x14ac:dyDescent="0.3">
      <c r="A19">
        <v>17</v>
      </c>
      <c r="B19">
        <v>0</v>
      </c>
      <c r="C19">
        <v>3</v>
      </c>
      <c r="D19">
        <v>18</v>
      </c>
      <c r="E19" t="str">
        <f>IF(C19=1,INDEX('weapon 1'!$A$1:$B$999,D19+2,2),IF(C19=2,INDEX('equip 2'!$A$1:$B$999,D19+2,2),IF(C19=3,INDEX('use 3'!$A$1:$B$999,D19+2,2),IF(C19=4,INDEX('etc 4'!$A$1:$B$999,D19+2,2),))))</f>
        <v>"Berry"</v>
      </c>
      <c r="F19">
        <v>0.25</v>
      </c>
      <c r="G19">
        <v>0.25</v>
      </c>
      <c r="I19" t="str">
        <f t="shared" si="1"/>
        <v>db_spawn_add(0,3,18,0.25,0.25)</v>
      </c>
    </row>
    <row r="20" spans="1:9" x14ac:dyDescent="0.3">
      <c r="A20">
        <v>18</v>
      </c>
      <c r="B20">
        <v>1</v>
      </c>
      <c r="C20">
        <v>4</v>
      </c>
      <c r="D20">
        <v>23</v>
      </c>
      <c r="E20" t="str">
        <f>IF(C20=1,INDEX('weapon 1'!$A$1:$B$999,D20+2,2),IF(C20=2,INDEX('equip 2'!$A$1:$B$999,D20+2,2),IF(C20=3,INDEX('use 3'!$A$1:$B$999,D20+2,2),IF(C20=4,INDEX('etc 4'!$A$1:$B$999,D20+2,2),))))</f>
        <v>"Wood"</v>
      </c>
      <c r="F20">
        <v>2</v>
      </c>
      <c r="G20">
        <v>3</v>
      </c>
      <c r="I20" t="str">
        <f t="shared" si="1"/>
        <v>db_spawn_add(1,4,23,2,3)</v>
      </c>
    </row>
    <row r="21" spans="1:9" x14ac:dyDescent="0.3">
      <c r="A21">
        <v>19</v>
      </c>
      <c r="B21">
        <v>1</v>
      </c>
      <c r="C21">
        <v>4</v>
      </c>
      <c r="D21">
        <v>24</v>
      </c>
      <c r="E21" t="str">
        <f>IF(C21=1,INDEX('weapon 1'!$A$1:$B$999,D21+2,2),IF(C21=2,INDEX('equip 2'!$A$1:$B$999,D21+2,2),IF(C21=3,INDEX('use 3'!$A$1:$B$999,D21+2,2),IF(C21=4,INDEX('etc 4'!$A$1:$B$999,D21+2,2),))))</f>
        <v>"Stone"</v>
      </c>
      <c r="F21">
        <v>2</v>
      </c>
      <c r="G21">
        <v>3</v>
      </c>
      <c r="I21" t="str">
        <f t="shared" si="1"/>
        <v>db_spawn_add(1,4,24,2,3)</v>
      </c>
    </row>
    <row r="22" spans="1:9" x14ac:dyDescent="0.3">
      <c r="A22">
        <v>20</v>
      </c>
      <c r="B22">
        <v>1</v>
      </c>
      <c r="C22">
        <v>4</v>
      </c>
      <c r="D22">
        <v>25</v>
      </c>
      <c r="E22" t="str">
        <f>IF(C22=1,INDEX('weapon 1'!$A$1:$B$999,D22+2,2),IF(C22=2,INDEX('equip 2'!$A$1:$B$999,D22+2,2),IF(C22=3,INDEX('use 3'!$A$1:$B$999,D22+2,2),IF(C22=4,INDEX('etc 4'!$A$1:$B$999,D22+2,2),))))</f>
        <v>"Piece of steel "</v>
      </c>
      <c r="F22">
        <v>1</v>
      </c>
      <c r="G22">
        <v>2</v>
      </c>
      <c r="I22" t="str">
        <f t="shared" si="1"/>
        <v>db_spawn_add(1,4,25,1,2)</v>
      </c>
    </row>
    <row r="23" spans="1:9" x14ac:dyDescent="0.3">
      <c r="A23">
        <v>21</v>
      </c>
      <c r="B23">
        <v>1</v>
      </c>
      <c r="C23">
        <v>4</v>
      </c>
      <c r="D23">
        <v>27</v>
      </c>
      <c r="E23" t="str">
        <f>IF(C23=1,INDEX('weapon 1'!$A$1:$B$999,D23+2,2),IF(C23=2,INDEX('equip 2'!$A$1:$B$999,D23+2,2),IF(C23=3,INDEX('use 3'!$A$1:$B$999,D23+2,2),IF(C23=4,INDEX('etc 4'!$A$1:$B$999,D23+2,2),))))</f>
        <v>"Piece of gold"</v>
      </c>
      <c r="F23">
        <v>0.1</v>
      </c>
      <c r="G23">
        <v>0.1</v>
      </c>
      <c r="I23" t="str">
        <f t="shared" si="1"/>
        <v>db_spawn_add(1,4,27,0.1,0.1)</v>
      </c>
    </row>
    <row r="24" spans="1:9" x14ac:dyDescent="0.3">
      <c r="A24">
        <v>22</v>
      </c>
      <c r="B24">
        <v>1</v>
      </c>
      <c r="C24">
        <v>4</v>
      </c>
      <c r="D24">
        <v>29</v>
      </c>
      <c r="E24" t="str">
        <f>IF(C24=1,INDEX('weapon 1'!$A$1:$B$999,D24+2,2),IF(C24=2,INDEX('equip 2'!$A$1:$B$999,D24+2,2),IF(C24=3,INDEX('use 3'!$A$1:$B$999,D24+2,2),IF(C24=4,INDEX('etc 4'!$A$1:$B$999,D24+2,2),))))</f>
        <v>"Blueprint"</v>
      </c>
      <c r="F24">
        <v>1</v>
      </c>
      <c r="G24">
        <v>1</v>
      </c>
      <c r="I24" t="str">
        <f t="shared" si="1"/>
        <v>db_spawn_add(1,4,29,1,1)</v>
      </c>
    </row>
    <row r="25" spans="1:9" x14ac:dyDescent="0.3">
      <c r="A25">
        <v>23</v>
      </c>
      <c r="B25">
        <v>1</v>
      </c>
      <c r="C25">
        <v>4</v>
      </c>
      <c r="D25">
        <v>31</v>
      </c>
      <c r="E25" t="str">
        <f>IF(C25=1,INDEX('weapon 1'!$A$1:$B$999,D25+2,2),IF(C25=2,INDEX('equip 2'!$A$1:$B$999,D25+2,2),IF(C25=3,INDEX('use 3'!$A$1:$B$999,D25+2,2),IF(C25=4,INDEX('etc 4'!$A$1:$B$999,D25+2,2),))))</f>
        <v>"Battery"</v>
      </c>
      <c r="F25">
        <v>0.2</v>
      </c>
      <c r="G25">
        <v>0.2</v>
      </c>
      <c r="I25" t="str">
        <f t="shared" si="1"/>
        <v>db_spawn_add(1,4,31,0.2,0.2)</v>
      </c>
    </row>
    <row r="26" spans="1:9" x14ac:dyDescent="0.3">
      <c r="A26">
        <v>24</v>
      </c>
      <c r="B26">
        <v>1</v>
      </c>
      <c r="C26">
        <v>4</v>
      </c>
      <c r="D26">
        <v>32</v>
      </c>
      <c r="E26" t="str">
        <f>IF(C26=1,INDEX('weapon 1'!$A$1:$B$999,D26+2,2),IF(C26=2,INDEX('equip 2'!$A$1:$B$999,D26+2,2),IF(C26=3,INDEX('use 3'!$A$1:$B$999,D26+2,2),IF(C26=4,INDEX('etc 4'!$A$1:$B$999,D26+2,2),))))</f>
        <v>"Bulb"</v>
      </c>
      <c r="F26">
        <v>0.4</v>
      </c>
      <c r="G26">
        <v>0.4</v>
      </c>
      <c r="I26" t="str">
        <f t="shared" si="1"/>
        <v>db_spawn_add(1,4,32,0.4,0.4)</v>
      </c>
    </row>
    <row r="27" spans="1:9" x14ac:dyDescent="0.3">
      <c r="A27">
        <v>25</v>
      </c>
      <c r="B27">
        <v>1</v>
      </c>
      <c r="C27">
        <v>4</v>
      </c>
      <c r="D27">
        <v>34</v>
      </c>
      <c r="E27" t="str">
        <f>IF(C27=1,INDEX('weapon 1'!$A$1:$B$999,D27+2,2),IF(C27=2,INDEX('equip 2'!$A$1:$B$999,D27+2,2),IF(C27=3,INDEX('use 3'!$A$1:$B$999,D27+2,2),IF(C27=4,INDEX('etc 4'!$A$1:$B$999,D27+2,2),))))</f>
        <v>"Cloth"</v>
      </c>
      <c r="F27">
        <v>1</v>
      </c>
      <c r="G27">
        <v>1</v>
      </c>
      <c r="I27" t="str">
        <f t="shared" si="1"/>
        <v>db_spawn_add(1,4,34,1,1)</v>
      </c>
    </row>
    <row r="28" spans="1:9" x14ac:dyDescent="0.3">
      <c r="A28">
        <v>26</v>
      </c>
      <c r="B28">
        <v>1</v>
      </c>
      <c r="C28">
        <v>4</v>
      </c>
      <c r="D28">
        <v>41</v>
      </c>
      <c r="E28" t="str">
        <f>IF(C28=1,INDEX('weapon 1'!$A$1:$B$999,D28+2,2),IF(C28=2,INDEX('equip 2'!$A$1:$B$999,D28+2,2),IF(C28=3,INDEX('use 3'!$A$1:$B$999,D28+2,2),IF(C28=4,INDEX('etc 4'!$A$1:$B$999,D28+2,2),))))</f>
        <v>"Leather"</v>
      </c>
      <c r="F28">
        <v>1</v>
      </c>
      <c r="G28">
        <v>1</v>
      </c>
      <c r="I28" t="str">
        <f t="shared" si="1"/>
        <v>db_spawn_add(1,4,41,1,1)</v>
      </c>
    </row>
    <row r="29" spans="1:9" x14ac:dyDescent="0.3">
      <c r="A29">
        <v>27</v>
      </c>
      <c r="B29">
        <v>1</v>
      </c>
      <c r="C29">
        <v>4</v>
      </c>
      <c r="D29">
        <v>48</v>
      </c>
      <c r="E29" t="str">
        <f>IF(C29=1,INDEX('weapon 1'!$A$1:$B$999,D29+2,2),IF(C29=2,INDEX('equip 2'!$A$1:$B$999,D29+2,2),IF(C29=3,INDEX('use 3'!$A$1:$B$999,D29+2,2),IF(C29=4,INDEX('etc 4'!$A$1:$B$999,D29+2,2),))))</f>
        <v>"Oil"</v>
      </c>
      <c r="F29">
        <v>10</v>
      </c>
      <c r="G29">
        <v>15</v>
      </c>
      <c r="I29" t="str">
        <f t="shared" si="1"/>
        <v>db_spawn_add(1,4,48,10,15)</v>
      </c>
    </row>
    <row r="30" spans="1:9" x14ac:dyDescent="0.3">
      <c r="A30">
        <v>28</v>
      </c>
      <c r="B30">
        <v>1</v>
      </c>
      <c r="C30">
        <v>3</v>
      </c>
      <c r="D30">
        <v>0</v>
      </c>
      <c r="E30" t="str">
        <f>IF(C30=1,INDEX('weapon 1'!$A$1:$B$999,D30+2,2),IF(C30=2,INDEX('equip 2'!$A$1:$B$999,D30+2,2),IF(C30=3,INDEX('use 3'!$A$1:$B$999,D30+2,2),IF(C30=4,INDEX('etc 4'!$A$1:$B$999,D30+2,2),))))</f>
        <v>"Raw meat"</v>
      </c>
      <c r="F30">
        <v>1</v>
      </c>
      <c r="G30">
        <v>1</v>
      </c>
      <c r="I30" t="str">
        <f t="shared" si="1"/>
        <v>db_spawn_add(1,3,0,1,1)</v>
      </c>
    </row>
    <row r="31" spans="1:9" x14ac:dyDescent="0.3">
      <c r="A31">
        <v>29</v>
      </c>
      <c r="B31">
        <v>1</v>
      </c>
      <c r="C31">
        <v>3</v>
      </c>
      <c r="D31">
        <v>4</v>
      </c>
      <c r="E31" t="str">
        <f>IF(C31=1,INDEX('weapon 1'!$A$1:$B$999,D31+2,2),IF(C31=2,INDEX('equip 2'!$A$1:$B$999,D31+2,2),IF(C31=3,INDEX('use 3'!$A$1:$B$999,D31+2,2),IF(C31=4,INDEX('etc 4'!$A$1:$B$999,D31+2,2),))))</f>
        <v>"Bread"</v>
      </c>
      <c r="F31">
        <v>1</v>
      </c>
      <c r="G31">
        <v>1</v>
      </c>
      <c r="I31" t="str">
        <f t="shared" si="1"/>
        <v>db_spawn_add(1,3,4,1,1)</v>
      </c>
    </row>
    <row r="32" spans="1:9" x14ac:dyDescent="0.3">
      <c r="A32">
        <v>30</v>
      </c>
      <c r="B32">
        <v>1</v>
      </c>
      <c r="C32">
        <v>3</v>
      </c>
      <c r="D32">
        <v>9</v>
      </c>
      <c r="E32" t="str">
        <f>IF(C32=1,INDEX('weapon 1'!$A$1:$B$999,D32+2,2),IF(C32=2,INDEX('equip 2'!$A$1:$B$999,D32+2,2),IF(C32=3,INDEX('use 3'!$A$1:$B$999,D32+2,2),IF(C32=4,INDEX('etc 4'!$A$1:$B$999,D32+2,2),))))</f>
        <v>"Canned food"</v>
      </c>
      <c r="F32">
        <v>1</v>
      </c>
      <c r="G32">
        <v>1</v>
      </c>
      <c r="I32" t="str">
        <f t="shared" si="1"/>
        <v>db_spawn_add(1,3,9,1,1)</v>
      </c>
    </row>
    <row r="33" spans="1:9" x14ac:dyDescent="0.3">
      <c r="A33">
        <v>31</v>
      </c>
      <c r="B33">
        <v>2</v>
      </c>
      <c r="C33">
        <v>4</v>
      </c>
      <c r="D33">
        <v>25</v>
      </c>
      <c r="E33" t="str">
        <f>IF(C33=1,INDEX('weapon 1'!$A$1:$B$999,D33+2,2),IF(C33=2,INDEX('equip 2'!$A$1:$B$999,D33+2,2),IF(C33=3,INDEX('use 3'!$A$1:$B$999,D33+2,2),IF(C33=4,INDEX('etc 4'!$A$1:$B$999,D33+2,2),))))</f>
        <v>"Piece of steel "</v>
      </c>
      <c r="F33">
        <v>2</v>
      </c>
      <c r="G33">
        <v>3</v>
      </c>
      <c r="I33" t="str">
        <f t="shared" si="1"/>
        <v>db_spawn_add(2,4,25,2,3)</v>
      </c>
    </row>
    <row r="34" spans="1:9" x14ac:dyDescent="0.3">
      <c r="A34">
        <v>32</v>
      </c>
      <c r="B34">
        <v>2</v>
      </c>
      <c r="C34">
        <v>4</v>
      </c>
      <c r="D34">
        <v>27</v>
      </c>
      <c r="E34" t="str">
        <f>IF(C34=1,INDEX('weapon 1'!$A$1:$B$999,D34+2,2),IF(C34=2,INDEX('equip 2'!$A$1:$B$999,D34+2,2),IF(C34=3,INDEX('use 3'!$A$1:$B$999,D34+2,2),IF(C34=4,INDEX('etc 4'!$A$1:$B$999,D34+2,2),))))</f>
        <v>"Piece of gold"</v>
      </c>
      <c r="F34">
        <v>0.1</v>
      </c>
      <c r="G34">
        <v>0.1</v>
      </c>
      <c r="I34" t="str">
        <f t="shared" si="1"/>
        <v>db_spawn_add(2,4,27,0.1,0.1)</v>
      </c>
    </row>
    <row r="35" spans="1:9" x14ac:dyDescent="0.3">
      <c r="A35">
        <v>33</v>
      </c>
      <c r="B35">
        <v>2</v>
      </c>
      <c r="C35">
        <v>4</v>
      </c>
      <c r="D35">
        <v>29</v>
      </c>
      <c r="E35" t="str">
        <f>IF(C35=1,INDEX('weapon 1'!$A$1:$B$999,D35+2,2),IF(C35=2,INDEX('equip 2'!$A$1:$B$999,D35+2,2),IF(C35=3,INDEX('use 3'!$A$1:$B$999,D35+2,2),IF(C35=4,INDEX('etc 4'!$A$1:$B$999,D35+2,2),))))</f>
        <v>"Blueprint"</v>
      </c>
      <c r="F35">
        <v>1</v>
      </c>
      <c r="G35">
        <v>1</v>
      </c>
      <c r="I35" t="str">
        <f t="shared" si="1"/>
        <v>db_spawn_add(2,4,29,1,1)</v>
      </c>
    </row>
    <row r="36" spans="1:9" x14ac:dyDescent="0.3">
      <c r="A36">
        <v>34</v>
      </c>
      <c r="B36">
        <v>2</v>
      </c>
      <c r="C36">
        <v>4</v>
      </c>
      <c r="D36">
        <v>31</v>
      </c>
      <c r="E36" t="str">
        <f>IF(C36=1,INDEX('weapon 1'!$A$1:$B$999,D36+2,2),IF(C36=2,INDEX('equip 2'!$A$1:$B$999,D36+2,2),IF(C36=3,INDEX('use 3'!$A$1:$B$999,D36+2,2),IF(C36=4,INDEX('etc 4'!$A$1:$B$999,D36+2,2),))))</f>
        <v>"Battery"</v>
      </c>
      <c r="F36">
        <v>0.2</v>
      </c>
      <c r="G36">
        <v>0.2</v>
      </c>
      <c r="I36" t="str">
        <f t="shared" si="1"/>
        <v>db_spawn_add(2,4,31,0.2,0.2)</v>
      </c>
    </row>
    <row r="37" spans="1:9" x14ac:dyDescent="0.3">
      <c r="A37">
        <v>35</v>
      </c>
      <c r="B37">
        <v>2</v>
      </c>
      <c r="C37">
        <v>4</v>
      </c>
      <c r="D37">
        <v>32</v>
      </c>
      <c r="E37" t="str">
        <f>IF(C37=1,INDEX('weapon 1'!$A$1:$B$999,D37+2,2),IF(C37=2,INDEX('equip 2'!$A$1:$B$999,D37+2,2),IF(C37=3,INDEX('use 3'!$A$1:$B$999,D37+2,2),IF(C37=4,INDEX('etc 4'!$A$1:$B$999,D37+2,2),))))</f>
        <v>"Bulb"</v>
      </c>
      <c r="F37">
        <v>0.4</v>
      </c>
      <c r="G37">
        <v>0.4</v>
      </c>
      <c r="I37" t="str">
        <f t="shared" si="1"/>
        <v>db_spawn_add(2,4,32,0.4,0.4)</v>
      </c>
    </row>
    <row r="38" spans="1:9" x14ac:dyDescent="0.3">
      <c r="A38">
        <v>36</v>
      </c>
      <c r="B38">
        <v>2</v>
      </c>
      <c r="C38">
        <v>4</v>
      </c>
      <c r="D38">
        <v>34</v>
      </c>
      <c r="E38" t="str">
        <f>IF(C38=1,INDEX('weapon 1'!$A$1:$B$999,D38+2,2),IF(C38=2,INDEX('equip 2'!$A$1:$B$999,D38+2,2),IF(C38=3,INDEX('use 3'!$A$1:$B$999,D38+2,2),IF(C38=4,INDEX('etc 4'!$A$1:$B$999,D38+2,2),))))</f>
        <v>"Cloth"</v>
      </c>
      <c r="F38">
        <v>1</v>
      </c>
      <c r="G38">
        <v>1</v>
      </c>
      <c r="I38" t="str">
        <f t="shared" si="1"/>
        <v>db_spawn_add(2,4,34,1,1)</v>
      </c>
    </row>
    <row r="39" spans="1:9" x14ac:dyDescent="0.3">
      <c r="A39">
        <v>37</v>
      </c>
      <c r="B39">
        <v>2</v>
      </c>
      <c r="C39">
        <v>4</v>
      </c>
      <c r="D39">
        <v>41</v>
      </c>
      <c r="E39" t="str">
        <f>IF(C39=1,INDEX('weapon 1'!$A$1:$B$999,D39+2,2),IF(C39=2,INDEX('equip 2'!$A$1:$B$999,D39+2,2),IF(C39=3,INDEX('use 3'!$A$1:$B$999,D39+2,2),IF(C39=4,INDEX('etc 4'!$A$1:$B$999,D39+2,2),))))</f>
        <v>"Leather"</v>
      </c>
      <c r="F39">
        <v>1</v>
      </c>
      <c r="G39">
        <v>1</v>
      </c>
      <c r="I39" t="str">
        <f t="shared" si="1"/>
        <v>db_spawn_add(2,4,41,1,1)</v>
      </c>
    </row>
    <row r="40" spans="1:9" x14ac:dyDescent="0.3">
      <c r="A40">
        <v>38</v>
      </c>
      <c r="B40">
        <v>2</v>
      </c>
      <c r="C40">
        <v>4</v>
      </c>
      <c r="D40">
        <v>48</v>
      </c>
      <c r="E40" t="str">
        <f>IF(C40=1,INDEX('weapon 1'!$A$1:$B$999,D40+2,2),IF(C40=2,INDEX('equip 2'!$A$1:$B$999,D40+2,2),IF(C40=3,INDEX('use 3'!$A$1:$B$999,D40+2,2),IF(C40=4,INDEX('etc 4'!$A$1:$B$999,D40+2,2),))))</f>
        <v>"Oil"</v>
      </c>
      <c r="F40">
        <v>10</v>
      </c>
      <c r="G40">
        <v>15</v>
      </c>
      <c r="I40" t="str">
        <f t="shared" si="1"/>
        <v>db_spawn_add(2,4,48,10,15)</v>
      </c>
    </row>
    <row r="41" spans="1:9" x14ac:dyDescent="0.3">
      <c r="A41">
        <v>39</v>
      </c>
      <c r="B41">
        <v>2</v>
      </c>
      <c r="C41">
        <v>4</v>
      </c>
      <c r="D41">
        <v>30</v>
      </c>
      <c r="E41" t="str">
        <f>IF(C41=1,INDEX('weapon 1'!$A$1:$B$999,D41+2,2),IF(C41=2,INDEX('equip 2'!$A$1:$B$999,D41+2,2),IF(C41=3,INDEX('use 3'!$A$1:$B$999,D41+2,2),IF(C41=4,INDEX('etc 4'!$A$1:$B$999,D41+2,2),))))</f>
        <v>"Machine parts"</v>
      </c>
      <c r="F41">
        <v>1</v>
      </c>
      <c r="G41">
        <v>3</v>
      </c>
      <c r="I41" t="str">
        <f t="shared" si="1"/>
        <v>db_spawn_add(2,4,30,1,3)</v>
      </c>
    </row>
    <row r="42" spans="1:9" x14ac:dyDescent="0.3">
      <c r="A42">
        <v>40</v>
      </c>
      <c r="B42">
        <v>2</v>
      </c>
      <c r="C42">
        <v>4</v>
      </c>
      <c r="D42">
        <v>35</v>
      </c>
      <c r="E42" t="str">
        <f>IF(C42=1,INDEX('weapon 1'!$A$1:$B$999,D42+2,2),IF(C42=2,INDEX('equip 2'!$A$1:$B$999,D42+2,2),IF(C42=3,INDEX('use 3'!$A$1:$B$999,D42+2,2),IF(C42=4,INDEX('etc 4'!$A$1:$B$999,D42+2,2),))))</f>
        <v>"Computer chip"</v>
      </c>
      <c r="F42">
        <v>0.2</v>
      </c>
      <c r="G42">
        <v>0.2</v>
      </c>
      <c r="I42" t="str">
        <f t="shared" si="1"/>
        <v>db_spawn_add(2,4,35,0.2,0.2)</v>
      </c>
    </row>
    <row r="43" spans="1:9" x14ac:dyDescent="0.3">
      <c r="A43">
        <v>41</v>
      </c>
      <c r="B43">
        <v>2</v>
      </c>
      <c r="C43">
        <v>4</v>
      </c>
      <c r="D43">
        <v>36</v>
      </c>
      <c r="E43" t="str">
        <f>IF(C43=1,INDEX('weapon 1'!$A$1:$B$999,D43+2,2),IF(C43=2,INDEX('equip 2'!$A$1:$B$999,D43+2,2),IF(C43=3,INDEX('use 3'!$A$1:$B$999,D43+2,2),IF(C43=4,INDEX('etc 4'!$A$1:$B$999,D43+2,2),))))</f>
        <v>"Voltage circuit"</v>
      </c>
      <c r="F43">
        <v>0.1</v>
      </c>
      <c r="G43">
        <v>0.1</v>
      </c>
      <c r="I43" t="str">
        <f t="shared" si="1"/>
        <v>db_spawn_add(2,4,36,0.1,0.1)</v>
      </c>
    </row>
    <row r="44" spans="1:9" x14ac:dyDescent="0.3">
      <c r="A44">
        <v>42</v>
      </c>
      <c r="B44">
        <v>2</v>
      </c>
      <c r="C44">
        <v>4</v>
      </c>
      <c r="D44">
        <v>38</v>
      </c>
      <c r="E44" t="str">
        <f>IF(C44=1,INDEX('weapon 1'!$A$1:$B$999,D44+2,2),IF(C44=2,INDEX('equip 2'!$A$1:$B$999,D44+2,2),IF(C44=3,INDEX('use 3'!$A$1:$B$999,D44+2,2),IF(C44=4,INDEX('etc 4'!$A$1:$B$999,D44+2,2),))))</f>
        <v>"Drone"</v>
      </c>
      <c r="F44">
        <v>0.1</v>
      </c>
      <c r="G44">
        <v>0.1</v>
      </c>
      <c r="I44" t="str">
        <f t="shared" si="1"/>
        <v>db_spawn_add(2,4,38,0.1,0.1)</v>
      </c>
    </row>
    <row r="45" spans="1:9" x14ac:dyDescent="0.3">
      <c r="A45">
        <v>43</v>
      </c>
      <c r="B45">
        <v>2</v>
      </c>
      <c r="C45">
        <v>4</v>
      </c>
      <c r="D45">
        <v>41</v>
      </c>
      <c r="E45" t="str">
        <f>IF(C45=1,INDEX('weapon 1'!$A$1:$B$999,D45+2,2),IF(C45=2,INDEX('equip 2'!$A$1:$B$999,D45+2,2),IF(C45=3,INDEX('use 3'!$A$1:$B$999,D45+2,2),IF(C45=4,INDEX('etc 4'!$A$1:$B$999,D45+2,2),))))</f>
        <v>"Leather"</v>
      </c>
      <c r="F45">
        <v>1</v>
      </c>
      <c r="G45">
        <v>2</v>
      </c>
      <c r="I45" t="str">
        <f t="shared" si="1"/>
        <v>db_spawn_add(2,4,41,1,2)</v>
      </c>
    </row>
    <row r="46" spans="1:9" x14ac:dyDescent="0.3">
      <c r="A46">
        <v>44</v>
      </c>
      <c r="B46">
        <v>2</v>
      </c>
      <c r="C46">
        <v>4</v>
      </c>
      <c r="D46">
        <v>48</v>
      </c>
      <c r="E46" t="str">
        <f>IF(C46=1,INDEX('weapon 1'!$A$1:$B$999,D46+2,2),IF(C46=2,INDEX('equip 2'!$A$1:$B$999,D46+2,2),IF(C46=3,INDEX('use 3'!$A$1:$B$999,D46+2,2),IF(C46=4,INDEX('etc 4'!$A$1:$B$999,D46+2,2),))))</f>
        <v>"Oil"</v>
      </c>
      <c r="F46">
        <v>10</v>
      </c>
      <c r="G46">
        <v>15</v>
      </c>
      <c r="I46" t="str">
        <f t="shared" si="1"/>
        <v>db_spawn_add(2,4,48,10,15)</v>
      </c>
    </row>
    <row r="47" spans="1:9" x14ac:dyDescent="0.3">
      <c r="A47">
        <v>45</v>
      </c>
      <c r="B47">
        <v>2</v>
      </c>
      <c r="C47">
        <v>4</v>
      </c>
      <c r="D47">
        <v>42</v>
      </c>
      <c r="E47" t="str">
        <f>IF(C47=1,INDEX('weapon 1'!$A$1:$B$999,D47+2,2),IF(C47=2,INDEX('equip 2'!$A$1:$B$999,D47+2,2),IF(C47=3,INDEX('use 3'!$A$1:$B$999,D47+2,2),IF(C47=4,INDEX('etc 4'!$A$1:$B$999,D47+2,2),))))</f>
        <v>"Solar panel"</v>
      </c>
      <c r="F47">
        <v>0.5</v>
      </c>
      <c r="G47">
        <v>0.5</v>
      </c>
      <c r="I47" t="str">
        <f t="shared" si="1"/>
        <v>db_spawn_add(2,4,42,0.5,0.5)</v>
      </c>
    </row>
    <row r="48" spans="1:9" x14ac:dyDescent="0.3">
      <c r="A48">
        <v>46</v>
      </c>
      <c r="B48">
        <v>2</v>
      </c>
      <c r="C48">
        <v>4</v>
      </c>
      <c r="D48">
        <v>43</v>
      </c>
      <c r="E48" t="str">
        <f>IF(C48=1,INDEX('weapon 1'!$A$1:$B$999,D48+2,2),IF(C48=2,INDEX('equip 2'!$A$1:$B$999,D48+2,2),IF(C48=3,INDEX('use 3'!$A$1:$B$999,D48+2,2),IF(C48=4,INDEX('etc 4'!$A$1:$B$999,D48+2,2),))))</f>
        <v>"Radioactive material"</v>
      </c>
      <c r="F48">
        <v>0.5</v>
      </c>
      <c r="G48">
        <v>0.5</v>
      </c>
      <c r="I48" t="str">
        <f t="shared" si="1"/>
        <v>db_spawn_add(2,4,43,0.5,0.5)</v>
      </c>
    </row>
    <row r="49" spans="1:9" x14ac:dyDescent="0.3">
      <c r="A49">
        <v>47</v>
      </c>
      <c r="B49">
        <v>3</v>
      </c>
      <c r="C49">
        <v>4</v>
      </c>
      <c r="D49">
        <v>23</v>
      </c>
      <c r="E49" t="str">
        <f>IF(C49=1,INDEX('weapon 1'!$A$1:$B$999,D49+2,2),IF(C49=2,INDEX('equip 2'!$A$1:$B$999,D49+2,2),IF(C49=3,INDEX('use 3'!$A$1:$B$999,D49+2,2),IF(C49=4,INDEX('etc 4'!$A$1:$B$999,D49+2,2),))))</f>
        <v>"Wood"</v>
      </c>
      <c r="F49">
        <v>2</v>
      </c>
      <c r="G49">
        <v>3</v>
      </c>
      <c r="I49" t="str">
        <f t="shared" si="1"/>
        <v>db_spawn_add(3,4,23,2,3)</v>
      </c>
    </row>
    <row r="50" spans="1:9" x14ac:dyDescent="0.3">
      <c r="A50">
        <v>48</v>
      </c>
      <c r="B50">
        <v>3</v>
      </c>
      <c r="C50">
        <v>4</v>
      </c>
      <c r="D50">
        <v>24</v>
      </c>
      <c r="E50" t="str">
        <f>IF(C50=1,INDEX('weapon 1'!$A$1:$B$999,D50+2,2),IF(C50=2,INDEX('equip 2'!$A$1:$B$999,D50+2,2),IF(C50=3,INDEX('use 3'!$A$1:$B$999,D50+2,2),IF(C50=4,INDEX('etc 4'!$A$1:$B$999,D50+2,2),))))</f>
        <v>"Stone"</v>
      </c>
      <c r="F50">
        <v>2</v>
      </c>
      <c r="G50">
        <v>3</v>
      </c>
      <c r="I50" t="str">
        <f t="shared" ref="I50:I68" si="2">"db_spawn_add("&amp;B50&amp;","&amp;C50&amp;","&amp;D50&amp;","&amp;F50&amp;","&amp;G50&amp;")"</f>
        <v>db_spawn_add(3,4,24,2,3)</v>
      </c>
    </row>
    <row r="51" spans="1:9" x14ac:dyDescent="0.3">
      <c r="A51">
        <v>49</v>
      </c>
      <c r="B51">
        <v>3</v>
      </c>
      <c r="C51">
        <v>4</v>
      </c>
      <c r="D51">
        <v>25</v>
      </c>
      <c r="E51" t="str">
        <f>IF(C51=1,INDEX('weapon 1'!$A$1:$B$999,D51+2,2),IF(C51=2,INDEX('equip 2'!$A$1:$B$999,D51+2,2),IF(C51=3,INDEX('use 3'!$A$1:$B$999,D51+2,2),IF(C51=4,INDEX('etc 4'!$A$1:$B$999,D51+2,2),))))</f>
        <v>"Piece of steel "</v>
      </c>
      <c r="F51">
        <v>1</v>
      </c>
      <c r="G51">
        <v>2</v>
      </c>
      <c r="I51" t="str">
        <f t="shared" si="2"/>
        <v>db_spawn_add(3,4,25,1,2)</v>
      </c>
    </row>
    <row r="52" spans="1:9" x14ac:dyDescent="0.3">
      <c r="A52">
        <v>50</v>
      </c>
      <c r="B52">
        <v>3</v>
      </c>
      <c r="C52">
        <v>4</v>
      </c>
      <c r="D52">
        <v>27</v>
      </c>
      <c r="E52" t="str">
        <f>IF(C52=1,INDEX('weapon 1'!$A$1:$B$999,D52+2,2),IF(C52=2,INDEX('equip 2'!$A$1:$B$999,D52+2,2),IF(C52=3,INDEX('use 3'!$A$1:$B$999,D52+2,2),IF(C52=4,INDEX('etc 4'!$A$1:$B$999,D52+2,2),))))</f>
        <v>"Piece of gold"</v>
      </c>
      <c r="F52">
        <v>0.1</v>
      </c>
      <c r="G52">
        <v>0.1</v>
      </c>
      <c r="I52" t="str">
        <f t="shared" si="2"/>
        <v>db_spawn_add(3,4,27,0.1,0.1)</v>
      </c>
    </row>
    <row r="53" spans="1:9" x14ac:dyDescent="0.3">
      <c r="A53">
        <v>51</v>
      </c>
      <c r="B53">
        <v>3</v>
      </c>
      <c r="C53">
        <v>4</v>
      </c>
      <c r="D53">
        <v>29</v>
      </c>
      <c r="E53" t="str">
        <f>IF(C53=1,INDEX('weapon 1'!$A$1:$B$999,D53+2,2),IF(C53=2,INDEX('equip 2'!$A$1:$B$999,D53+2,2),IF(C53=3,INDEX('use 3'!$A$1:$B$999,D53+2,2),IF(C53=4,INDEX('etc 4'!$A$1:$B$999,D53+2,2),))))</f>
        <v>"Blueprint"</v>
      </c>
      <c r="F53">
        <v>2</v>
      </c>
      <c r="G53">
        <v>5</v>
      </c>
      <c r="I53" t="str">
        <f t="shared" si="2"/>
        <v>db_spawn_add(3,4,29,2,5)</v>
      </c>
    </row>
    <row r="54" spans="1:9" x14ac:dyDescent="0.3">
      <c r="A54">
        <v>52</v>
      </c>
      <c r="B54">
        <v>3</v>
      </c>
      <c r="C54">
        <v>4</v>
      </c>
      <c r="D54">
        <v>31</v>
      </c>
      <c r="E54" t="str">
        <f>IF(C54=1,INDEX('weapon 1'!$A$1:$B$999,D54+2,2),IF(C54=2,INDEX('equip 2'!$A$1:$B$999,D54+2,2),IF(C54=3,INDEX('use 3'!$A$1:$B$999,D54+2,2),IF(C54=4,INDEX('etc 4'!$A$1:$B$999,D54+2,2),))))</f>
        <v>"Battery"</v>
      </c>
      <c r="F54">
        <v>0.5</v>
      </c>
      <c r="G54">
        <v>0.5</v>
      </c>
      <c r="I54" t="str">
        <f t="shared" si="2"/>
        <v>db_spawn_add(3,4,31,0.5,0.5)</v>
      </c>
    </row>
    <row r="55" spans="1:9" x14ac:dyDescent="0.3">
      <c r="A55">
        <v>53</v>
      </c>
      <c r="B55">
        <v>3</v>
      </c>
      <c r="C55">
        <v>4</v>
      </c>
      <c r="D55">
        <v>32</v>
      </c>
      <c r="E55" t="str">
        <f>IF(C55=1,INDEX('weapon 1'!$A$1:$B$999,D55+2,2),IF(C55=2,INDEX('equip 2'!$A$1:$B$999,D55+2,2),IF(C55=3,INDEX('use 3'!$A$1:$B$999,D55+2,2),IF(C55=4,INDEX('etc 4'!$A$1:$B$999,D55+2,2),))))</f>
        <v>"Bulb"</v>
      </c>
      <c r="F55">
        <v>0.5</v>
      </c>
      <c r="G55">
        <v>0.5</v>
      </c>
      <c r="I55" t="str">
        <f t="shared" si="2"/>
        <v>db_spawn_add(3,4,32,0.5,0.5)</v>
      </c>
    </row>
    <row r="56" spans="1:9" x14ac:dyDescent="0.3">
      <c r="A56">
        <v>54</v>
      </c>
      <c r="B56">
        <v>3</v>
      </c>
      <c r="C56">
        <v>4</v>
      </c>
      <c r="D56">
        <v>34</v>
      </c>
      <c r="E56" t="str">
        <f>IF(C56=1,INDEX('weapon 1'!$A$1:$B$999,D56+2,2),IF(C56=2,INDEX('equip 2'!$A$1:$B$999,D56+2,2),IF(C56=3,INDEX('use 3'!$A$1:$B$999,D56+2,2),IF(C56=4,INDEX('etc 4'!$A$1:$B$999,D56+2,2),))))</f>
        <v>"Cloth"</v>
      </c>
      <c r="F56">
        <v>1</v>
      </c>
      <c r="G56">
        <v>1</v>
      </c>
      <c r="I56" t="str">
        <f t="shared" si="2"/>
        <v>db_spawn_add(3,4,34,1,1)</v>
      </c>
    </row>
    <row r="57" spans="1:9" x14ac:dyDescent="0.3">
      <c r="A57">
        <v>55</v>
      </c>
      <c r="B57">
        <v>3</v>
      </c>
      <c r="C57">
        <v>4</v>
      </c>
      <c r="D57">
        <v>41</v>
      </c>
      <c r="E57" t="str">
        <f>IF(C57=1,INDEX('weapon 1'!$A$1:$B$999,D57+2,2),IF(C57=2,INDEX('equip 2'!$A$1:$B$999,D57+2,2),IF(C57=3,INDEX('use 3'!$A$1:$B$999,D57+2,2),IF(C57=4,INDEX('etc 4'!$A$1:$B$999,D57+2,2),))))</f>
        <v>"Leather"</v>
      </c>
      <c r="F57">
        <v>1</v>
      </c>
      <c r="G57">
        <v>1</v>
      </c>
      <c r="I57" t="str">
        <f t="shared" si="2"/>
        <v>db_spawn_add(3,4,41,1,1)</v>
      </c>
    </row>
    <row r="58" spans="1:9" x14ac:dyDescent="0.3">
      <c r="A58">
        <v>56</v>
      </c>
      <c r="B58">
        <v>3</v>
      </c>
      <c r="C58">
        <v>4</v>
      </c>
      <c r="D58">
        <v>48</v>
      </c>
      <c r="E58" t="str">
        <f>IF(C58=1,INDEX('weapon 1'!$A$1:$B$999,D58+2,2),IF(C58=2,INDEX('equip 2'!$A$1:$B$999,D58+2,2),IF(C58=3,INDEX('use 3'!$A$1:$B$999,D58+2,2),IF(C58=4,INDEX('etc 4'!$A$1:$B$999,D58+2,2),))))</f>
        <v>"Oil"</v>
      </c>
      <c r="F58">
        <v>1</v>
      </c>
      <c r="G58">
        <v>5</v>
      </c>
      <c r="I58" t="str">
        <f t="shared" si="2"/>
        <v>db_spawn_add(3,4,48,1,5)</v>
      </c>
    </row>
    <row r="59" spans="1:9" x14ac:dyDescent="0.3">
      <c r="A59">
        <v>57</v>
      </c>
      <c r="B59">
        <v>3</v>
      </c>
      <c r="C59">
        <v>3</v>
      </c>
      <c r="D59">
        <v>12</v>
      </c>
      <c r="E59" t="str">
        <f>IF(C59=1,INDEX('weapon 1'!$A$1:$B$999,D59+2,2),IF(C59=2,INDEX('equip 2'!$A$1:$B$999,D59+2,2),IF(C59=3,INDEX('use 3'!$A$1:$B$999,D59+2,2),IF(C59=4,INDEX('etc 4'!$A$1:$B$999,D59+2,2),))))</f>
        <v>"Bandage"</v>
      </c>
      <c r="F59">
        <v>1</v>
      </c>
      <c r="G59">
        <v>1</v>
      </c>
      <c r="I59" t="str">
        <f t="shared" si="2"/>
        <v>db_spawn_add(3,3,12,1,1)</v>
      </c>
    </row>
    <row r="60" spans="1:9" x14ac:dyDescent="0.3">
      <c r="A60">
        <v>58</v>
      </c>
      <c r="B60">
        <v>3</v>
      </c>
      <c r="C60">
        <v>3</v>
      </c>
      <c r="D60">
        <v>4</v>
      </c>
      <c r="E60" t="str">
        <f>IF(C60=1,INDEX('weapon 1'!$A$1:$B$999,D60+2,2),IF(C60=2,INDEX('equip 2'!$A$1:$B$999,D60+2,2),IF(C60=3,INDEX('use 3'!$A$1:$B$999,D60+2,2),IF(C60=4,INDEX('etc 4'!$A$1:$B$999,D60+2,2),))))</f>
        <v>"Bread"</v>
      </c>
      <c r="F60">
        <v>1</v>
      </c>
      <c r="G60">
        <v>2</v>
      </c>
      <c r="I60" t="str">
        <f t="shared" si="2"/>
        <v>db_spawn_add(3,3,4,1,2)</v>
      </c>
    </row>
    <row r="61" spans="1:9" x14ac:dyDescent="0.3">
      <c r="A61">
        <v>59</v>
      </c>
      <c r="B61">
        <v>3</v>
      </c>
      <c r="C61">
        <v>3</v>
      </c>
      <c r="D61">
        <v>9</v>
      </c>
      <c r="E61" t="str">
        <f>IF(C61=1,INDEX('weapon 1'!$A$1:$B$999,D61+2,2),IF(C61=2,INDEX('equip 2'!$A$1:$B$999,D61+2,2),IF(C61=3,INDEX('use 3'!$A$1:$B$999,D61+2,2),IF(C61=4,INDEX('etc 4'!$A$1:$B$999,D61+2,2),))))</f>
        <v>"Canned food"</v>
      </c>
      <c r="F61">
        <v>1</v>
      </c>
      <c r="G61">
        <v>2</v>
      </c>
      <c r="I61" t="str">
        <f t="shared" si="2"/>
        <v>db_spawn_add(3,3,9,1,2)</v>
      </c>
    </row>
    <row r="62" spans="1:9" x14ac:dyDescent="0.3">
      <c r="A62">
        <v>60</v>
      </c>
      <c r="B62">
        <v>4</v>
      </c>
      <c r="C62">
        <v>4</v>
      </c>
      <c r="D62">
        <v>34</v>
      </c>
      <c r="E62" t="str">
        <f>IF(C62=1,INDEX('weapon 1'!$A$1:$B$999,D62+2,2),IF(C62=2,INDEX('equip 2'!$A$1:$B$999,D62+2,2),IF(C62=3,INDEX('use 3'!$A$1:$B$999,D62+2,2),IF(C62=4,INDEX('etc 4'!$A$1:$B$999,D62+2,2),))))</f>
        <v>"Cloth"</v>
      </c>
      <c r="F62">
        <v>2</v>
      </c>
      <c r="G62">
        <v>3</v>
      </c>
      <c r="I62" t="str">
        <f t="shared" si="2"/>
        <v>db_spawn_add(4,4,34,2,3)</v>
      </c>
    </row>
    <row r="63" spans="1:9" x14ac:dyDescent="0.3">
      <c r="A63">
        <v>61</v>
      </c>
      <c r="B63">
        <v>4</v>
      </c>
      <c r="C63">
        <v>3</v>
      </c>
      <c r="D63">
        <v>5</v>
      </c>
      <c r="E63" t="str">
        <f>IF(C63=1,INDEX('weapon 1'!$A$1:$B$999,D63+2,2),IF(C63=2,INDEX('equip 2'!$A$1:$B$999,D63+2,2),IF(C63=3,INDEX('use 3'!$A$1:$B$999,D63+2,2),IF(C63=4,INDEX('etc 4'!$A$1:$B$999,D63+2,2),))))</f>
        <v>"First aid kit"</v>
      </c>
      <c r="F63">
        <v>0.1</v>
      </c>
      <c r="G63">
        <v>0.1</v>
      </c>
      <c r="I63" t="str">
        <f t="shared" si="2"/>
        <v>db_spawn_add(4,3,5,0.1,0.1)</v>
      </c>
    </row>
    <row r="64" spans="1:9" x14ac:dyDescent="0.3">
      <c r="A64">
        <v>62</v>
      </c>
      <c r="B64">
        <v>4</v>
      </c>
      <c r="C64">
        <v>3</v>
      </c>
      <c r="D64">
        <v>6</v>
      </c>
      <c r="E64" t="str">
        <f>IF(C64=1,INDEX('weapon 1'!$A$1:$B$999,D64+2,2),IF(C64=2,INDEX('equip 2'!$A$1:$B$999,D64+2,2),IF(C64=3,INDEX('use 3'!$A$1:$B$999,D64+2,2),IF(C64=4,INDEX('etc 4'!$A$1:$B$999,D64+2,2),))))</f>
        <v>"Pain killer"</v>
      </c>
      <c r="F64">
        <v>0.2</v>
      </c>
      <c r="G64">
        <v>0.2</v>
      </c>
      <c r="I64" t="str">
        <f t="shared" si="2"/>
        <v>db_spawn_add(4,3,6,0.2,0.2)</v>
      </c>
    </row>
    <row r="65" spans="1:9" x14ac:dyDescent="0.3">
      <c r="A65">
        <v>63</v>
      </c>
      <c r="B65">
        <v>4</v>
      </c>
      <c r="C65">
        <v>3</v>
      </c>
      <c r="D65">
        <v>7</v>
      </c>
      <c r="E65" t="str">
        <f>IF(C65=1,INDEX('weapon 1'!$A$1:$B$999,D65+2,2),IF(C65=2,INDEX('equip 2'!$A$1:$B$999,D65+2,2),IF(C65=3,INDEX('use 3'!$A$1:$B$999,D65+2,2),IF(C65=4,INDEX('etc 4'!$A$1:$B$999,D65+2,2),))))</f>
        <v>"Adrenaline"</v>
      </c>
      <c r="F65">
        <v>0.2</v>
      </c>
      <c r="G65">
        <v>0.2</v>
      </c>
      <c r="I65" t="str">
        <f t="shared" si="2"/>
        <v>db_spawn_add(4,3,7,0.2,0.2)</v>
      </c>
    </row>
    <row r="66" spans="1:9" x14ac:dyDescent="0.3">
      <c r="A66">
        <v>64</v>
      </c>
      <c r="B66">
        <v>4</v>
      </c>
      <c r="C66">
        <v>3</v>
      </c>
      <c r="D66">
        <v>8</v>
      </c>
      <c r="E66" t="str">
        <f>IF(C66=1,INDEX('weapon 1'!$A$1:$B$999,D66+2,2),IF(C66=2,INDEX('equip 2'!$A$1:$B$999,D66+2,2),IF(C66=3,INDEX('use 3'!$A$1:$B$999,D66+2,2),IF(C66=4,INDEX('etc 4'!$A$1:$B$999,D66+2,2),))))</f>
        <v>"Sedative"</v>
      </c>
      <c r="F66">
        <v>0.2</v>
      </c>
      <c r="G66">
        <v>0.2</v>
      </c>
      <c r="I66" t="str">
        <f t="shared" si="2"/>
        <v>db_spawn_add(4,3,8,0.2,0.2)</v>
      </c>
    </row>
    <row r="67" spans="1:9" x14ac:dyDescent="0.3">
      <c r="A67">
        <v>65</v>
      </c>
      <c r="B67">
        <v>4</v>
      </c>
      <c r="C67">
        <v>3</v>
      </c>
      <c r="D67">
        <v>12</v>
      </c>
      <c r="E67" t="str">
        <f>IF(C67=1,INDEX('weapon 1'!$A$1:$B$999,D67+2,2),IF(C67=2,INDEX('equip 2'!$A$1:$B$999,D67+2,2),IF(C67=3,INDEX('use 3'!$A$1:$B$999,D67+2,2),IF(C67=4,INDEX('etc 4'!$A$1:$B$999,D67+2,2),))))</f>
        <v>"Bandage"</v>
      </c>
      <c r="F67">
        <v>0.5</v>
      </c>
      <c r="G67">
        <v>0.5</v>
      </c>
      <c r="I67" t="str">
        <f t="shared" si="2"/>
        <v>db_spawn_add(4,3,12,0.5,0.5)</v>
      </c>
    </row>
    <row r="68" spans="1:9" x14ac:dyDescent="0.3">
      <c r="A68">
        <v>66</v>
      </c>
      <c r="B68">
        <v>5</v>
      </c>
      <c r="C68">
        <v>4</v>
      </c>
      <c r="D68">
        <v>32</v>
      </c>
      <c r="E68" t="str">
        <f>IF(C68=1,INDEX('weapon 1'!$A$1:$B$999,D68+2,2),IF(C68=2,INDEX('equip 2'!$A$1:$B$999,D68+2,2),IF(C68=3,INDEX('use 3'!$A$1:$B$999,D68+2,2),IF(C68=4,INDEX('etc 4'!$A$1:$B$999,D68+2,2),))))</f>
        <v>"Bulb"</v>
      </c>
      <c r="F68">
        <v>1</v>
      </c>
      <c r="G68">
        <v>1</v>
      </c>
      <c r="I68" t="str">
        <f t="shared" si="2"/>
        <v>db_spawn_add(5,4,32,1,1)</v>
      </c>
    </row>
    <row r="69" spans="1:9" x14ac:dyDescent="0.3">
      <c r="A69">
        <v>67</v>
      </c>
      <c r="B69">
        <v>5</v>
      </c>
      <c r="C69">
        <v>4</v>
      </c>
      <c r="D69">
        <v>38</v>
      </c>
      <c r="E69" t="str">
        <f>IF(C69=1,INDEX('weapon 1'!$A$1:$B$999,D69+2,2),IF(C69=2,INDEX('equip 2'!$A$1:$B$999,D69+2,2),IF(C69=3,INDEX('use 3'!$A$1:$B$999,D69+2,2),IF(C69=4,INDEX('etc 4'!$A$1:$B$999,D69+2,2),))))</f>
        <v>"Drone"</v>
      </c>
      <c r="F69">
        <v>0.1</v>
      </c>
      <c r="G69">
        <v>0.1</v>
      </c>
      <c r="I69" t="str">
        <f t="shared" ref="I69:I128" si="3">"db_spawn_add("&amp;B69&amp;","&amp;C69&amp;","&amp;D69&amp;","&amp;F69&amp;","&amp;G69&amp;")"</f>
        <v>db_spawn_add(5,4,38,0.1,0.1)</v>
      </c>
    </row>
    <row r="70" spans="1:9" x14ac:dyDescent="0.3">
      <c r="A70">
        <v>68</v>
      </c>
      <c r="B70">
        <v>5</v>
      </c>
      <c r="C70">
        <v>3</v>
      </c>
      <c r="D70">
        <v>0</v>
      </c>
      <c r="E70" t="str">
        <f>IF(C70=1,INDEX('weapon 1'!$A$1:$B$999,D70+2,2),IF(C70=2,INDEX('equip 2'!$A$1:$B$999,D70+2,2),IF(C70=3,INDEX('use 3'!$A$1:$B$999,D70+2,2),IF(C70=4,INDEX('etc 4'!$A$1:$B$999,D70+2,2),))))</f>
        <v>"Raw meat"</v>
      </c>
      <c r="F70">
        <v>1</v>
      </c>
      <c r="G70">
        <v>1</v>
      </c>
      <c r="I70" t="str">
        <f t="shared" si="3"/>
        <v>db_spawn_add(5,3,0,1,1)</v>
      </c>
    </row>
    <row r="71" spans="1:9" x14ac:dyDescent="0.3">
      <c r="A71">
        <v>69</v>
      </c>
      <c r="B71">
        <v>5</v>
      </c>
      <c r="C71">
        <v>3</v>
      </c>
      <c r="D71">
        <v>2</v>
      </c>
      <c r="E71" t="str">
        <f>IF(C71=1,INDEX('weapon 1'!$A$1:$B$999,D71+2,2),IF(C71=2,INDEX('equip 2'!$A$1:$B$999,D71+2,2),IF(C71=3,INDEX('use 3'!$A$1:$B$999,D71+2,2),IF(C71=4,INDEX('etc 4'!$A$1:$B$999,D71+2,2),))))</f>
        <v>"Potato"</v>
      </c>
      <c r="F71">
        <v>1</v>
      </c>
      <c r="G71">
        <v>1</v>
      </c>
      <c r="I71" t="str">
        <f t="shared" si="3"/>
        <v>db_spawn_add(5,3,2,1,1)</v>
      </c>
    </row>
    <row r="72" spans="1:9" x14ac:dyDescent="0.3">
      <c r="A72">
        <v>70</v>
      </c>
      <c r="B72">
        <v>5</v>
      </c>
      <c r="C72">
        <v>3</v>
      </c>
      <c r="D72">
        <v>4</v>
      </c>
      <c r="E72" t="str">
        <f>IF(C72=1,INDEX('weapon 1'!$A$1:$B$999,D72+2,2),IF(C72=2,INDEX('equip 2'!$A$1:$B$999,D72+2,2),IF(C72=3,INDEX('use 3'!$A$1:$B$999,D72+2,2),IF(C72=4,INDEX('etc 4'!$A$1:$B$999,D72+2,2),))))</f>
        <v>"Bread"</v>
      </c>
      <c r="F72">
        <v>1</v>
      </c>
      <c r="G72">
        <v>1</v>
      </c>
      <c r="I72" t="str">
        <f t="shared" si="3"/>
        <v>db_spawn_add(5,3,4,1,1)</v>
      </c>
    </row>
    <row r="73" spans="1:9" x14ac:dyDescent="0.3">
      <c r="A73">
        <v>71</v>
      </c>
      <c r="B73">
        <v>5</v>
      </c>
      <c r="C73">
        <v>3</v>
      </c>
      <c r="D73">
        <v>9</v>
      </c>
      <c r="E73" t="str">
        <f>IF(C73=1,INDEX('weapon 1'!$A$1:$B$999,D73+2,2),IF(C73=2,INDEX('equip 2'!$A$1:$B$999,D73+2,2),IF(C73=3,INDEX('use 3'!$A$1:$B$999,D73+2,2),IF(C73=4,INDEX('etc 4'!$A$1:$B$999,D73+2,2),))))</f>
        <v>"Canned food"</v>
      </c>
      <c r="F73">
        <v>1</v>
      </c>
      <c r="G73">
        <v>1</v>
      </c>
      <c r="I73" t="str">
        <f t="shared" si="3"/>
        <v>db_spawn_add(5,3,9,1,1)</v>
      </c>
    </row>
    <row r="74" spans="1:9" x14ac:dyDescent="0.3">
      <c r="A74">
        <v>72</v>
      </c>
      <c r="B74">
        <v>5</v>
      </c>
      <c r="C74">
        <v>3</v>
      </c>
      <c r="D74">
        <v>10</v>
      </c>
      <c r="E74" t="str">
        <f>IF(C74=1,INDEX('weapon 1'!$A$1:$B$999,D74+2,2),IF(C74=2,INDEX('equip 2'!$A$1:$B$999,D74+2,2),IF(C74=3,INDEX('use 3'!$A$1:$B$999,D74+2,2),IF(C74=4,INDEX('etc 4'!$A$1:$B$999,D74+2,2),))))</f>
        <v>"Frozen pizza"</v>
      </c>
      <c r="F74">
        <v>1</v>
      </c>
      <c r="G74">
        <v>1</v>
      </c>
      <c r="I74" t="str">
        <f t="shared" si="3"/>
        <v>db_spawn_add(5,3,10,1,1)</v>
      </c>
    </row>
    <row r="75" spans="1:9" x14ac:dyDescent="0.3">
      <c r="A75">
        <v>73</v>
      </c>
      <c r="B75">
        <v>5</v>
      </c>
      <c r="C75">
        <v>3</v>
      </c>
      <c r="D75">
        <v>13</v>
      </c>
      <c r="E75" t="str">
        <f>IF(C75=1,INDEX('weapon 1'!$A$1:$B$999,D75+2,2),IF(C75=2,INDEX('equip 2'!$A$1:$B$999,D75+2,2),IF(C75=3,INDEX('use 3'!$A$1:$B$999,D75+2,2),IF(C75=4,INDEX('etc 4'!$A$1:$B$999,D75+2,2),))))</f>
        <v>"Frozen meal"</v>
      </c>
      <c r="F75">
        <v>1</v>
      </c>
      <c r="G75">
        <v>1</v>
      </c>
      <c r="I75" t="str">
        <f t="shared" si="3"/>
        <v>db_spawn_add(5,3,13,1,1)</v>
      </c>
    </row>
    <row r="76" spans="1:9" x14ac:dyDescent="0.3">
      <c r="A76">
        <v>74</v>
      </c>
      <c r="B76">
        <v>5</v>
      </c>
      <c r="C76">
        <v>3</v>
      </c>
      <c r="D76">
        <v>15</v>
      </c>
      <c r="E76" t="str">
        <f>IF(C76=1,INDEX('weapon 1'!$A$1:$B$999,D76+2,2),IF(C76=2,INDEX('equip 2'!$A$1:$B$999,D76+2,2),IF(C76=3,INDEX('use 3'!$A$1:$B$999,D76+2,2),IF(C76=4,INDEX('etc 4'!$A$1:$B$999,D76+2,2),))))</f>
        <v>"Mushroom"</v>
      </c>
      <c r="F76">
        <v>1</v>
      </c>
      <c r="G76">
        <v>1</v>
      </c>
      <c r="I76" t="str">
        <f t="shared" si="3"/>
        <v>db_spawn_add(5,3,15,1,1)</v>
      </c>
    </row>
    <row r="77" spans="1:9" x14ac:dyDescent="0.3">
      <c r="A77">
        <v>75</v>
      </c>
      <c r="B77">
        <v>5</v>
      </c>
      <c r="C77">
        <v>3</v>
      </c>
      <c r="D77">
        <v>17</v>
      </c>
      <c r="E77" t="str">
        <f>IF(C77=1,INDEX('weapon 1'!$A$1:$B$999,D77+2,2),IF(C77=2,INDEX('equip 2'!$A$1:$B$999,D77+2,2),IF(C77=3,INDEX('use 3'!$A$1:$B$999,D77+2,2),IF(C77=4,INDEX('etc 4'!$A$1:$B$999,D77+2,2),))))</f>
        <v>"Apple"</v>
      </c>
      <c r="F77">
        <v>1</v>
      </c>
      <c r="G77">
        <v>1</v>
      </c>
      <c r="I77" t="str">
        <f t="shared" si="3"/>
        <v>db_spawn_add(5,3,17,1,1)</v>
      </c>
    </row>
    <row r="78" spans="1:9" x14ac:dyDescent="0.3">
      <c r="A78">
        <v>76</v>
      </c>
      <c r="B78">
        <v>5</v>
      </c>
      <c r="C78">
        <v>3</v>
      </c>
      <c r="D78">
        <v>18</v>
      </c>
      <c r="E78" t="str">
        <f>IF(C78=1,INDEX('weapon 1'!$A$1:$B$999,D78+2,2),IF(C78=2,INDEX('equip 2'!$A$1:$B$999,D78+2,2),IF(C78=3,INDEX('use 3'!$A$1:$B$999,D78+2,2),IF(C78=4,INDEX('etc 4'!$A$1:$B$999,D78+2,2),))))</f>
        <v>"Berry"</v>
      </c>
      <c r="F78">
        <v>1</v>
      </c>
      <c r="G78">
        <v>1</v>
      </c>
      <c r="I78" t="str">
        <f t="shared" si="3"/>
        <v>db_spawn_add(5,3,18,1,1)</v>
      </c>
    </row>
    <row r="79" spans="1:9" x14ac:dyDescent="0.3">
      <c r="A79">
        <v>77</v>
      </c>
      <c r="B79">
        <v>5</v>
      </c>
      <c r="C79">
        <v>4</v>
      </c>
      <c r="D79">
        <v>48</v>
      </c>
      <c r="E79" t="str">
        <f>IF(C79=1,INDEX('weapon 1'!$A$1:$B$999,D79+2,2),IF(C79=2,INDEX('equip 2'!$A$1:$B$999,D79+2,2),IF(C79=3,INDEX('use 3'!$A$1:$B$999,D79+2,2),IF(C79=4,INDEX('etc 4'!$A$1:$B$999,D79+2,2),))))</f>
        <v>"Oil"</v>
      </c>
      <c r="F79">
        <v>20</v>
      </c>
      <c r="G79">
        <v>30</v>
      </c>
      <c r="I79" t="str">
        <f t="shared" si="3"/>
        <v>db_spawn_add(5,4,48,20,30)</v>
      </c>
    </row>
    <row r="80" spans="1:9" x14ac:dyDescent="0.3">
      <c r="A80">
        <v>78</v>
      </c>
      <c r="B80">
        <v>6</v>
      </c>
      <c r="C80">
        <v>3</v>
      </c>
      <c r="D80">
        <v>5</v>
      </c>
      <c r="E80" t="str">
        <f>IF(C80=1,INDEX('weapon 1'!$A$1:$B$999,D80+2,2),IF(C80=2,INDEX('equip 2'!$A$1:$B$999,D80+2,2),IF(C80=3,INDEX('use 3'!$A$1:$B$999,D80+2,2),IF(C80=4,INDEX('etc 4'!$A$1:$B$999,D80+2,2),))))</f>
        <v>"First aid kit"</v>
      </c>
      <c r="F80">
        <v>0.1</v>
      </c>
      <c r="G80">
        <v>0.1</v>
      </c>
      <c r="I80" t="str">
        <f t="shared" si="3"/>
        <v>db_spawn_add(6,3,5,0.1,0.1)</v>
      </c>
    </row>
    <row r="81" spans="1:9" x14ac:dyDescent="0.3">
      <c r="A81">
        <v>79</v>
      </c>
      <c r="B81">
        <v>6</v>
      </c>
      <c r="C81">
        <v>3</v>
      </c>
      <c r="D81">
        <v>6</v>
      </c>
      <c r="E81" t="str">
        <f>IF(C81=1,INDEX('weapon 1'!$A$1:$B$999,D81+2,2),IF(C81=2,INDEX('equip 2'!$A$1:$B$999,D81+2,2),IF(C81=3,INDEX('use 3'!$A$1:$B$999,D81+2,2),IF(C81=4,INDEX('etc 4'!$A$1:$B$999,D81+2,2),))))</f>
        <v>"Pain killer"</v>
      </c>
      <c r="F81">
        <v>0.1</v>
      </c>
      <c r="G81">
        <v>0.1</v>
      </c>
      <c r="I81" t="str">
        <f t="shared" si="3"/>
        <v>db_spawn_add(6,3,6,0.1,0.1)</v>
      </c>
    </row>
    <row r="82" spans="1:9" x14ac:dyDescent="0.3">
      <c r="A82">
        <v>80</v>
      </c>
      <c r="B82">
        <v>6</v>
      </c>
      <c r="C82">
        <v>3</v>
      </c>
      <c r="D82">
        <v>7</v>
      </c>
      <c r="E82" t="str">
        <f>IF(C82=1,INDEX('weapon 1'!$A$1:$B$999,D82+2,2),IF(C82=2,INDEX('equip 2'!$A$1:$B$999,D82+2,2),IF(C82=3,INDEX('use 3'!$A$1:$B$999,D82+2,2),IF(C82=4,INDEX('etc 4'!$A$1:$B$999,D82+2,2),))))</f>
        <v>"Adrenaline"</v>
      </c>
      <c r="F82">
        <v>0.1</v>
      </c>
      <c r="G82">
        <v>0.1</v>
      </c>
      <c r="I82" t="str">
        <f t="shared" si="3"/>
        <v>db_spawn_add(6,3,7,0.1,0.1)</v>
      </c>
    </row>
    <row r="83" spans="1:9" x14ac:dyDescent="0.3">
      <c r="A83">
        <v>81</v>
      </c>
      <c r="B83">
        <v>6</v>
      </c>
      <c r="C83">
        <v>3</v>
      </c>
      <c r="D83">
        <v>8</v>
      </c>
      <c r="E83" t="str">
        <f>IF(C83=1,INDEX('weapon 1'!$A$1:$B$999,D83+2,2),IF(C83=2,INDEX('equip 2'!$A$1:$B$999,D83+2,2),IF(C83=3,INDEX('use 3'!$A$1:$B$999,D83+2,2),IF(C83=4,INDEX('etc 4'!$A$1:$B$999,D83+2,2),))))</f>
        <v>"Sedative"</v>
      </c>
      <c r="F83">
        <v>0.1</v>
      </c>
      <c r="G83">
        <v>0.1</v>
      </c>
      <c r="I83" t="str">
        <f t="shared" si="3"/>
        <v>db_spawn_add(6,3,8,0.1,0.1)</v>
      </c>
    </row>
    <row r="84" spans="1:9" x14ac:dyDescent="0.3">
      <c r="A84">
        <v>82</v>
      </c>
      <c r="B84">
        <v>6</v>
      </c>
      <c r="C84">
        <v>3</v>
      </c>
      <c r="D84">
        <v>12</v>
      </c>
      <c r="E84" t="str">
        <f>IF(C84=1,INDEX('weapon 1'!$A$1:$B$999,D84+2,2),IF(C84=2,INDEX('equip 2'!$A$1:$B$999,D84+2,2),IF(C84=3,INDEX('use 3'!$A$1:$B$999,D84+2,2),IF(C84=4,INDEX('etc 4'!$A$1:$B$999,D84+2,2),))))</f>
        <v>"Bandage"</v>
      </c>
      <c r="F84">
        <v>0.5</v>
      </c>
      <c r="G84">
        <v>0.5</v>
      </c>
      <c r="I84" t="str">
        <f t="shared" si="3"/>
        <v>db_spawn_add(6,3,12,0.5,0.5)</v>
      </c>
    </row>
    <row r="85" spans="1:9" x14ac:dyDescent="0.3">
      <c r="A85">
        <v>83</v>
      </c>
      <c r="B85">
        <v>6</v>
      </c>
      <c r="C85">
        <v>4</v>
      </c>
      <c r="D85">
        <v>34</v>
      </c>
      <c r="E85" t="str">
        <f>IF(C85=1,INDEX('weapon 1'!$A$1:$B$999,D85+2,2),IF(C85=2,INDEX('equip 2'!$A$1:$B$999,D85+2,2),IF(C85=3,INDEX('use 3'!$A$1:$B$999,D85+2,2),IF(C85=4,INDEX('etc 4'!$A$1:$B$999,D85+2,2),))))</f>
        <v>"Cloth"</v>
      </c>
      <c r="F85">
        <v>1</v>
      </c>
      <c r="G85">
        <v>2</v>
      </c>
      <c r="I85" t="str">
        <f t="shared" si="3"/>
        <v>db_spawn_add(6,4,34,1,2)</v>
      </c>
    </row>
    <row r="86" spans="1:9" x14ac:dyDescent="0.3">
      <c r="A86">
        <v>84</v>
      </c>
      <c r="B86">
        <v>6</v>
      </c>
      <c r="C86">
        <v>4</v>
      </c>
      <c r="D86">
        <v>41</v>
      </c>
      <c r="E86" t="str">
        <f>IF(C86=1,INDEX('weapon 1'!$A$1:$B$999,D86+2,2),IF(C86=2,INDEX('equip 2'!$A$1:$B$999,D86+2,2),IF(C86=3,INDEX('use 3'!$A$1:$B$999,D86+2,2),IF(C86=4,INDEX('etc 4'!$A$1:$B$999,D86+2,2),))))</f>
        <v>"Leather"</v>
      </c>
      <c r="F86">
        <v>1</v>
      </c>
      <c r="G86">
        <v>1</v>
      </c>
      <c r="I86" t="str">
        <f t="shared" si="3"/>
        <v>db_spawn_add(6,4,41,1,1)</v>
      </c>
    </row>
    <row r="87" spans="1:9" x14ac:dyDescent="0.3">
      <c r="A87">
        <v>85</v>
      </c>
      <c r="B87">
        <v>7</v>
      </c>
      <c r="C87">
        <v>4</v>
      </c>
      <c r="D87">
        <v>32</v>
      </c>
      <c r="E87" t="str">
        <f>IF(C87=1,INDEX('weapon 1'!$A$1:$B$999,D87+2,2),IF(C87=2,INDEX('equip 2'!$A$1:$B$999,D87+2,2),IF(C87=3,INDEX('use 3'!$A$1:$B$999,D87+2,2),IF(C87=4,INDEX('etc 4'!$A$1:$B$999,D87+2,2),))))</f>
        <v>"Bulb"</v>
      </c>
      <c r="F87">
        <v>1</v>
      </c>
      <c r="G87">
        <v>1</v>
      </c>
      <c r="I87" t="str">
        <f t="shared" si="3"/>
        <v>db_spawn_add(7,4,32,1,1)</v>
      </c>
    </row>
    <row r="88" spans="1:9" x14ac:dyDescent="0.3">
      <c r="A88">
        <v>86</v>
      </c>
      <c r="B88">
        <v>7</v>
      </c>
      <c r="C88">
        <v>4</v>
      </c>
      <c r="D88">
        <v>38</v>
      </c>
      <c r="E88" t="str">
        <f>IF(C88=1,INDEX('weapon 1'!$A$1:$B$999,D88+2,2),IF(C88=2,INDEX('equip 2'!$A$1:$B$999,D88+2,2),IF(C88=3,INDEX('use 3'!$A$1:$B$999,D88+2,2),IF(C88=4,INDEX('etc 4'!$A$1:$B$999,D88+2,2),))))</f>
        <v>"Drone"</v>
      </c>
      <c r="F88">
        <v>0.1</v>
      </c>
      <c r="G88">
        <v>0.1</v>
      </c>
      <c r="I88" t="str">
        <f t="shared" si="3"/>
        <v>db_spawn_add(7,4,38,0.1,0.1)</v>
      </c>
    </row>
    <row r="89" spans="1:9" x14ac:dyDescent="0.3">
      <c r="A89">
        <v>87</v>
      </c>
      <c r="B89">
        <v>7</v>
      </c>
      <c r="C89">
        <v>3</v>
      </c>
      <c r="D89">
        <v>0</v>
      </c>
      <c r="E89" t="str">
        <f>IF(C89=1,INDEX('weapon 1'!$A$1:$B$999,D89+2,2),IF(C89=2,INDEX('equip 2'!$A$1:$B$999,D89+2,2),IF(C89=3,INDEX('use 3'!$A$1:$B$999,D89+2,2),IF(C89=4,INDEX('etc 4'!$A$1:$B$999,D89+2,2),))))</f>
        <v>"Raw meat"</v>
      </c>
      <c r="F89">
        <v>1</v>
      </c>
      <c r="G89">
        <v>1</v>
      </c>
      <c r="I89" t="str">
        <f t="shared" si="3"/>
        <v>db_spawn_add(7,3,0,1,1)</v>
      </c>
    </row>
    <row r="90" spans="1:9" x14ac:dyDescent="0.3">
      <c r="A90">
        <v>88</v>
      </c>
      <c r="B90">
        <v>7</v>
      </c>
      <c r="C90">
        <v>3</v>
      </c>
      <c r="D90">
        <v>2</v>
      </c>
      <c r="E90" t="str">
        <f>IF(C90=1,INDEX('weapon 1'!$A$1:$B$999,D90+2,2),IF(C90=2,INDEX('equip 2'!$A$1:$B$999,D90+2,2),IF(C90=3,INDEX('use 3'!$A$1:$B$999,D90+2,2),IF(C90=4,INDEX('etc 4'!$A$1:$B$999,D90+2,2),))))</f>
        <v>"Potato"</v>
      </c>
      <c r="F90">
        <v>1</v>
      </c>
      <c r="G90">
        <v>2</v>
      </c>
      <c r="I90" t="str">
        <f t="shared" si="3"/>
        <v>db_spawn_add(7,3,2,1,2)</v>
      </c>
    </row>
    <row r="91" spans="1:9" x14ac:dyDescent="0.3">
      <c r="A91">
        <v>89</v>
      </c>
      <c r="B91">
        <v>7</v>
      </c>
      <c r="C91">
        <v>3</v>
      </c>
      <c r="D91">
        <v>4</v>
      </c>
      <c r="E91" t="str">
        <f>IF(C91=1,INDEX('weapon 1'!$A$1:$B$999,D91+2,2),IF(C91=2,INDEX('equip 2'!$A$1:$B$999,D91+2,2),IF(C91=3,INDEX('use 3'!$A$1:$B$999,D91+2,2),IF(C91=4,INDEX('etc 4'!$A$1:$B$999,D91+2,2),))))</f>
        <v>"Bread"</v>
      </c>
      <c r="F91">
        <v>1</v>
      </c>
      <c r="G91">
        <v>1</v>
      </c>
      <c r="I91" t="str">
        <f t="shared" si="3"/>
        <v>db_spawn_add(7,3,4,1,1)</v>
      </c>
    </row>
    <row r="92" spans="1:9" x14ac:dyDescent="0.3">
      <c r="A92">
        <v>90</v>
      </c>
      <c r="B92">
        <v>7</v>
      </c>
      <c r="C92">
        <v>3</v>
      </c>
      <c r="D92">
        <v>9</v>
      </c>
      <c r="E92" t="str">
        <f>IF(C92=1,INDEX('weapon 1'!$A$1:$B$999,D92+2,2),IF(C92=2,INDEX('equip 2'!$A$1:$B$999,D92+2,2),IF(C92=3,INDEX('use 3'!$A$1:$B$999,D92+2,2),IF(C92=4,INDEX('etc 4'!$A$1:$B$999,D92+2,2),))))</f>
        <v>"Canned food"</v>
      </c>
      <c r="F92">
        <v>1</v>
      </c>
      <c r="G92">
        <v>2</v>
      </c>
      <c r="I92" t="str">
        <f t="shared" si="3"/>
        <v>db_spawn_add(7,3,9,1,2)</v>
      </c>
    </row>
    <row r="93" spans="1:9" x14ac:dyDescent="0.3">
      <c r="A93">
        <v>91</v>
      </c>
      <c r="B93">
        <v>7</v>
      </c>
      <c r="C93">
        <v>3</v>
      </c>
      <c r="D93">
        <v>10</v>
      </c>
      <c r="E93" t="str">
        <f>IF(C93=1,INDEX('weapon 1'!$A$1:$B$999,D93+2,2),IF(C93=2,INDEX('equip 2'!$A$1:$B$999,D93+2,2),IF(C93=3,INDEX('use 3'!$A$1:$B$999,D93+2,2),IF(C93=4,INDEX('etc 4'!$A$1:$B$999,D93+2,2),))))</f>
        <v>"Frozen pizza"</v>
      </c>
      <c r="F93">
        <v>1</v>
      </c>
      <c r="G93">
        <v>1</v>
      </c>
      <c r="I93" t="str">
        <f t="shared" si="3"/>
        <v>db_spawn_add(7,3,10,1,1)</v>
      </c>
    </row>
    <row r="94" spans="1:9" x14ac:dyDescent="0.3">
      <c r="A94">
        <v>92</v>
      </c>
      <c r="B94">
        <v>7</v>
      </c>
      <c r="C94">
        <v>3</v>
      </c>
      <c r="D94">
        <v>13</v>
      </c>
      <c r="E94" t="str">
        <f>IF(C94=1,INDEX('weapon 1'!$A$1:$B$999,D94+2,2),IF(C94=2,INDEX('equip 2'!$A$1:$B$999,D94+2,2),IF(C94=3,INDEX('use 3'!$A$1:$B$999,D94+2,2),IF(C94=4,INDEX('etc 4'!$A$1:$B$999,D94+2,2),))))</f>
        <v>"Frozen meal"</v>
      </c>
      <c r="F94">
        <v>1</v>
      </c>
      <c r="G94">
        <v>1</v>
      </c>
      <c r="I94" t="str">
        <f t="shared" si="3"/>
        <v>db_spawn_add(7,3,13,1,1)</v>
      </c>
    </row>
    <row r="95" spans="1:9" x14ac:dyDescent="0.3">
      <c r="A95">
        <v>93</v>
      </c>
      <c r="B95">
        <v>7</v>
      </c>
      <c r="C95">
        <v>3</v>
      </c>
      <c r="D95">
        <v>15</v>
      </c>
      <c r="E95" t="str">
        <f>IF(C95=1,INDEX('weapon 1'!$A$1:$B$999,D95+2,2),IF(C95=2,INDEX('equip 2'!$A$1:$B$999,D95+2,2),IF(C95=3,INDEX('use 3'!$A$1:$B$999,D95+2,2),IF(C95=4,INDEX('etc 4'!$A$1:$B$999,D95+2,2),))))</f>
        <v>"Mushroom"</v>
      </c>
      <c r="F95">
        <v>1</v>
      </c>
      <c r="G95">
        <v>1</v>
      </c>
      <c r="I95" t="str">
        <f t="shared" si="3"/>
        <v>db_spawn_add(7,3,15,1,1)</v>
      </c>
    </row>
    <row r="96" spans="1:9" x14ac:dyDescent="0.3">
      <c r="A96">
        <v>94</v>
      </c>
      <c r="B96">
        <v>7</v>
      </c>
      <c r="C96">
        <v>3</v>
      </c>
      <c r="D96">
        <v>17</v>
      </c>
      <c r="E96" t="str">
        <f>IF(C96=1,INDEX('weapon 1'!$A$1:$B$999,D96+2,2),IF(C96=2,INDEX('equip 2'!$A$1:$B$999,D96+2,2),IF(C96=3,INDEX('use 3'!$A$1:$B$999,D96+2,2),IF(C96=4,INDEX('etc 4'!$A$1:$B$999,D96+2,2),))))</f>
        <v>"Apple"</v>
      </c>
      <c r="F96">
        <v>1</v>
      </c>
      <c r="G96">
        <v>1</v>
      </c>
      <c r="I96" t="str">
        <f t="shared" si="3"/>
        <v>db_spawn_add(7,3,17,1,1)</v>
      </c>
    </row>
    <row r="97" spans="1:9" x14ac:dyDescent="0.3">
      <c r="A97">
        <v>95</v>
      </c>
      <c r="B97">
        <v>7</v>
      </c>
      <c r="C97">
        <v>3</v>
      </c>
      <c r="D97">
        <v>18</v>
      </c>
      <c r="E97" t="str">
        <f>IF(C97=1,INDEX('weapon 1'!$A$1:$B$999,D97+2,2),IF(C97=2,INDEX('equip 2'!$A$1:$B$999,D97+2,2),IF(C97=3,INDEX('use 3'!$A$1:$B$999,D97+2,2),IF(C97=4,INDEX('etc 4'!$A$1:$B$999,D97+2,2),))))</f>
        <v>"Berry"</v>
      </c>
      <c r="F97">
        <v>1</v>
      </c>
      <c r="G97">
        <v>1</v>
      </c>
      <c r="I97" t="str">
        <f t="shared" si="3"/>
        <v>db_spawn_add(7,3,18,1,1)</v>
      </c>
    </row>
    <row r="98" spans="1:9" x14ac:dyDescent="0.3">
      <c r="A98">
        <v>96</v>
      </c>
      <c r="B98">
        <v>7</v>
      </c>
      <c r="C98">
        <v>3</v>
      </c>
      <c r="D98">
        <v>5</v>
      </c>
      <c r="E98" t="str">
        <f>IF(C98=1,INDEX('weapon 1'!$A$1:$B$999,D98+2,2),IF(C98=2,INDEX('equip 2'!$A$1:$B$999,D98+2,2),IF(C98=3,INDEX('use 3'!$A$1:$B$999,D98+2,2),IF(C98=4,INDEX('etc 4'!$A$1:$B$999,D98+2,2),))))</f>
        <v>"First aid kit"</v>
      </c>
      <c r="F98">
        <v>0.05</v>
      </c>
      <c r="G98">
        <v>0.05</v>
      </c>
      <c r="I98" t="str">
        <f t="shared" si="3"/>
        <v>db_spawn_add(7,3,5,0.05,0.05)</v>
      </c>
    </row>
    <row r="99" spans="1:9" x14ac:dyDescent="0.3">
      <c r="A99">
        <v>97</v>
      </c>
      <c r="B99">
        <v>7</v>
      </c>
      <c r="C99">
        <v>3</v>
      </c>
      <c r="D99">
        <v>6</v>
      </c>
      <c r="E99" t="str">
        <f>IF(C99=1,INDEX('weapon 1'!$A$1:$B$999,D99+2,2),IF(C99=2,INDEX('equip 2'!$A$1:$B$999,D99+2,2),IF(C99=3,INDEX('use 3'!$A$1:$B$999,D99+2,2),IF(C99=4,INDEX('etc 4'!$A$1:$B$999,D99+2,2),))))</f>
        <v>"Pain killer"</v>
      </c>
      <c r="F99">
        <v>0.05</v>
      </c>
      <c r="G99">
        <v>0.05</v>
      </c>
      <c r="I99" t="str">
        <f t="shared" si="3"/>
        <v>db_spawn_add(7,3,6,0.05,0.05)</v>
      </c>
    </row>
    <row r="100" spans="1:9" x14ac:dyDescent="0.3">
      <c r="A100">
        <v>98</v>
      </c>
      <c r="B100">
        <v>7</v>
      </c>
      <c r="C100">
        <v>3</v>
      </c>
      <c r="D100">
        <v>7</v>
      </c>
      <c r="E100" t="str">
        <f>IF(C100=1,INDEX('weapon 1'!$A$1:$B$999,D100+2,2),IF(C100=2,INDEX('equip 2'!$A$1:$B$999,D100+2,2),IF(C100=3,INDEX('use 3'!$A$1:$B$999,D100+2,2),IF(C100=4,INDEX('etc 4'!$A$1:$B$999,D100+2,2),))))</f>
        <v>"Adrenaline"</v>
      </c>
      <c r="F100">
        <v>0.05</v>
      </c>
      <c r="G100">
        <v>0.05</v>
      </c>
      <c r="I100" t="str">
        <f t="shared" si="3"/>
        <v>db_spawn_add(7,3,7,0.05,0.05)</v>
      </c>
    </row>
    <row r="101" spans="1:9" x14ac:dyDescent="0.3">
      <c r="A101">
        <v>99</v>
      </c>
      <c r="B101">
        <v>7</v>
      </c>
      <c r="C101">
        <v>3</v>
      </c>
      <c r="D101">
        <v>8</v>
      </c>
      <c r="E101" t="str">
        <f>IF(C101=1,INDEX('weapon 1'!$A$1:$B$999,D101+2,2),IF(C101=2,INDEX('equip 2'!$A$1:$B$999,D101+2,2),IF(C101=3,INDEX('use 3'!$A$1:$B$999,D101+2,2),IF(C101=4,INDEX('etc 4'!$A$1:$B$999,D101+2,2),))))</f>
        <v>"Sedative"</v>
      </c>
      <c r="F101">
        <v>0.05</v>
      </c>
      <c r="G101">
        <v>0.05</v>
      </c>
      <c r="I101" t="str">
        <f t="shared" si="3"/>
        <v>db_spawn_add(7,3,8,0.05,0.05)</v>
      </c>
    </row>
    <row r="102" spans="1:9" x14ac:dyDescent="0.3">
      <c r="A102">
        <v>100</v>
      </c>
      <c r="B102">
        <v>7</v>
      </c>
      <c r="C102">
        <v>3</v>
      </c>
      <c r="D102">
        <v>12</v>
      </c>
      <c r="E102" t="str">
        <f>IF(C102=1,INDEX('weapon 1'!$A$1:$B$999,D102+2,2),IF(C102=2,INDEX('equip 2'!$A$1:$B$999,D102+2,2),IF(C102=3,INDEX('use 3'!$A$1:$B$999,D102+2,2),IF(C102=4,INDEX('etc 4'!$A$1:$B$999,D102+2,2),))))</f>
        <v>"Bandage"</v>
      </c>
      <c r="F102">
        <v>0.5</v>
      </c>
      <c r="G102">
        <v>0.5</v>
      </c>
      <c r="I102" t="str">
        <f t="shared" si="3"/>
        <v>db_spawn_add(7,3,12,0.5,0.5)</v>
      </c>
    </row>
    <row r="103" spans="1:9" x14ac:dyDescent="0.3">
      <c r="A103">
        <v>101</v>
      </c>
      <c r="B103">
        <v>7</v>
      </c>
      <c r="C103">
        <v>4</v>
      </c>
      <c r="D103">
        <v>35</v>
      </c>
      <c r="E103" t="str">
        <f>IF(C103=1,INDEX('weapon 1'!$A$1:$B$999,D103+2,2),IF(C103=2,INDEX('equip 2'!$A$1:$B$999,D103+2,2),IF(C103=3,INDEX('use 3'!$A$1:$B$999,D103+2,2),IF(C103=4,INDEX('etc 4'!$A$1:$B$999,D103+2,2),))))</f>
        <v>"Computer chip"</v>
      </c>
      <c r="F103">
        <v>0.5</v>
      </c>
      <c r="G103">
        <v>0.5</v>
      </c>
      <c r="I103" t="str">
        <f t="shared" si="3"/>
        <v>db_spawn_add(7,4,35,0.5,0.5)</v>
      </c>
    </row>
    <row r="104" spans="1:9" x14ac:dyDescent="0.3">
      <c r="A104">
        <v>102</v>
      </c>
      <c r="B104">
        <v>7</v>
      </c>
      <c r="C104">
        <v>4</v>
      </c>
      <c r="D104">
        <v>36</v>
      </c>
      <c r="E104" t="str">
        <f>IF(C104=1,INDEX('weapon 1'!$A$1:$B$999,D104+2,2),IF(C104=2,INDEX('equip 2'!$A$1:$B$999,D104+2,2),IF(C104=3,INDEX('use 3'!$A$1:$B$999,D104+2,2),IF(C104=4,INDEX('etc 4'!$A$1:$B$999,D104+2,2),))))</f>
        <v>"Voltage circuit"</v>
      </c>
      <c r="F104">
        <v>0.5</v>
      </c>
      <c r="G104">
        <v>0.5</v>
      </c>
      <c r="I104" t="str">
        <f t="shared" si="3"/>
        <v>db_spawn_add(7,4,36,0.5,0.5)</v>
      </c>
    </row>
    <row r="105" spans="1:9" x14ac:dyDescent="0.3">
      <c r="A105">
        <v>103</v>
      </c>
      <c r="B105">
        <v>8</v>
      </c>
      <c r="C105">
        <v>3</v>
      </c>
      <c r="D105">
        <v>0</v>
      </c>
      <c r="E105" t="str">
        <f>IF(C105=1,INDEX('weapon 1'!$A$1:$B$999,D105+2,2),IF(C105=2,INDEX('equip 2'!$A$1:$B$999,D105+2,2),IF(C105=3,INDEX('use 3'!$A$1:$B$999,D105+2,2),IF(C105=4,INDEX('etc 4'!$A$1:$B$999,D105+2,2),))))</f>
        <v>"Raw meat"</v>
      </c>
      <c r="F105">
        <v>1</v>
      </c>
      <c r="G105">
        <v>1</v>
      </c>
      <c r="I105" t="str">
        <f t="shared" si="3"/>
        <v>db_spawn_add(8,3,0,1,1)</v>
      </c>
    </row>
    <row r="106" spans="1:9" x14ac:dyDescent="0.3">
      <c r="A106">
        <v>104</v>
      </c>
      <c r="B106">
        <v>8</v>
      </c>
      <c r="C106">
        <v>3</v>
      </c>
      <c r="D106">
        <v>2</v>
      </c>
      <c r="E106" t="str">
        <f>IF(C106=1,INDEX('weapon 1'!$A$1:$B$999,D106+2,2),IF(C106=2,INDEX('equip 2'!$A$1:$B$999,D106+2,2),IF(C106=3,INDEX('use 3'!$A$1:$B$999,D106+2,2),IF(C106=4,INDEX('etc 4'!$A$1:$B$999,D106+2,2),))))</f>
        <v>"Potato"</v>
      </c>
      <c r="F106">
        <v>1</v>
      </c>
      <c r="G106">
        <v>1</v>
      </c>
      <c r="I106" t="str">
        <f t="shared" si="3"/>
        <v>db_spawn_add(8,3,2,1,1)</v>
      </c>
    </row>
    <row r="107" spans="1:9" x14ac:dyDescent="0.3">
      <c r="A107">
        <v>105</v>
      </c>
      <c r="B107">
        <v>8</v>
      </c>
      <c r="C107">
        <v>3</v>
      </c>
      <c r="D107">
        <v>4</v>
      </c>
      <c r="E107" t="str">
        <f>IF(C107=1,INDEX('weapon 1'!$A$1:$B$999,D107+2,2),IF(C107=2,INDEX('equip 2'!$A$1:$B$999,D107+2,2),IF(C107=3,INDEX('use 3'!$A$1:$B$999,D107+2,2),IF(C107=4,INDEX('etc 4'!$A$1:$B$999,D107+2,2),))))</f>
        <v>"Bread"</v>
      </c>
      <c r="F107">
        <v>1</v>
      </c>
      <c r="G107">
        <v>1</v>
      </c>
      <c r="I107" t="str">
        <f t="shared" si="3"/>
        <v>db_spawn_add(8,3,4,1,1)</v>
      </c>
    </row>
    <row r="108" spans="1:9" x14ac:dyDescent="0.3">
      <c r="A108">
        <v>106</v>
      </c>
      <c r="B108">
        <v>8</v>
      </c>
      <c r="C108">
        <v>3</v>
      </c>
      <c r="D108">
        <v>9</v>
      </c>
      <c r="E108" t="str">
        <f>IF(C108=1,INDEX('weapon 1'!$A$1:$B$999,D108+2,2),IF(C108=2,INDEX('equip 2'!$A$1:$B$999,D108+2,2),IF(C108=3,INDEX('use 3'!$A$1:$B$999,D108+2,2),IF(C108=4,INDEX('etc 4'!$A$1:$B$999,D108+2,2),))))</f>
        <v>"Canned food"</v>
      </c>
      <c r="F108">
        <v>1</v>
      </c>
      <c r="G108">
        <v>1</v>
      </c>
      <c r="I108" t="str">
        <f t="shared" si="3"/>
        <v>db_spawn_add(8,3,9,1,1)</v>
      </c>
    </row>
    <row r="109" spans="1:9" x14ac:dyDescent="0.3">
      <c r="A109">
        <v>107</v>
      </c>
      <c r="B109">
        <v>8</v>
      </c>
      <c r="C109">
        <v>3</v>
      </c>
      <c r="D109">
        <v>10</v>
      </c>
      <c r="E109" t="str">
        <f>IF(C109=1,INDEX('weapon 1'!$A$1:$B$999,D109+2,2),IF(C109=2,INDEX('equip 2'!$A$1:$B$999,D109+2,2),IF(C109=3,INDEX('use 3'!$A$1:$B$999,D109+2,2),IF(C109=4,INDEX('etc 4'!$A$1:$B$999,D109+2,2),))))</f>
        <v>"Frozen pizza"</v>
      </c>
      <c r="F109">
        <v>1</v>
      </c>
      <c r="G109">
        <v>1</v>
      </c>
      <c r="I109" t="str">
        <f t="shared" si="3"/>
        <v>db_spawn_add(8,3,10,1,1)</v>
      </c>
    </row>
    <row r="110" spans="1:9" x14ac:dyDescent="0.3">
      <c r="A110">
        <v>108</v>
      </c>
      <c r="B110">
        <v>8</v>
      </c>
      <c r="C110">
        <v>3</v>
      </c>
      <c r="D110">
        <v>13</v>
      </c>
      <c r="E110" t="str">
        <f>IF(C110=1,INDEX('weapon 1'!$A$1:$B$999,D110+2,2),IF(C110=2,INDEX('equip 2'!$A$1:$B$999,D110+2,2),IF(C110=3,INDEX('use 3'!$A$1:$B$999,D110+2,2),IF(C110=4,INDEX('etc 4'!$A$1:$B$999,D110+2,2),))))</f>
        <v>"Frozen meal"</v>
      </c>
      <c r="F110">
        <v>1</v>
      </c>
      <c r="G110">
        <v>1</v>
      </c>
      <c r="I110" t="str">
        <f t="shared" si="3"/>
        <v>db_spawn_add(8,3,13,1,1)</v>
      </c>
    </row>
    <row r="111" spans="1:9" x14ac:dyDescent="0.3">
      <c r="A111">
        <v>109</v>
      </c>
      <c r="B111">
        <v>8</v>
      </c>
      <c r="C111">
        <v>3</v>
      </c>
      <c r="D111">
        <v>15</v>
      </c>
      <c r="E111" t="str">
        <f>IF(C111=1,INDEX('weapon 1'!$A$1:$B$999,D111+2,2),IF(C111=2,INDEX('equip 2'!$A$1:$B$999,D111+2,2),IF(C111=3,INDEX('use 3'!$A$1:$B$999,D111+2,2),IF(C111=4,INDEX('etc 4'!$A$1:$B$999,D111+2,2),))))</f>
        <v>"Mushroom"</v>
      </c>
      <c r="F111">
        <v>1</v>
      </c>
      <c r="G111">
        <v>1</v>
      </c>
      <c r="I111" t="str">
        <f t="shared" si="3"/>
        <v>db_spawn_add(8,3,15,1,1)</v>
      </c>
    </row>
    <row r="112" spans="1:9" x14ac:dyDescent="0.3">
      <c r="A112">
        <v>110</v>
      </c>
      <c r="B112">
        <v>8</v>
      </c>
      <c r="C112">
        <v>3</v>
      </c>
      <c r="D112">
        <v>17</v>
      </c>
      <c r="E112" t="str">
        <f>IF(C112=1,INDEX('weapon 1'!$A$1:$B$999,D112+2,2),IF(C112=2,INDEX('equip 2'!$A$1:$B$999,D112+2,2),IF(C112=3,INDEX('use 3'!$A$1:$B$999,D112+2,2),IF(C112=4,INDEX('etc 4'!$A$1:$B$999,D112+2,2),))))</f>
        <v>"Apple"</v>
      </c>
      <c r="F112">
        <v>1</v>
      </c>
      <c r="G112">
        <v>1</v>
      </c>
      <c r="I112" t="str">
        <f t="shared" si="3"/>
        <v>db_spawn_add(8,3,17,1,1)</v>
      </c>
    </row>
    <row r="113" spans="1:9" x14ac:dyDescent="0.3">
      <c r="A113">
        <v>111</v>
      </c>
      <c r="B113">
        <v>8</v>
      </c>
      <c r="C113">
        <v>3</v>
      </c>
      <c r="D113">
        <v>18</v>
      </c>
      <c r="E113" t="str">
        <f>IF(C113=1,INDEX('weapon 1'!$A$1:$B$999,D113+2,2),IF(C113=2,INDEX('equip 2'!$A$1:$B$999,D113+2,2),IF(C113=3,INDEX('use 3'!$A$1:$B$999,D113+2,2),IF(C113=4,INDEX('etc 4'!$A$1:$B$999,D113+2,2),))))</f>
        <v>"Berry"</v>
      </c>
      <c r="F113">
        <v>1</v>
      </c>
      <c r="G113">
        <v>1</v>
      </c>
      <c r="I113" t="str">
        <f t="shared" si="3"/>
        <v>db_spawn_add(8,3,18,1,1)</v>
      </c>
    </row>
    <row r="114" spans="1:9" x14ac:dyDescent="0.3">
      <c r="A114">
        <v>112</v>
      </c>
      <c r="B114">
        <v>8</v>
      </c>
      <c r="C114">
        <v>3</v>
      </c>
      <c r="D114">
        <v>12</v>
      </c>
      <c r="E114" t="str">
        <f>IF(C114=1,INDEX('weapon 1'!$A$1:$B$999,D114+2,2),IF(C114=2,INDEX('equip 2'!$A$1:$B$999,D114+2,2),IF(C114=3,INDEX('use 3'!$A$1:$B$999,D114+2,2),IF(C114=4,INDEX('etc 4'!$A$1:$B$999,D114+2,2),))))</f>
        <v>"Bandage"</v>
      </c>
      <c r="F114">
        <v>0.5</v>
      </c>
      <c r="G114">
        <v>0.5</v>
      </c>
      <c r="I114" t="str">
        <f t="shared" si="3"/>
        <v>db_spawn_add(8,3,12,0.5,0.5)</v>
      </c>
    </row>
    <row r="115" spans="1:9" x14ac:dyDescent="0.3">
      <c r="A115">
        <v>113</v>
      </c>
      <c r="B115">
        <v>9</v>
      </c>
      <c r="C115">
        <v>4</v>
      </c>
      <c r="D115">
        <v>33</v>
      </c>
      <c r="E115" t="str">
        <f>IF(C115=1,INDEX('weapon 1'!$A$1:$B$999,D115+2,2),IF(C115=2,INDEX('equip 2'!$A$1:$B$999,D115+2,2),IF(C115=3,INDEX('use 3'!$A$1:$B$999,D115+2,2),IF(C115=4,INDEX('etc 4'!$A$1:$B$999,D115+2,2),))))</f>
        <v>"Gunpowder"</v>
      </c>
      <c r="F115">
        <v>3</v>
      </c>
      <c r="G115">
        <v>5</v>
      </c>
      <c r="I115" t="str">
        <f t="shared" si="3"/>
        <v>db_spawn_add(9,4,33,3,5)</v>
      </c>
    </row>
    <row r="116" spans="1:9" x14ac:dyDescent="0.3">
      <c r="A116">
        <v>114</v>
      </c>
      <c r="B116">
        <v>9</v>
      </c>
      <c r="C116">
        <v>4</v>
      </c>
      <c r="D116">
        <v>44</v>
      </c>
      <c r="E116" t="str">
        <f>IF(C116=1,INDEX('weapon 1'!$A$1:$B$999,D116+2,2),IF(C116=2,INDEX('equip 2'!$A$1:$B$999,D116+2,2),IF(C116=3,INDEX('use 3'!$A$1:$B$999,D116+2,2),IF(C116=4,INDEX('etc 4'!$A$1:$B$999,D116+2,2),))))</f>
        <v>"Normal ammo"</v>
      </c>
      <c r="F116">
        <v>10</v>
      </c>
      <c r="G116">
        <v>20</v>
      </c>
      <c r="I116" t="str">
        <f t="shared" si="3"/>
        <v>db_spawn_add(9,4,44,10,20)</v>
      </c>
    </row>
    <row r="117" spans="1:9" x14ac:dyDescent="0.3">
      <c r="A117">
        <v>115</v>
      </c>
      <c r="B117">
        <v>9</v>
      </c>
      <c r="C117">
        <v>4</v>
      </c>
      <c r="D117">
        <v>45</v>
      </c>
      <c r="E117" t="str">
        <f>IF(C117=1,INDEX('weapon 1'!$A$1:$B$999,D117+2,2),IF(C117=2,INDEX('equip 2'!$A$1:$B$999,D117+2,2),IF(C117=3,INDEX('use 3'!$A$1:$B$999,D117+2,2),IF(C117=4,INDEX('etc 4'!$A$1:$B$999,D117+2,2),))))</f>
        <v>"Shotgun ammo"</v>
      </c>
      <c r="F117">
        <v>10</v>
      </c>
      <c r="G117">
        <v>20</v>
      </c>
      <c r="I117" t="str">
        <f t="shared" si="3"/>
        <v>db_spawn_add(9,4,45,10,20)</v>
      </c>
    </row>
    <row r="118" spans="1:9" x14ac:dyDescent="0.3">
      <c r="A118">
        <v>116</v>
      </c>
      <c r="B118">
        <v>9</v>
      </c>
      <c r="C118">
        <v>4</v>
      </c>
      <c r="D118">
        <v>46</v>
      </c>
      <c r="E118" t="str">
        <f>IF(C118=1,INDEX('weapon 1'!$A$1:$B$999,D118+2,2),IF(C118=2,INDEX('equip 2'!$A$1:$B$999,D118+2,2),IF(C118=3,INDEX('use 3'!$A$1:$B$999,D118+2,2),IF(C118=4,INDEX('etc 4'!$A$1:$B$999,D118+2,2),))))</f>
        <v>"Machinegun ammo"</v>
      </c>
      <c r="F118">
        <v>20</v>
      </c>
      <c r="G118">
        <v>50</v>
      </c>
      <c r="I118" t="str">
        <f t="shared" si="3"/>
        <v>db_spawn_add(9,4,46,20,50)</v>
      </c>
    </row>
    <row r="119" spans="1:9" x14ac:dyDescent="0.3">
      <c r="A119">
        <v>117</v>
      </c>
      <c r="B119">
        <v>9</v>
      </c>
      <c r="C119">
        <v>1</v>
      </c>
      <c r="D119">
        <v>10</v>
      </c>
      <c r="E119" t="str">
        <f>IF(C119=1,INDEX('weapon 1'!$A$1:$B$999,D119+2,2),IF(C119=2,INDEX('equip 2'!$A$1:$B$999,D119+2,2),IF(C119=3,INDEX('use 3'!$A$1:$B$999,D119+2,2),IF(C119=4,INDEX('etc 4'!$A$1:$B$999,D119+2,2),))))</f>
        <v>"Pistol"</v>
      </c>
      <c r="F119">
        <v>0.1</v>
      </c>
      <c r="G119">
        <v>0.1</v>
      </c>
      <c r="I119" t="str">
        <f t="shared" si="3"/>
        <v>db_spawn_add(9,1,10,0.1,0.1)</v>
      </c>
    </row>
    <row r="120" spans="1:9" x14ac:dyDescent="0.3">
      <c r="A120">
        <v>118</v>
      </c>
      <c r="B120">
        <v>9</v>
      </c>
      <c r="C120">
        <v>1</v>
      </c>
      <c r="D120">
        <v>13</v>
      </c>
      <c r="E120" t="str">
        <f>IF(C120=1,INDEX('weapon 1'!$A$1:$B$999,D120+2,2),IF(C120=2,INDEX('equip 2'!$A$1:$B$999,D120+2,2),IF(C120=3,INDEX('use 3'!$A$1:$B$999,D120+2,2),IF(C120=4,INDEX('etc 4'!$A$1:$B$999,D120+2,2),))))</f>
        <v>"Semi auto rifle"</v>
      </c>
      <c r="F120">
        <v>0.1</v>
      </c>
      <c r="G120">
        <v>0.1</v>
      </c>
      <c r="I120" t="str">
        <f t="shared" si="3"/>
        <v>db_spawn_add(9,1,13,0.1,0.1)</v>
      </c>
    </row>
    <row r="121" spans="1:9" x14ac:dyDescent="0.3">
      <c r="A121">
        <v>119</v>
      </c>
      <c r="B121">
        <v>10</v>
      </c>
      <c r="C121">
        <v>4</v>
      </c>
      <c r="D121">
        <v>34</v>
      </c>
      <c r="E121" t="str">
        <f>IF(C121=1,INDEX('weapon 1'!$A$1:$B$999,D121+2,2),IF(C121=2,INDEX('equip 2'!$A$1:$B$999,D121+2,2),IF(C121=3,INDEX('use 3'!$A$1:$B$999,D121+2,2),IF(C121=4,INDEX('etc 4'!$A$1:$B$999,D121+2,2),))))</f>
        <v>"Cloth"</v>
      </c>
      <c r="F121">
        <v>5</v>
      </c>
      <c r="G121">
        <v>10</v>
      </c>
      <c r="I121" t="str">
        <f t="shared" si="3"/>
        <v>db_spawn_add(10,4,34,5,10)</v>
      </c>
    </row>
    <row r="122" spans="1:9" x14ac:dyDescent="0.3">
      <c r="A122">
        <v>120</v>
      </c>
      <c r="B122">
        <v>10</v>
      </c>
      <c r="C122">
        <v>4</v>
      </c>
      <c r="D122">
        <v>41</v>
      </c>
      <c r="E122" t="str">
        <f>IF(C122=1,INDEX('weapon 1'!$A$1:$B$999,D122+2,2),IF(C122=2,INDEX('equip 2'!$A$1:$B$999,D122+2,2),IF(C122=3,INDEX('use 3'!$A$1:$B$999,D122+2,2),IF(C122=4,INDEX('etc 4'!$A$1:$B$999,D122+2,2),))))</f>
        <v>"Leather"</v>
      </c>
      <c r="F122">
        <v>1</v>
      </c>
      <c r="G122">
        <v>3</v>
      </c>
      <c r="I122" t="str">
        <f t="shared" si="3"/>
        <v>db_spawn_add(10,4,41,1,3)</v>
      </c>
    </row>
    <row r="123" spans="1:9" x14ac:dyDescent="0.3">
      <c r="A123">
        <v>121</v>
      </c>
      <c r="B123">
        <v>10</v>
      </c>
      <c r="C123">
        <v>2</v>
      </c>
      <c r="D123">
        <v>0</v>
      </c>
      <c r="E123" t="str">
        <f>IF(C123=1,INDEX('weapon 1'!$A$1:$B$999,D123+2,2),IF(C123=2,INDEX('equip 2'!$A$1:$B$999,D123+2,2),IF(C123=3,INDEX('use 3'!$A$1:$B$999,D123+2,2),IF(C123=4,INDEX('etc 4'!$A$1:$B$999,D123+2,2),))))</f>
        <v>"Cotton clothes"</v>
      </c>
      <c r="F123">
        <v>0.1</v>
      </c>
      <c r="G123">
        <v>0.1</v>
      </c>
      <c r="I123" t="str">
        <f t="shared" si="3"/>
        <v>db_spawn_add(10,2,0,0.1,0.1)</v>
      </c>
    </row>
    <row r="124" spans="1:9" x14ac:dyDescent="0.3">
      <c r="A124">
        <v>122</v>
      </c>
      <c r="B124">
        <v>10</v>
      </c>
      <c r="C124">
        <v>2</v>
      </c>
      <c r="D124">
        <v>1</v>
      </c>
      <c r="E124" t="str">
        <f>IF(C124=1,INDEX('weapon 1'!$A$1:$B$999,D124+2,2),IF(C124=2,INDEX('equip 2'!$A$1:$B$999,D124+2,2),IF(C124=3,INDEX('use 3'!$A$1:$B$999,D124+2,2),IF(C124=4,INDEX('etc 4'!$A$1:$B$999,D124+2,2),))))</f>
        <v>"Leather jacket"</v>
      </c>
      <c r="F124">
        <v>0.1</v>
      </c>
      <c r="G124">
        <v>0.1</v>
      </c>
      <c r="I124" t="str">
        <f t="shared" si="3"/>
        <v>db_spawn_add(10,2,1,0.1,0.1)</v>
      </c>
    </row>
    <row r="125" spans="1:9" x14ac:dyDescent="0.3">
      <c r="A125">
        <v>123</v>
      </c>
      <c r="B125">
        <v>11</v>
      </c>
      <c r="C125">
        <v>3</v>
      </c>
      <c r="D125">
        <v>11</v>
      </c>
      <c r="E125" t="str">
        <f>IF(C125=1,INDEX('weapon 1'!$A$1:$B$999,D125+2,2),IF(C125=2,INDEX('equip 2'!$A$1:$B$999,D125+2,2),IF(C125=3,INDEX('use 3'!$A$1:$B$999,D125+2,2),IF(C125=4,INDEX('etc 4'!$A$1:$B$999,D125+2,2),))))</f>
        <v>"Pizza"</v>
      </c>
      <c r="F125">
        <v>1</v>
      </c>
      <c r="G125">
        <v>2</v>
      </c>
      <c r="I125" t="str">
        <f t="shared" si="3"/>
        <v>db_spawn_add(11,3,11,1,2)</v>
      </c>
    </row>
    <row r="126" spans="1:9" x14ac:dyDescent="0.3">
      <c r="A126">
        <v>124</v>
      </c>
      <c r="B126">
        <v>11</v>
      </c>
      <c r="C126">
        <v>3</v>
      </c>
      <c r="D126">
        <v>14</v>
      </c>
      <c r="E126" t="str">
        <f>IF(C126=1,INDEX('weapon 1'!$A$1:$B$999,D126+2,2),IF(C126=2,INDEX('equip 2'!$A$1:$B$999,D126+2,2),IF(C126=3,INDEX('use 3'!$A$1:$B$999,D126+2,2),IF(C126=4,INDEX('etc 4'!$A$1:$B$999,D126+2,2),))))</f>
        <v>"Cooked meal"</v>
      </c>
      <c r="F126">
        <v>1</v>
      </c>
      <c r="G126">
        <v>2</v>
      </c>
      <c r="I126" t="str">
        <f t="shared" si="3"/>
        <v>db_spawn_add(11,3,14,1,2)</v>
      </c>
    </row>
    <row r="127" spans="1:9" x14ac:dyDescent="0.3">
      <c r="A127">
        <v>125</v>
      </c>
      <c r="B127">
        <v>11</v>
      </c>
      <c r="C127">
        <v>3</v>
      </c>
      <c r="D127">
        <v>16</v>
      </c>
      <c r="E127" t="str">
        <f>IF(C127=1,INDEX('weapon 1'!$A$1:$B$999,D127+2,2),IF(C127=2,INDEX('equip 2'!$A$1:$B$999,D127+2,2),IF(C127=3,INDEX('use 3'!$A$1:$B$999,D127+2,2),IF(C127=4,INDEX('etc 4'!$A$1:$B$999,D127+2,2),))))</f>
        <v>"Mushroom soup"</v>
      </c>
      <c r="F127">
        <v>1</v>
      </c>
      <c r="G127">
        <v>2</v>
      </c>
      <c r="I127" t="str">
        <f t="shared" si="3"/>
        <v>db_spawn_add(11,3,16,1,2)</v>
      </c>
    </row>
    <row r="128" spans="1:9" x14ac:dyDescent="0.3">
      <c r="A128">
        <v>126</v>
      </c>
      <c r="B128">
        <v>11</v>
      </c>
      <c r="C128">
        <v>3</v>
      </c>
      <c r="D128">
        <v>1</v>
      </c>
      <c r="E128" t="str">
        <f>IF(C128=1,INDEX('weapon 1'!$A$1:$B$999,D128+2,2),IF(C128=2,INDEX('equip 2'!$A$1:$B$999,D128+2,2),IF(C128=3,INDEX('use 3'!$A$1:$B$999,D128+2,2),IF(C128=4,INDEX('etc 4'!$A$1:$B$999,D128+2,2),))))</f>
        <v>"Cooked meat"</v>
      </c>
      <c r="F128">
        <v>1</v>
      </c>
      <c r="G128">
        <v>2</v>
      </c>
      <c r="I128" t="str">
        <f t="shared" si="3"/>
        <v>db_spawn_add(11,3,1,1,2)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</sheetData>
  <phoneticPr fontId="1" type="noConversion"/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E10" sqref="E10"/>
    </sheetView>
  </sheetViews>
  <sheetFormatPr defaultRowHeight="16.5" x14ac:dyDescent="0.3"/>
  <cols>
    <col min="2" max="2" width="29.125" customWidth="1"/>
    <col min="3" max="3" width="19.5" customWidth="1"/>
    <col min="4" max="4" width="14.375" customWidth="1"/>
    <col min="5" max="5" width="42.5" customWidth="1"/>
    <col min="6" max="6" width="12.25" customWidth="1"/>
    <col min="7" max="7" width="4.625" customWidth="1"/>
  </cols>
  <sheetData>
    <row r="1" spans="1:8" x14ac:dyDescent="0.3">
      <c r="A1" t="s">
        <v>295</v>
      </c>
      <c r="B1" t="s">
        <v>350</v>
      </c>
      <c r="C1" t="s">
        <v>296</v>
      </c>
      <c r="D1" t="s">
        <v>297</v>
      </c>
      <c r="E1" t="s">
        <v>298</v>
      </c>
      <c r="F1" t="s">
        <v>299</v>
      </c>
    </row>
    <row r="2" spans="1:8" x14ac:dyDescent="0.3">
      <c r="A2">
        <v>0</v>
      </c>
      <c r="B2">
        <v>0</v>
      </c>
      <c r="C2" t="s">
        <v>332</v>
      </c>
      <c r="D2">
        <v>0</v>
      </c>
      <c r="E2" t="s">
        <v>339</v>
      </c>
      <c r="F2">
        <v>20</v>
      </c>
      <c r="H2" t="str">
        <f>"shop_db_add("&amp;B2&amp;","&amp;C2&amp;","&amp;D2&amp;","&amp;E2&amp;","&amp;F2&amp;")"</f>
        <v>shop_db_add(0,"Starter pack",0,"Cotton clothes X 1#Axe X 1#Flashlight X 1",20)</v>
      </c>
    </row>
    <row r="3" spans="1:8" x14ac:dyDescent="0.3">
      <c r="A3">
        <v>1</v>
      </c>
      <c r="B3">
        <v>0</v>
      </c>
      <c r="C3" t="s">
        <v>334</v>
      </c>
      <c r="D3">
        <v>1</v>
      </c>
      <c r="E3" t="s">
        <v>340</v>
      </c>
      <c r="F3">
        <v>20</v>
      </c>
      <c r="H3" t="str">
        <f t="shared" ref="H3:H10" si="0">"shop_db_add("&amp;B3&amp;","&amp;C3&amp;","&amp;D3&amp;","&amp;E3&amp;","&amp;F3&amp;")"</f>
        <v>shop_db_add(0,"Food aid",1,"Cooked meat X 3#Pizza X 3#Cooked meal X 3",20)</v>
      </c>
    </row>
    <row r="4" spans="1:8" x14ac:dyDescent="0.3">
      <c r="A4">
        <v>2</v>
      </c>
      <c r="B4">
        <v>0</v>
      </c>
      <c r="C4" t="s">
        <v>333</v>
      </c>
      <c r="D4">
        <v>2</v>
      </c>
      <c r="E4" t="s">
        <v>341</v>
      </c>
      <c r="F4">
        <v>30</v>
      </c>
      <c r="H4" t="str">
        <f t="shared" si="0"/>
        <v>shop_db_add(0,"Emergency kit",2,"First aid kit X 2#Bandage X 3#Adrenaline X 2",30)</v>
      </c>
    </row>
    <row r="5" spans="1:8" x14ac:dyDescent="0.3">
      <c r="A5">
        <v>3</v>
      </c>
      <c r="B5">
        <v>0</v>
      </c>
      <c r="C5" t="s">
        <v>335</v>
      </c>
      <c r="D5">
        <v>3</v>
      </c>
      <c r="E5" t="s">
        <v>342</v>
      </c>
      <c r="F5">
        <v>10</v>
      </c>
      <c r="H5" t="str">
        <f t="shared" si="0"/>
        <v>shop_db_add(0,"Basic craft kit",3,"Wood X 20#Cloth X 10#Stone X 20",10)</v>
      </c>
    </row>
    <row r="6" spans="1:8" x14ac:dyDescent="0.3">
      <c r="A6">
        <v>4</v>
      </c>
      <c r="B6">
        <v>0</v>
      </c>
      <c r="C6" t="s">
        <v>336</v>
      </c>
      <c r="D6">
        <v>4</v>
      </c>
      <c r="E6" t="s">
        <v>343</v>
      </c>
      <c r="F6">
        <v>20</v>
      </c>
      <c r="H6" t="str">
        <f t="shared" si="0"/>
        <v>shop_db_add(0,"Pro craft kit",4,"Blueprint X 5#Steel X 20#Machine parts X 10",20)</v>
      </c>
    </row>
    <row r="7" spans="1:8" x14ac:dyDescent="0.3">
      <c r="A7">
        <v>5</v>
      </c>
      <c r="B7">
        <v>0</v>
      </c>
      <c r="C7" t="s">
        <v>337</v>
      </c>
      <c r="D7">
        <v>5</v>
      </c>
      <c r="E7" t="s">
        <v>344</v>
      </c>
      <c r="F7">
        <v>20</v>
      </c>
      <c r="H7" t="str">
        <f t="shared" si="0"/>
        <v>shop_db_add(0,"Electric craft kit",5,"Battery X 5#Computer chip X 2#Bulb X 2",20)</v>
      </c>
    </row>
    <row r="8" spans="1:8" x14ac:dyDescent="0.3">
      <c r="A8">
        <v>6</v>
      </c>
      <c r="B8">
        <v>0</v>
      </c>
      <c r="C8" t="s">
        <v>338</v>
      </c>
      <c r="D8">
        <v>6</v>
      </c>
      <c r="E8" t="s">
        <v>345</v>
      </c>
      <c r="F8">
        <v>20</v>
      </c>
      <c r="H8" t="str">
        <f t="shared" si="0"/>
        <v>shop_db_add(0,"Ammo craft kit",6,"Steel X 10#Gunpowder X 10",20)</v>
      </c>
    </row>
    <row r="9" spans="1:8" x14ac:dyDescent="0.3">
      <c r="A9">
        <v>7</v>
      </c>
      <c r="B9">
        <v>0</v>
      </c>
      <c r="C9" t="s">
        <v>348</v>
      </c>
      <c r="D9">
        <v>7</v>
      </c>
      <c r="E9" t="s">
        <v>346</v>
      </c>
      <c r="F9">
        <v>10</v>
      </c>
      <c r="H9" t="str">
        <f t="shared" si="0"/>
        <v>shop_db_add(0,"Pigeon the bird",7,"Pigeon the bird X 1",10)</v>
      </c>
    </row>
    <row r="10" spans="1:8" x14ac:dyDescent="0.3">
      <c r="A10">
        <v>8</v>
      </c>
      <c r="B10">
        <v>0</v>
      </c>
      <c r="C10" t="s">
        <v>349</v>
      </c>
      <c r="D10">
        <v>8</v>
      </c>
      <c r="E10" t="s">
        <v>347</v>
      </c>
      <c r="F10">
        <v>10</v>
      </c>
      <c r="H10" t="str">
        <f t="shared" si="0"/>
        <v>shop_db_add(0,"Carolina the dog",8,"Carolina the dog X 1",10)</v>
      </c>
    </row>
    <row r="11" spans="1:8" x14ac:dyDescent="0.3">
      <c r="A11">
        <v>9</v>
      </c>
      <c r="B11">
        <v>1</v>
      </c>
      <c r="D11">
        <v>-1</v>
      </c>
    </row>
    <row r="12" spans="1:8" x14ac:dyDescent="0.3">
      <c r="A12">
        <v>10</v>
      </c>
      <c r="B12">
        <v>1</v>
      </c>
      <c r="D12">
        <v>-1</v>
      </c>
    </row>
    <row r="13" spans="1:8" x14ac:dyDescent="0.3">
      <c r="A13">
        <v>11</v>
      </c>
      <c r="B13">
        <v>1</v>
      </c>
      <c r="D13">
        <v>-1</v>
      </c>
    </row>
    <row r="14" spans="1:8" x14ac:dyDescent="0.3">
      <c r="A14">
        <v>12</v>
      </c>
      <c r="B14">
        <v>1</v>
      </c>
      <c r="D14">
        <v>-1</v>
      </c>
    </row>
    <row r="15" spans="1:8" x14ac:dyDescent="0.3">
      <c r="A15">
        <v>13</v>
      </c>
      <c r="B15">
        <v>1</v>
      </c>
      <c r="D15">
        <v>-1</v>
      </c>
    </row>
    <row r="16" spans="1:8" x14ac:dyDescent="0.3">
      <c r="A16">
        <v>14</v>
      </c>
      <c r="B16">
        <v>1</v>
      </c>
      <c r="D16">
        <v>-1</v>
      </c>
    </row>
    <row r="17" spans="1:4" x14ac:dyDescent="0.3">
      <c r="A17">
        <v>15</v>
      </c>
      <c r="B17">
        <v>1</v>
      </c>
      <c r="D17">
        <v>-1</v>
      </c>
    </row>
    <row r="18" spans="1:4" x14ac:dyDescent="0.3">
      <c r="A18">
        <v>16</v>
      </c>
      <c r="B18">
        <v>1</v>
      </c>
      <c r="D18">
        <v>-1</v>
      </c>
    </row>
    <row r="19" spans="1:4" x14ac:dyDescent="0.3">
      <c r="A19">
        <v>17</v>
      </c>
      <c r="B19">
        <v>1</v>
      </c>
      <c r="D19">
        <v>-1</v>
      </c>
    </row>
    <row r="20" spans="1:4" x14ac:dyDescent="0.3">
      <c r="A20">
        <v>18</v>
      </c>
      <c r="B20">
        <v>1</v>
      </c>
      <c r="D20">
        <v>-1</v>
      </c>
    </row>
    <row r="21" spans="1:4" x14ac:dyDescent="0.3">
      <c r="A21">
        <v>19</v>
      </c>
      <c r="B21">
        <v>1</v>
      </c>
      <c r="D21">
        <v>-1</v>
      </c>
    </row>
    <row r="22" spans="1:4" x14ac:dyDescent="0.3">
      <c r="A22">
        <v>20</v>
      </c>
      <c r="B22">
        <v>1</v>
      </c>
      <c r="D22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D1" workbookViewId="0">
      <selection activeCell="D25" sqref="D25"/>
    </sheetView>
  </sheetViews>
  <sheetFormatPr defaultRowHeight="16.5" x14ac:dyDescent="0.3"/>
  <cols>
    <col min="2" max="2" width="12.25" customWidth="1"/>
    <col min="3" max="3" width="14.375" customWidth="1"/>
    <col min="4" max="4" width="19.375" customWidth="1"/>
    <col min="5" max="5" width="14.25" customWidth="1"/>
    <col min="6" max="6" width="10.125" customWidth="1"/>
  </cols>
  <sheetData>
    <row r="1" spans="1:11" x14ac:dyDescent="0.3">
      <c r="A1" t="s">
        <v>324</v>
      </c>
      <c r="B1" t="s">
        <v>323</v>
      </c>
      <c r="C1" t="s">
        <v>380</v>
      </c>
      <c r="D1" t="s">
        <v>325</v>
      </c>
      <c r="E1" t="s">
        <v>326</v>
      </c>
      <c r="F1" t="s">
        <v>327</v>
      </c>
      <c r="G1" t="s">
        <v>328</v>
      </c>
      <c r="H1" t="s">
        <v>379</v>
      </c>
    </row>
    <row r="2" spans="1:11" x14ac:dyDescent="0.3">
      <c r="A2">
        <v>2</v>
      </c>
      <c r="B2">
        <v>0</v>
      </c>
      <c r="C2">
        <v>0</v>
      </c>
      <c r="D2" t="s">
        <v>352</v>
      </c>
      <c r="E2" t="s">
        <v>331</v>
      </c>
      <c r="F2" t="s">
        <v>331</v>
      </c>
      <c r="G2" t="s">
        <v>331</v>
      </c>
      <c r="H2">
        <v>1</v>
      </c>
      <c r="I2" t="str">
        <f>"create_shop_item("&amp;A2&amp;","&amp;B2&amp;","&amp;C2&amp;","&amp;D2&amp;","&amp;E2&amp;","&amp;F2&amp;","&amp;G2&amp;")"</f>
        <v>create_shop_item(2,0,0,"5 coins","","","")</v>
      </c>
      <c r="K2" t="str">
        <f>"iap_item_add("&amp;E2&amp;")"</f>
        <v>iap_item_add("")</v>
      </c>
    </row>
    <row r="3" spans="1:11" x14ac:dyDescent="0.3">
      <c r="A3">
        <v>2</v>
      </c>
      <c r="B3">
        <v>1</v>
      </c>
      <c r="C3">
        <v>1</v>
      </c>
      <c r="D3" t="s">
        <v>351</v>
      </c>
      <c r="E3" t="s">
        <v>359</v>
      </c>
      <c r="F3" t="s">
        <v>354</v>
      </c>
      <c r="G3" t="s">
        <v>330</v>
      </c>
      <c r="H3">
        <v>1</v>
      </c>
      <c r="I3" t="str">
        <f t="shared" ref="I3:I16" si="0">"create_shop_item("&amp;A3&amp;","&amp;B3&amp;","&amp;C3&amp;","&amp;D3&amp;","&amp;E3&amp;","&amp;F3&amp;","&amp;G3&amp;")"</f>
        <v>create_shop_item(2,1,1,"100 coins","100coins","US $ 0.99","1000 원")</v>
      </c>
      <c r="K3" t="str">
        <f t="shared" ref="K3:K16" si="1">"iap_item_add("&amp;E3&amp;")"</f>
        <v>iap_item_add("100coins")</v>
      </c>
    </row>
    <row r="4" spans="1:11" x14ac:dyDescent="0.3">
      <c r="A4">
        <v>2</v>
      </c>
      <c r="B4">
        <v>2</v>
      </c>
      <c r="C4">
        <v>2</v>
      </c>
      <c r="D4" t="s">
        <v>363</v>
      </c>
      <c r="E4" t="s">
        <v>360</v>
      </c>
      <c r="F4" t="s">
        <v>355</v>
      </c>
      <c r="G4" t="s">
        <v>366</v>
      </c>
      <c r="H4">
        <v>1</v>
      </c>
      <c r="I4" t="str">
        <f t="shared" si="0"/>
        <v>create_shop_item(2,2,2,"300 + 30 coins","300coins","US $ 2.99","2900 원")</v>
      </c>
      <c r="K4" t="str">
        <f t="shared" si="1"/>
        <v>iap_item_add("300coins")</v>
      </c>
    </row>
    <row r="5" spans="1:11" x14ac:dyDescent="0.3">
      <c r="A5">
        <v>2</v>
      </c>
      <c r="B5">
        <v>3</v>
      </c>
      <c r="C5">
        <v>3</v>
      </c>
      <c r="D5" t="s">
        <v>364</v>
      </c>
      <c r="E5" t="s">
        <v>361</v>
      </c>
      <c r="F5" t="s">
        <v>356</v>
      </c>
      <c r="G5" t="s">
        <v>367</v>
      </c>
      <c r="H5">
        <v>1</v>
      </c>
      <c r="I5" t="str">
        <f t="shared" si="0"/>
        <v>create_shop_item(2,3,3,"600 + 100 coins","600coins","US $ 5.99","5900 원")</v>
      </c>
      <c r="K5" t="str">
        <f t="shared" si="1"/>
        <v>iap_item_add("600coins")</v>
      </c>
    </row>
    <row r="6" spans="1:11" x14ac:dyDescent="0.3">
      <c r="A6">
        <v>2</v>
      </c>
      <c r="B6">
        <v>4</v>
      </c>
      <c r="C6">
        <v>4</v>
      </c>
      <c r="D6" t="s">
        <v>365</v>
      </c>
      <c r="E6" t="s">
        <v>362</v>
      </c>
      <c r="F6" t="s">
        <v>357</v>
      </c>
      <c r="G6" t="s">
        <v>368</v>
      </c>
      <c r="H6">
        <v>1</v>
      </c>
      <c r="I6" t="str">
        <f t="shared" si="0"/>
        <v>create_shop_item(2,4,4,"1000 + 300 coins","1000coins","US $ 9.99","9900 원")</v>
      </c>
      <c r="K6" t="str">
        <f t="shared" si="1"/>
        <v>iap_item_add("1000coins")</v>
      </c>
    </row>
    <row r="8" spans="1:11" x14ac:dyDescent="0.3">
      <c r="A8">
        <v>1</v>
      </c>
      <c r="B8">
        <v>0</v>
      </c>
      <c r="C8">
        <v>5</v>
      </c>
      <c r="D8" t="s">
        <v>307</v>
      </c>
      <c r="E8" t="s">
        <v>371</v>
      </c>
      <c r="F8" t="s">
        <v>354</v>
      </c>
      <c r="G8" t="s">
        <v>330</v>
      </c>
      <c r="H8">
        <v>0</v>
      </c>
      <c r="I8" t="str">
        <f t="shared" si="0"/>
        <v>create_shop_item(1,0,5,"Pigeon","pigeon","US $ 0.99","1000 원")</v>
      </c>
      <c r="K8" t="str">
        <f t="shared" si="1"/>
        <v>iap_item_add("pigeon")</v>
      </c>
    </row>
    <row r="9" spans="1:11" x14ac:dyDescent="0.3">
      <c r="A9">
        <v>1</v>
      </c>
      <c r="B9">
        <v>1</v>
      </c>
      <c r="C9">
        <v>6</v>
      </c>
      <c r="D9" t="s">
        <v>308</v>
      </c>
      <c r="E9" t="s">
        <v>358</v>
      </c>
      <c r="F9" t="s">
        <v>354</v>
      </c>
      <c r="G9" t="s">
        <v>330</v>
      </c>
      <c r="H9">
        <v>0</v>
      </c>
      <c r="I9" t="str">
        <f t="shared" si="0"/>
        <v>create_shop_item(1,1,6,"White pigeon","whitepigeon","US $ 0.99","1000 원")</v>
      </c>
      <c r="K9" t="str">
        <f t="shared" si="1"/>
        <v>iap_item_add("whitepigeon")</v>
      </c>
    </row>
    <row r="10" spans="1:11" x14ac:dyDescent="0.3">
      <c r="A10">
        <v>1</v>
      </c>
      <c r="B10">
        <v>2</v>
      </c>
      <c r="C10">
        <v>7</v>
      </c>
      <c r="D10" t="s">
        <v>309</v>
      </c>
      <c r="E10" t="s">
        <v>372</v>
      </c>
      <c r="F10" t="s">
        <v>369</v>
      </c>
      <c r="G10" t="s">
        <v>370</v>
      </c>
      <c r="H10">
        <v>0</v>
      </c>
      <c r="I10" t="str">
        <f t="shared" si="0"/>
        <v>create_shop_item(1,2,7,"Eagle","eagle","US $ 1.99","1900 원")</v>
      </c>
      <c r="K10" t="str">
        <f t="shared" si="1"/>
        <v>iap_item_add("eagle")</v>
      </c>
    </row>
    <row r="11" spans="1:11" x14ac:dyDescent="0.3">
      <c r="A11">
        <v>1</v>
      </c>
      <c r="B11">
        <v>3</v>
      </c>
      <c r="C11">
        <v>8</v>
      </c>
      <c r="D11" t="s">
        <v>312</v>
      </c>
      <c r="E11" t="s">
        <v>373</v>
      </c>
      <c r="F11" t="s">
        <v>353</v>
      </c>
      <c r="G11" t="s">
        <v>329</v>
      </c>
      <c r="H11">
        <v>0</v>
      </c>
      <c r="I11" t="str">
        <f t="shared" si="0"/>
        <v>create_shop_item(1,3,8,"Carolina","carolina","US $ 0.99","1000 원")</v>
      </c>
      <c r="K11" t="str">
        <f t="shared" si="1"/>
        <v>iap_item_add("carolina")</v>
      </c>
    </row>
    <row r="12" spans="1:11" x14ac:dyDescent="0.3">
      <c r="A12">
        <v>1</v>
      </c>
      <c r="B12">
        <v>4</v>
      </c>
      <c r="C12">
        <v>9</v>
      </c>
      <c r="D12" t="s">
        <v>310</v>
      </c>
      <c r="E12" t="s">
        <v>374</v>
      </c>
      <c r="F12" t="s">
        <v>353</v>
      </c>
      <c r="G12" t="s">
        <v>329</v>
      </c>
      <c r="H12">
        <v>0</v>
      </c>
      <c r="I12" t="str">
        <f t="shared" si="0"/>
        <v>create_shop_item(1,4,9,"Malamute","malamute","US $ 0.99","1000 원")</v>
      </c>
      <c r="K12" t="str">
        <f t="shared" si="1"/>
        <v>iap_item_add("malamute")</v>
      </c>
    </row>
    <row r="13" spans="1:11" x14ac:dyDescent="0.3">
      <c r="A13">
        <v>1</v>
      </c>
      <c r="B13">
        <v>5</v>
      </c>
      <c r="C13">
        <v>10</v>
      </c>
      <c r="D13" t="s">
        <v>311</v>
      </c>
      <c r="E13" t="s">
        <v>375</v>
      </c>
      <c r="F13" t="s">
        <v>353</v>
      </c>
      <c r="G13" t="s">
        <v>329</v>
      </c>
      <c r="H13">
        <v>0</v>
      </c>
      <c r="I13" t="str">
        <f t="shared" si="0"/>
        <v>create_shop_item(1,5,10,"Doberman","doberman","US $ 0.99","1000 원")</v>
      </c>
      <c r="K13" t="str">
        <f t="shared" si="1"/>
        <v>iap_item_add("doberman")</v>
      </c>
    </row>
    <row r="14" spans="1:11" x14ac:dyDescent="0.3">
      <c r="A14">
        <v>1</v>
      </c>
      <c r="B14">
        <v>6</v>
      </c>
      <c r="C14">
        <v>11</v>
      </c>
      <c r="D14" t="s">
        <v>313</v>
      </c>
      <c r="E14" t="s">
        <v>376</v>
      </c>
      <c r="F14" t="s">
        <v>353</v>
      </c>
      <c r="G14" t="s">
        <v>329</v>
      </c>
      <c r="H14">
        <v>0</v>
      </c>
      <c r="I14" t="str">
        <f t="shared" si="0"/>
        <v>create_shop_item(1,6,11,"Santa","santa","US $ 0.99","1000 원")</v>
      </c>
      <c r="K14" t="str">
        <f t="shared" si="1"/>
        <v>iap_item_add("santa")</v>
      </c>
    </row>
    <row r="15" spans="1:11" x14ac:dyDescent="0.3">
      <c r="A15">
        <v>1</v>
      </c>
      <c r="B15">
        <v>7</v>
      </c>
      <c r="C15">
        <v>12</v>
      </c>
      <c r="D15" t="s">
        <v>314</v>
      </c>
      <c r="E15" t="s">
        <v>377</v>
      </c>
      <c r="F15" t="s">
        <v>353</v>
      </c>
      <c r="G15" t="s">
        <v>329</v>
      </c>
      <c r="H15">
        <v>0</v>
      </c>
      <c r="I15" t="str">
        <f t="shared" si="0"/>
        <v>create_shop_item(1,7,12,"Zombie","zombie","US $ 0.99","1000 원")</v>
      </c>
      <c r="K15" t="str">
        <f t="shared" si="1"/>
        <v>iap_item_add("zombie")</v>
      </c>
    </row>
    <row r="16" spans="1:11" x14ac:dyDescent="0.3">
      <c r="A16">
        <v>1</v>
      </c>
      <c r="B16">
        <v>8</v>
      </c>
      <c r="C16">
        <v>13</v>
      </c>
      <c r="D16" t="s">
        <v>315</v>
      </c>
      <c r="E16" t="s">
        <v>378</v>
      </c>
      <c r="F16" t="s">
        <v>353</v>
      </c>
      <c r="G16" t="s">
        <v>329</v>
      </c>
      <c r="H16">
        <v>0</v>
      </c>
      <c r="I16" t="str">
        <f t="shared" si="0"/>
        <v>create_shop_item(1,8,13,"Cowboy","cowboy","US $ 0.99","1000 원")</v>
      </c>
      <c r="K16" t="str">
        <f t="shared" si="1"/>
        <v>iap_item_add("cowboy")</v>
      </c>
    </row>
    <row r="27" spans="5:5" x14ac:dyDescent="0.3">
      <c r="E27" t="str">
        <f t="shared" ref="E27" si="2">LOWER(D17)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weapon 1</vt:lpstr>
      <vt:lpstr>equip 2</vt:lpstr>
      <vt:lpstr>use 3</vt:lpstr>
      <vt:lpstr>etc 4</vt:lpstr>
      <vt:lpstr>Crafting</vt:lpstr>
      <vt:lpstr>item spawn</vt:lpstr>
      <vt:lpstr>shop</vt:lpstr>
      <vt:lpstr>Iap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2016-04-22T21:28:03Z</dcterms:created>
  <dcterms:modified xsi:type="dcterms:W3CDTF">2016-10-15T21:43:08Z</dcterms:modified>
</cp:coreProperties>
</file>