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uno\Documents\Modelos Predictivos\"/>
    </mc:Choice>
  </mc:AlternateContent>
  <xr:revisionPtr revIDLastSave="0" documentId="13_ncr:1_{97EEB668-C537-4FA1-BD35-0F7503E7C522}" xr6:coauthVersionLast="47" xr6:coauthVersionMax="47" xr10:uidLastSave="{00000000-0000-0000-0000-000000000000}"/>
  <bookViews>
    <workbookView xWindow="-108" yWindow="-108" windowWidth="23256" windowHeight="12456" tabRatio="792" activeTab="3" xr2:uid="{00000000-000D-0000-FFFF-FFFF00000000}"/>
  </bookViews>
  <sheets>
    <sheet name="Denuncias" sheetId="1" r:id="rId1"/>
    <sheet name="Tabla dinámica" sheetId="4" r:id="rId2"/>
    <sheet name="Pronósticos" sheetId="19" r:id="rId3"/>
    <sheet name="Resumen métodos" sheetId="12" r:id="rId4"/>
    <sheet name="Descriptiva" sheetId="15" r:id="rId5"/>
    <sheet name="Random Tree" sheetId="17" r:id="rId6"/>
    <sheet name="Multilayer Perceptron" sheetId="13" r:id="rId7"/>
    <sheet name="SMOreg" sheetId="14" r:id="rId8"/>
    <sheet name="Random Forest" sheetId="16" r:id="rId9"/>
    <sheet name="Promedio móvil" sheetId="5" r:id="rId10"/>
    <sheet name="Suavizamiento exponencial" sheetId="6" r:id="rId11"/>
    <sheet name="Holt" sheetId="7" r:id="rId12"/>
    <sheet name="Winter" sheetId="8" r:id="rId13"/>
    <sheet name="HoltWinters (Weka)" sheetId="18" r:id="rId14"/>
    <sheet name="Regresión lineal" sheetId="11" r:id="rId15"/>
    <sheet name="Regresión lineal Holt" sheetId="9" r:id="rId16"/>
  </sheets>
  <definedNames>
    <definedName name="_xlnm._FilterDatabase" localSheetId="0" hidden="1">Denuncias!$A$1:$F$6301</definedName>
    <definedName name="_xlchart.v1.0" hidden="1">'Promedio móvil'!$B$3:$B$62</definedName>
    <definedName name="_xlchart.v1.1" hidden="1">'Tabla dinámica'!$A$2:$A$61</definedName>
    <definedName name="_xlchart.v1.2" hidden="1">'Tabla dinámica'!$B$2:$B$61</definedName>
    <definedName name="_xlchart.v1.3" hidden="1">Descriptiva!$G$3</definedName>
    <definedName name="_xlchart.v1.4" hidden="1">Descriptiva!$G$3</definedName>
    <definedName name="solver_adj" localSheetId="11" hidden="1">Holt!$B$69:$B$70</definedName>
    <definedName name="solver_adj" localSheetId="10" hidden="1">'Suavizamiento exponencial'!$B$67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ng" localSheetId="11" hidden="1">3</definedName>
    <definedName name="solver_eng" localSheetId="10" hidden="1">3</definedName>
    <definedName name="solver_est" localSheetId="11" hidden="1">1</definedName>
    <definedName name="solver_est" localSheetId="10" hidden="1">1</definedName>
    <definedName name="solver_itr" localSheetId="11" hidden="1">2147483647</definedName>
    <definedName name="solver_itr" localSheetId="10" hidden="1">2147483647</definedName>
    <definedName name="solver_lhs0" localSheetId="11" hidden="1">Holt!$B$69</definedName>
    <definedName name="solver_lhs1" localSheetId="11" hidden="1">Holt!$B$69</definedName>
    <definedName name="solver_lhs1" localSheetId="10" hidden="1">'Suavizamiento exponencial'!$B$67</definedName>
    <definedName name="solver_lhs2" localSheetId="11" hidden="1">Holt!$B$70</definedName>
    <definedName name="solver_mip" localSheetId="11" hidden="1">2147483647</definedName>
    <definedName name="solver_mip" localSheetId="10" hidden="1">2147483647</definedName>
    <definedName name="solver_mni" localSheetId="11" hidden="1">30</definedName>
    <definedName name="solver_mni" localSheetId="10" hidden="1">30</definedName>
    <definedName name="solver_mrt" localSheetId="11" hidden="1">0.075</definedName>
    <definedName name="solver_mrt" localSheetId="10" hidden="1">0.075</definedName>
    <definedName name="solver_msl" localSheetId="11" hidden="1">2</definedName>
    <definedName name="solver_msl" localSheetId="10" hidden="1">2</definedName>
    <definedName name="solver_neg" localSheetId="11" hidden="1">1</definedName>
    <definedName name="solver_neg" localSheetId="10" hidden="1">1</definedName>
    <definedName name="solver_nod" localSheetId="11" hidden="1">2147483647</definedName>
    <definedName name="solver_nod" localSheetId="10" hidden="1">2147483647</definedName>
    <definedName name="solver_num" localSheetId="11" hidden="1">2</definedName>
    <definedName name="solver_num" localSheetId="10" hidden="1">1</definedName>
    <definedName name="solver_nwt" localSheetId="11" hidden="1">1</definedName>
    <definedName name="solver_nwt" localSheetId="10" hidden="1">1</definedName>
    <definedName name="solver_opt" localSheetId="11" hidden="1">Holt!$I$63</definedName>
    <definedName name="solver_opt" localSheetId="10" hidden="1">'Suavizamiento exponencial'!$H$63</definedName>
    <definedName name="solver_pre" localSheetId="11" hidden="1">0.000001</definedName>
    <definedName name="solver_pre" localSheetId="10" hidden="1">0.000001</definedName>
    <definedName name="solver_rbv" localSheetId="11" hidden="1">1</definedName>
    <definedName name="solver_rbv" localSheetId="10" hidden="1">1</definedName>
    <definedName name="solver_rel0" localSheetId="11" hidden="1">1</definedName>
    <definedName name="solver_rel1" localSheetId="11" hidden="1">1</definedName>
    <definedName name="solver_rel1" localSheetId="10" hidden="1">1</definedName>
    <definedName name="solver_rel2" localSheetId="11" hidden="1">1</definedName>
    <definedName name="solver_rhs0" localSheetId="11" hidden="1">1</definedName>
    <definedName name="solver_rhs1" localSheetId="11" hidden="1">1</definedName>
    <definedName name="solver_rhs1" localSheetId="10" hidden="1">1</definedName>
    <definedName name="solver_rhs2" localSheetId="11" hidden="1">1</definedName>
    <definedName name="solver_rlx" localSheetId="11" hidden="1">2</definedName>
    <definedName name="solver_rlx" localSheetId="10" hidden="1">2</definedName>
    <definedName name="solver_rsd" localSheetId="11" hidden="1">0</definedName>
    <definedName name="solver_rsd" localSheetId="10" hidden="1">0</definedName>
    <definedName name="solver_scl" localSheetId="11" hidden="1">1</definedName>
    <definedName name="solver_scl" localSheetId="10" hidden="1">1</definedName>
    <definedName name="solver_sho" localSheetId="11" hidden="1">2</definedName>
    <definedName name="solver_sho" localSheetId="10" hidden="1">2</definedName>
    <definedName name="solver_ssz" localSheetId="11" hidden="1">100</definedName>
    <definedName name="solver_ssz" localSheetId="10" hidden="1">100</definedName>
    <definedName name="solver_tim" localSheetId="11" hidden="1">2147483647</definedName>
    <definedName name="solver_tim" localSheetId="10" hidden="1">2147483647</definedName>
    <definedName name="solver_tol" localSheetId="11" hidden="1">0.01</definedName>
    <definedName name="solver_tol" localSheetId="10" hidden="1">0.01</definedName>
    <definedName name="solver_typ" localSheetId="11" hidden="1">2</definedName>
    <definedName name="solver_typ" localSheetId="10" hidden="1">2</definedName>
    <definedName name="solver_val" localSheetId="11" hidden="1">0</definedName>
    <definedName name="solver_val" localSheetId="10" hidden="1">0</definedName>
    <definedName name="solver_ver" localSheetId="11" hidden="1">3</definedName>
    <definedName name="solver_ver" localSheetId="10" hidden="1">3</definedName>
  </definedName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9" l="1"/>
  <c r="B3" i="19"/>
  <c r="F3" i="19"/>
  <c r="F4" i="19"/>
  <c r="F2" i="19"/>
  <c r="B2" i="19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B29" i="12"/>
  <c r="C29" i="12"/>
  <c r="D29" i="12"/>
  <c r="E29" i="12"/>
  <c r="F29" i="12"/>
  <c r="F21" i="12"/>
  <c r="E21" i="12"/>
  <c r="D21" i="12"/>
  <c r="C21" i="12"/>
  <c r="B21" i="12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D5" i="14"/>
  <c r="E5" i="14" s="1"/>
  <c r="F5" i="14" s="1"/>
  <c r="D6" i="14"/>
  <c r="E6" i="14" s="1"/>
  <c r="F6" i="14" s="1"/>
  <c r="I6" i="14" s="1"/>
  <c r="D7" i="14"/>
  <c r="E7" i="14" s="1"/>
  <c r="F7" i="14" s="1"/>
  <c r="I7" i="14" s="1"/>
  <c r="D8" i="14"/>
  <c r="E8" i="14"/>
  <c r="F8" i="14" s="1"/>
  <c r="I8" i="14" s="1"/>
  <c r="D9" i="14"/>
  <c r="E9" i="14" s="1"/>
  <c r="F9" i="14" s="1"/>
  <c r="I9" i="14" s="1"/>
  <c r="D10" i="14"/>
  <c r="E10" i="14"/>
  <c r="F10" i="14"/>
  <c r="I10" i="14" s="1"/>
  <c r="D11" i="14"/>
  <c r="E11" i="14" s="1"/>
  <c r="F11" i="14" s="1"/>
  <c r="I11" i="14" s="1"/>
  <c r="D12" i="14"/>
  <c r="E12" i="14"/>
  <c r="F12" i="14"/>
  <c r="I12" i="14"/>
  <c r="D13" i="14"/>
  <c r="E13" i="14" s="1"/>
  <c r="F13" i="14" s="1"/>
  <c r="I13" i="14" s="1"/>
  <c r="D14" i="14"/>
  <c r="E14" i="14"/>
  <c r="F14" i="14"/>
  <c r="I14" i="14"/>
  <c r="D15" i="14"/>
  <c r="E15" i="14" s="1"/>
  <c r="F15" i="14" s="1"/>
  <c r="I15" i="14" s="1"/>
  <c r="D16" i="14"/>
  <c r="E16" i="14"/>
  <c r="F16" i="14"/>
  <c r="I16" i="14" s="1"/>
  <c r="D17" i="14"/>
  <c r="E17" i="14" s="1"/>
  <c r="F17" i="14" s="1"/>
  <c r="I17" i="14" s="1"/>
  <c r="D18" i="14"/>
  <c r="E18" i="14" s="1"/>
  <c r="D19" i="14"/>
  <c r="E19" i="14" s="1"/>
  <c r="F19" i="14"/>
  <c r="I19" i="14"/>
  <c r="D20" i="14"/>
  <c r="E20" i="14" s="1"/>
  <c r="F20" i="14" s="1"/>
  <c r="I20" i="14" s="1"/>
  <c r="D21" i="14"/>
  <c r="E21" i="14" s="1"/>
  <c r="F21" i="14"/>
  <c r="I21" i="14" s="1"/>
  <c r="D22" i="14"/>
  <c r="E22" i="14" s="1"/>
  <c r="F22" i="14" s="1"/>
  <c r="I22" i="14" s="1"/>
  <c r="D23" i="14"/>
  <c r="E23" i="14" s="1"/>
  <c r="F23" i="14"/>
  <c r="I23" i="14" s="1"/>
  <c r="D24" i="14"/>
  <c r="E24" i="14" s="1"/>
  <c r="F24" i="14" s="1"/>
  <c r="I24" i="14" s="1"/>
  <c r="D25" i="14"/>
  <c r="E25" i="14" s="1"/>
  <c r="F25" i="14"/>
  <c r="I25" i="14" s="1"/>
  <c r="D26" i="14"/>
  <c r="E26" i="14" s="1"/>
  <c r="F26" i="14" s="1"/>
  <c r="I26" i="14" s="1"/>
  <c r="D27" i="14"/>
  <c r="E27" i="14" s="1"/>
  <c r="F27" i="14" s="1"/>
  <c r="I27" i="14" s="1"/>
  <c r="D28" i="14"/>
  <c r="E28" i="14" s="1"/>
  <c r="F28" i="14" s="1"/>
  <c r="I28" i="14" s="1"/>
  <c r="D29" i="14"/>
  <c r="E29" i="14" s="1"/>
  <c r="F29" i="14" s="1"/>
  <c r="I29" i="14" s="1"/>
  <c r="D30" i="14"/>
  <c r="E30" i="14" s="1"/>
  <c r="F30" i="14" s="1"/>
  <c r="I30" i="14" s="1"/>
  <c r="D31" i="14"/>
  <c r="E31" i="14" s="1"/>
  <c r="F31" i="14" s="1"/>
  <c r="I31" i="14" s="1"/>
  <c r="D32" i="14"/>
  <c r="E32" i="14"/>
  <c r="F32" i="14"/>
  <c r="I32" i="14"/>
  <c r="D33" i="14"/>
  <c r="E33" i="14" s="1"/>
  <c r="F33" i="14"/>
  <c r="I33" i="14" s="1"/>
  <c r="D34" i="14"/>
  <c r="E34" i="14"/>
  <c r="F34" i="14"/>
  <c r="I34" i="14"/>
  <c r="D35" i="14"/>
  <c r="E35" i="14" s="1"/>
  <c r="F35" i="14"/>
  <c r="I35" i="14" s="1"/>
  <c r="D36" i="14"/>
  <c r="E36" i="14"/>
  <c r="F36" i="14"/>
  <c r="I36" i="14" s="1"/>
  <c r="D37" i="14"/>
  <c r="E37" i="14" s="1"/>
  <c r="F37" i="14" s="1"/>
  <c r="I37" i="14" s="1"/>
  <c r="D38" i="14"/>
  <c r="E38" i="14" s="1"/>
  <c r="F38" i="14" s="1"/>
  <c r="I38" i="14" s="1"/>
  <c r="D39" i="14"/>
  <c r="E39" i="14" s="1"/>
  <c r="F39" i="14" s="1"/>
  <c r="I39" i="14" s="1"/>
  <c r="D40" i="14"/>
  <c r="E40" i="14" s="1"/>
  <c r="F40" i="14" s="1"/>
  <c r="I40" i="14" s="1"/>
  <c r="D41" i="14"/>
  <c r="E41" i="14" s="1"/>
  <c r="F41" i="14" s="1"/>
  <c r="I41" i="14" s="1"/>
  <c r="D42" i="14"/>
  <c r="E42" i="14" s="1"/>
  <c r="F42" i="14" s="1"/>
  <c r="I42" i="14" s="1"/>
  <c r="D43" i="14"/>
  <c r="E43" i="14" s="1"/>
  <c r="F43" i="14" s="1"/>
  <c r="I43" i="14" s="1"/>
  <c r="D44" i="14"/>
  <c r="E44" i="14"/>
  <c r="F44" i="14" s="1"/>
  <c r="I44" i="14" s="1"/>
  <c r="D45" i="14"/>
  <c r="E45" i="14" s="1"/>
  <c r="F45" i="14"/>
  <c r="I45" i="14" s="1"/>
  <c r="D46" i="14"/>
  <c r="E46" i="14"/>
  <c r="F46" i="14" s="1"/>
  <c r="I46" i="14" s="1"/>
  <c r="D47" i="14"/>
  <c r="E47" i="14" s="1"/>
  <c r="F47" i="14"/>
  <c r="I47" i="14" s="1"/>
  <c r="D48" i="14"/>
  <c r="E48" i="14"/>
  <c r="F48" i="14" s="1"/>
  <c r="I48" i="14" s="1"/>
  <c r="D49" i="14"/>
  <c r="E49" i="14" s="1"/>
  <c r="F49" i="14" s="1"/>
  <c r="I49" i="14" s="1"/>
  <c r="D50" i="14"/>
  <c r="E50" i="14"/>
  <c r="F50" i="14" s="1"/>
  <c r="I50" i="14" s="1"/>
  <c r="D51" i="14"/>
  <c r="E51" i="14" s="1"/>
  <c r="F51" i="14" s="1"/>
  <c r="I51" i="14" s="1"/>
  <c r="D52" i="14"/>
  <c r="E52" i="14"/>
  <c r="F52" i="14" s="1"/>
  <c r="I52" i="14" s="1"/>
  <c r="D53" i="14"/>
  <c r="E53" i="14" s="1"/>
  <c r="F53" i="14"/>
  <c r="I53" i="14" s="1"/>
  <c r="D54" i="14"/>
  <c r="E54" i="14"/>
  <c r="F54" i="14" s="1"/>
  <c r="I54" i="14" s="1"/>
  <c r="D55" i="14"/>
  <c r="E55" i="14" s="1"/>
  <c r="F55" i="14" s="1"/>
  <c r="I55" i="14" s="1"/>
  <c r="D56" i="14"/>
  <c r="E56" i="14"/>
  <c r="F56" i="14"/>
  <c r="I56" i="14" s="1"/>
  <c r="D57" i="14"/>
  <c r="E57" i="14" s="1"/>
  <c r="F57" i="14" s="1"/>
  <c r="I57" i="14" s="1"/>
  <c r="D58" i="14"/>
  <c r="E58" i="14"/>
  <c r="F58" i="14" s="1"/>
  <c r="I58" i="14" s="1"/>
  <c r="D59" i="14"/>
  <c r="E59" i="14" s="1"/>
  <c r="F59" i="14" s="1"/>
  <c r="I59" i="14" s="1"/>
  <c r="D60" i="14"/>
  <c r="E60" i="14"/>
  <c r="F60" i="14" s="1"/>
  <c r="I60" i="14" s="1"/>
  <c r="D61" i="14"/>
  <c r="E61" i="14" s="1"/>
  <c r="F61" i="14"/>
  <c r="I61" i="14" s="1"/>
  <c r="D62" i="14"/>
  <c r="E62" i="14" s="1"/>
  <c r="F62" i="14" s="1"/>
  <c r="I62" i="14" s="1"/>
  <c r="D5" i="16"/>
  <c r="E5" i="16" s="1"/>
  <c r="F5" i="16" s="1"/>
  <c r="D6" i="16"/>
  <c r="E6" i="16"/>
  <c r="F6" i="16"/>
  <c r="I6" i="16" s="1"/>
  <c r="D7" i="16"/>
  <c r="E7" i="16" s="1"/>
  <c r="D8" i="16"/>
  <c r="E8" i="16" s="1"/>
  <c r="F8" i="16" s="1"/>
  <c r="I8" i="16" s="1"/>
  <c r="D9" i="16"/>
  <c r="E9" i="16" s="1"/>
  <c r="F9" i="16"/>
  <c r="I9" i="16" s="1"/>
  <c r="D10" i="16"/>
  <c r="E10" i="16" s="1"/>
  <c r="F10" i="16" s="1"/>
  <c r="I10" i="16" s="1"/>
  <c r="D11" i="16"/>
  <c r="E11" i="16" s="1"/>
  <c r="F11" i="16" s="1"/>
  <c r="I11" i="16" s="1"/>
  <c r="D12" i="16"/>
  <c r="E12" i="16"/>
  <c r="F12" i="16" s="1"/>
  <c r="I12" i="16" s="1"/>
  <c r="D13" i="16"/>
  <c r="E13" i="16" s="1"/>
  <c r="F13" i="16" s="1"/>
  <c r="I13" i="16" s="1"/>
  <c r="D14" i="16"/>
  <c r="E14" i="16"/>
  <c r="F14" i="16" s="1"/>
  <c r="I14" i="16" s="1"/>
  <c r="D15" i="16"/>
  <c r="E15" i="16" s="1"/>
  <c r="F15" i="16" s="1"/>
  <c r="I15" i="16" s="1"/>
  <c r="D16" i="16"/>
  <c r="E16" i="16"/>
  <c r="F16" i="16" s="1"/>
  <c r="I16" i="16" s="1"/>
  <c r="D17" i="16"/>
  <c r="E17" i="16" s="1"/>
  <c r="F17" i="16"/>
  <c r="I17" i="16" s="1"/>
  <c r="D18" i="16"/>
  <c r="E18" i="16" s="1"/>
  <c r="F18" i="16" s="1"/>
  <c r="I18" i="16" s="1"/>
  <c r="D19" i="16"/>
  <c r="E19" i="16"/>
  <c r="F19" i="16"/>
  <c r="I19" i="16" s="1"/>
  <c r="D20" i="16"/>
  <c r="E20" i="16"/>
  <c r="F20" i="16"/>
  <c r="I20" i="16" s="1"/>
  <c r="D21" i="16"/>
  <c r="E21" i="16"/>
  <c r="F21" i="16"/>
  <c r="I21" i="16" s="1"/>
  <c r="D22" i="16"/>
  <c r="E22" i="16"/>
  <c r="F22" i="16"/>
  <c r="I22" i="16" s="1"/>
  <c r="D23" i="16"/>
  <c r="E23" i="16" s="1"/>
  <c r="F23" i="16" s="1"/>
  <c r="I23" i="16" s="1"/>
  <c r="D24" i="16"/>
  <c r="E24" i="16"/>
  <c r="F24" i="16" s="1"/>
  <c r="I24" i="16" s="1"/>
  <c r="D25" i="16"/>
  <c r="E25" i="16"/>
  <c r="F25" i="16"/>
  <c r="I25" i="16" s="1"/>
  <c r="D26" i="16"/>
  <c r="E26" i="16"/>
  <c r="F26" i="16" s="1"/>
  <c r="I26" i="16" s="1"/>
  <c r="D27" i="16"/>
  <c r="E27" i="16" s="1"/>
  <c r="F27" i="16"/>
  <c r="I27" i="16" s="1"/>
  <c r="D28" i="16"/>
  <c r="E28" i="16" s="1"/>
  <c r="F28" i="16" s="1"/>
  <c r="I28" i="16" s="1"/>
  <c r="D29" i="16"/>
  <c r="E29" i="16" s="1"/>
  <c r="F29" i="16" s="1"/>
  <c r="I29" i="16" s="1"/>
  <c r="D30" i="16"/>
  <c r="E30" i="16"/>
  <c r="F30" i="16" s="1"/>
  <c r="I30" i="16" s="1"/>
  <c r="D31" i="16"/>
  <c r="E31" i="16" s="1"/>
  <c r="F31" i="16" s="1"/>
  <c r="I31" i="16" s="1"/>
  <c r="D32" i="16"/>
  <c r="E32" i="16" s="1"/>
  <c r="F32" i="16" s="1"/>
  <c r="I32" i="16" s="1"/>
  <c r="D33" i="16"/>
  <c r="E33" i="16"/>
  <c r="F33" i="16"/>
  <c r="I33" i="16" s="1"/>
  <c r="D34" i="16"/>
  <c r="E34" i="16"/>
  <c r="F34" i="16" s="1"/>
  <c r="I34" i="16" s="1"/>
  <c r="D35" i="16"/>
  <c r="E35" i="16" s="1"/>
  <c r="F35" i="16" s="1"/>
  <c r="I35" i="16"/>
  <c r="D36" i="16"/>
  <c r="E36" i="16" s="1"/>
  <c r="F36" i="16" s="1"/>
  <c r="I36" i="16" s="1"/>
  <c r="D37" i="16"/>
  <c r="E37" i="16" s="1"/>
  <c r="F37" i="16" s="1"/>
  <c r="I37" i="16" s="1"/>
  <c r="D38" i="16"/>
  <c r="E38" i="16" s="1"/>
  <c r="F38" i="16" s="1"/>
  <c r="I38" i="16" s="1"/>
  <c r="D39" i="16"/>
  <c r="E39" i="16" s="1"/>
  <c r="F39" i="16" s="1"/>
  <c r="I39" i="16" s="1"/>
  <c r="D40" i="16"/>
  <c r="E40" i="16" s="1"/>
  <c r="F40" i="16" s="1"/>
  <c r="I40" i="16" s="1"/>
  <c r="D41" i="16"/>
  <c r="E41" i="16" s="1"/>
  <c r="F41" i="16" s="1"/>
  <c r="I41" i="16" s="1"/>
  <c r="D42" i="16"/>
  <c r="E42" i="16" s="1"/>
  <c r="F42" i="16" s="1"/>
  <c r="I42" i="16" s="1"/>
  <c r="D43" i="16"/>
  <c r="E43" i="16" s="1"/>
  <c r="F43" i="16" s="1"/>
  <c r="I43" i="16" s="1"/>
  <c r="D44" i="16"/>
  <c r="E44" i="16"/>
  <c r="F44" i="16" s="1"/>
  <c r="I44" i="16" s="1"/>
  <c r="D45" i="16"/>
  <c r="E45" i="16" s="1"/>
  <c r="F45" i="16" s="1"/>
  <c r="I45" i="16" s="1"/>
  <c r="D46" i="16"/>
  <c r="E46" i="16" s="1"/>
  <c r="F46" i="16" s="1"/>
  <c r="I46" i="16" s="1"/>
  <c r="D47" i="16"/>
  <c r="E47" i="16" s="1"/>
  <c r="F47" i="16" s="1"/>
  <c r="I47" i="16" s="1"/>
  <c r="D48" i="16"/>
  <c r="E48" i="16" s="1"/>
  <c r="F48" i="16" s="1"/>
  <c r="I48" i="16" s="1"/>
  <c r="D49" i="16"/>
  <c r="E49" i="16" s="1"/>
  <c r="F49" i="16" s="1"/>
  <c r="I49" i="16" s="1"/>
  <c r="D50" i="16"/>
  <c r="E50" i="16"/>
  <c r="F50" i="16" s="1"/>
  <c r="I50" i="16" s="1"/>
  <c r="D51" i="16"/>
  <c r="E51" i="16" s="1"/>
  <c r="F51" i="16" s="1"/>
  <c r="I51" i="16" s="1"/>
  <c r="D52" i="16"/>
  <c r="E52" i="16"/>
  <c r="F52" i="16"/>
  <c r="I52" i="16" s="1"/>
  <c r="D53" i="16"/>
  <c r="E53" i="16" s="1"/>
  <c r="F53" i="16" s="1"/>
  <c r="I53" i="16" s="1"/>
  <c r="D54" i="16"/>
  <c r="E54" i="16"/>
  <c r="F54" i="16" s="1"/>
  <c r="I54" i="16" s="1"/>
  <c r="D55" i="16"/>
  <c r="E55" i="16" s="1"/>
  <c r="F55" i="16"/>
  <c r="I55" i="16" s="1"/>
  <c r="D56" i="16"/>
  <c r="E56" i="16" s="1"/>
  <c r="F56" i="16" s="1"/>
  <c r="I56" i="16" s="1"/>
  <c r="D57" i="16"/>
  <c r="E57" i="16" s="1"/>
  <c r="F57" i="16" s="1"/>
  <c r="I57" i="16" s="1"/>
  <c r="D58" i="16"/>
  <c r="E58" i="16" s="1"/>
  <c r="F58" i="16" s="1"/>
  <c r="I58" i="16" s="1"/>
  <c r="D59" i="16"/>
  <c r="E59" i="16" s="1"/>
  <c r="F59" i="16" s="1"/>
  <c r="I59" i="16" s="1"/>
  <c r="D60" i="16"/>
  <c r="E60" i="16" s="1"/>
  <c r="F60" i="16"/>
  <c r="I60" i="16" s="1"/>
  <c r="D61" i="16"/>
  <c r="E61" i="16" s="1"/>
  <c r="F61" i="16"/>
  <c r="I61" i="16" s="1"/>
  <c r="D62" i="16"/>
  <c r="E62" i="16" s="1"/>
  <c r="F62" i="16" s="1"/>
  <c r="I62" i="16" s="1"/>
  <c r="D4" i="16"/>
  <c r="D4" i="14"/>
  <c r="E4" i="16"/>
  <c r="E4" i="14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4" i="17"/>
  <c r="K4" i="17"/>
  <c r="J4" i="17"/>
  <c r="H4" i="17"/>
  <c r="D15" i="17"/>
  <c r="E15" i="17" s="1"/>
  <c r="F15" i="17" s="1"/>
  <c r="D16" i="17"/>
  <c r="E16" i="17"/>
  <c r="F16" i="17"/>
  <c r="D17" i="17"/>
  <c r="E17" i="17" s="1"/>
  <c r="F17" i="17" s="1"/>
  <c r="I17" i="17" s="1"/>
  <c r="D18" i="17"/>
  <c r="E18" i="17"/>
  <c r="F18" i="17"/>
  <c r="D19" i="17"/>
  <c r="E19" i="17" s="1"/>
  <c r="F19" i="17" s="1"/>
  <c r="I19" i="17"/>
  <c r="D20" i="17"/>
  <c r="E20" i="17" s="1"/>
  <c r="D21" i="17"/>
  <c r="E21" i="17" s="1"/>
  <c r="F21" i="17" s="1"/>
  <c r="D22" i="17"/>
  <c r="E22" i="17"/>
  <c r="F22" i="17"/>
  <c r="D23" i="17"/>
  <c r="E23" i="17" s="1"/>
  <c r="F23" i="17" s="1"/>
  <c r="I23" i="17" s="1"/>
  <c r="D24" i="17"/>
  <c r="E24" i="17"/>
  <c r="F24" i="17"/>
  <c r="D25" i="17"/>
  <c r="E25" i="17" s="1"/>
  <c r="F25" i="17" s="1"/>
  <c r="I25" i="17"/>
  <c r="D26" i="17"/>
  <c r="E26" i="17"/>
  <c r="F26" i="17"/>
  <c r="L26" i="17" s="1"/>
  <c r="I26" i="17"/>
  <c r="D27" i="17"/>
  <c r="E27" i="17" s="1"/>
  <c r="F27" i="17"/>
  <c r="I27" i="17"/>
  <c r="D28" i="17"/>
  <c r="E28" i="17"/>
  <c r="F28" i="17"/>
  <c r="I28" i="17"/>
  <c r="D29" i="17"/>
  <c r="E29" i="17" s="1"/>
  <c r="F29" i="17"/>
  <c r="I29" i="17" s="1"/>
  <c r="D30" i="17"/>
  <c r="E30" i="17"/>
  <c r="F30" i="17"/>
  <c r="I30" i="17"/>
  <c r="D31" i="17"/>
  <c r="E31" i="17" s="1"/>
  <c r="F31" i="17"/>
  <c r="D32" i="17"/>
  <c r="E32" i="17"/>
  <c r="F32" i="17"/>
  <c r="D33" i="17"/>
  <c r="E33" i="17" s="1"/>
  <c r="F33" i="17"/>
  <c r="D34" i="17"/>
  <c r="E34" i="17"/>
  <c r="D35" i="17"/>
  <c r="E35" i="17" s="1"/>
  <c r="F35" i="17" s="1"/>
  <c r="D36" i="17"/>
  <c r="E36" i="17" s="1"/>
  <c r="D37" i="17"/>
  <c r="E37" i="17" s="1"/>
  <c r="F37" i="17"/>
  <c r="I37" i="17"/>
  <c r="D38" i="17"/>
  <c r="E38" i="17"/>
  <c r="F38" i="17"/>
  <c r="L38" i="17" s="1"/>
  <c r="I38" i="17"/>
  <c r="D39" i="17"/>
  <c r="E39" i="17" s="1"/>
  <c r="F39" i="17"/>
  <c r="I39" i="17"/>
  <c r="D40" i="17"/>
  <c r="E40" i="17"/>
  <c r="F40" i="17"/>
  <c r="I40" i="17"/>
  <c r="D41" i="17"/>
  <c r="E41" i="17" s="1"/>
  <c r="F41" i="17"/>
  <c r="I41" i="17" s="1"/>
  <c r="D42" i="17"/>
  <c r="E42" i="17"/>
  <c r="F42" i="17"/>
  <c r="I42" i="17"/>
  <c r="D43" i="17"/>
  <c r="E43" i="17" s="1"/>
  <c r="F43" i="17"/>
  <c r="D44" i="17"/>
  <c r="E44" i="17"/>
  <c r="F44" i="17"/>
  <c r="D45" i="17"/>
  <c r="E45" i="17" s="1"/>
  <c r="F45" i="17"/>
  <c r="D46" i="17"/>
  <c r="E46" i="17"/>
  <c r="D47" i="17"/>
  <c r="E47" i="17" s="1"/>
  <c r="F47" i="17" s="1"/>
  <c r="D48" i="17"/>
  <c r="E48" i="17" s="1"/>
  <c r="D49" i="17"/>
  <c r="E49" i="17" s="1"/>
  <c r="F49" i="17"/>
  <c r="I49" i="17"/>
  <c r="D50" i="17"/>
  <c r="E50" i="17"/>
  <c r="F50" i="17"/>
  <c r="L50" i="17" s="1"/>
  <c r="I50" i="17"/>
  <c r="D51" i="17"/>
  <c r="E51" i="17" s="1"/>
  <c r="F51" i="17"/>
  <c r="I51" i="17"/>
  <c r="D52" i="17"/>
  <c r="E52" i="17"/>
  <c r="F52" i="17"/>
  <c r="I52" i="17"/>
  <c r="D53" i="17"/>
  <c r="E53" i="17" s="1"/>
  <c r="F53" i="17"/>
  <c r="I53" i="17" s="1"/>
  <c r="D54" i="17"/>
  <c r="E54" i="17"/>
  <c r="F54" i="17"/>
  <c r="I54" i="17"/>
  <c r="D55" i="17"/>
  <c r="E55" i="17" s="1"/>
  <c r="F55" i="17"/>
  <c r="D56" i="17"/>
  <c r="E56" i="17"/>
  <c r="F56" i="17"/>
  <c r="D57" i="17"/>
  <c r="E57" i="17" s="1"/>
  <c r="F57" i="17"/>
  <c r="D58" i="17"/>
  <c r="E58" i="17"/>
  <c r="D59" i="17"/>
  <c r="E59" i="17" s="1"/>
  <c r="F59" i="17" s="1"/>
  <c r="D60" i="17"/>
  <c r="E60" i="17" s="1"/>
  <c r="D61" i="17"/>
  <c r="E61" i="17" s="1"/>
  <c r="F61" i="17"/>
  <c r="I61" i="17"/>
  <c r="D62" i="17"/>
  <c r="E62" i="17"/>
  <c r="F62" i="17"/>
  <c r="L62" i="17" s="1"/>
  <c r="I62" i="17"/>
  <c r="D5" i="17"/>
  <c r="E5" i="17" s="1"/>
  <c r="D6" i="17"/>
  <c r="E6" i="17"/>
  <c r="F6" i="17"/>
  <c r="D7" i="17"/>
  <c r="E7" i="17" s="1"/>
  <c r="D8" i="17"/>
  <c r="E8" i="17"/>
  <c r="F8" i="17"/>
  <c r="D9" i="17"/>
  <c r="E9" i="17" s="1"/>
  <c r="D10" i="17"/>
  <c r="E10" i="17"/>
  <c r="F10" i="17"/>
  <c r="D11" i="17"/>
  <c r="E11" i="17" s="1"/>
  <c r="D12" i="17"/>
  <c r="E12" i="17"/>
  <c r="F12" i="17"/>
  <c r="D13" i="17"/>
  <c r="E13" i="17" s="1"/>
  <c r="D14" i="17"/>
  <c r="E14" i="17"/>
  <c r="F14" i="17"/>
  <c r="D4" i="17"/>
  <c r="E4" i="17" s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K4" i="13"/>
  <c r="J4" i="13"/>
  <c r="G4" i="13"/>
  <c r="H4" i="13"/>
  <c r="D4" i="13"/>
  <c r="E4" i="13" s="1"/>
  <c r="D5" i="13"/>
  <c r="E5" i="13"/>
  <c r="F5" i="13"/>
  <c r="D6" i="13"/>
  <c r="E6" i="13" s="1"/>
  <c r="D7" i="13"/>
  <c r="E7" i="13"/>
  <c r="F7" i="13"/>
  <c r="D8" i="13"/>
  <c r="E8" i="13" s="1"/>
  <c r="D9" i="13"/>
  <c r="E9" i="13"/>
  <c r="F9" i="13"/>
  <c r="D10" i="13"/>
  <c r="E10" i="13" s="1"/>
  <c r="D11" i="13"/>
  <c r="E11" i="13"/>
  <c r="F11" i="13"/>
  <c r="D12" i="13"/>
  <c r="E12" i="13" s="1"/>
  <c r="D13" i="13"/>
  <c r="E13" i="13"/>
  <c r="F13" i="13"/>
  <c r="D14" i="13"/>
  <c r="E14" i="13" s="1"/>
  <c r="E7" i="12"/>
  <c r="D7" i="12"/>
  <c r="C7" i="12"/>
  <c r="B7" i="12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H40" i="18"/>
  <c r="H41" i="18"/>
  <c r="H42" i="18"/>
  <c r="H43" i="18"/>
  <c r="H44" i="18"/>
  <c r="H45" i="18"/>
  <c r="K45" i="18" s="1"/>
  <c r="H46" i="18"/>
  <c r="H47" i="18"/>
  <c r="H48" i="18"/>
  <c r="H49" i="18"/>
  <c r="H50" i="18"/>
  <c r="H51" i="18"/>
  <c r="K51" i="18" s="1"/>
  <c r="H52" i="18"/>
  <c r="H53" i="18"/>
  <c r="H54" i="18"/>
  <c r="H55" i="18"/>
  <c r="H56" i="18"/>
  <c r="H57" i="18"/>
  <c r="K57" i="18" s="1"/>
  <c r="H58" i="18"/>
  <c r="H59" i="18"/>
  <c r="H60" i="18"/>
  <c r="H61" i="18"/>
  <c r="H62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K40" i="18"/>
  <c r="K41" i="18"/>
  <c r="K42" i="18"/>
  <c r="K43" i="18"/>
  <c r="K44" i="18"/>
  <c r="K46" i="18"/>
  <c r="K47" i="18"/>
  <c r="K48" i="18"/>
  <c r="K49" i="18"/>
  <c r="K50" i="18"/>
  <c r="K52" i="18"/>
  <c r="K53" i="18"/>
  <c r="K54" i="18"/>
  <c r="K55" i="18"/>
  <c r="K56" i="18"/>
  <c r="K58" i="18"/>
  <c r="K59" i="18"/>
  <c r="K60" i="18"/>
  <c r="K61" i="18"/>
  <c r="K62" i="18"/>
  <c r="K39" i="18"/>
  <c r="J39" i="18"/>
  <c r="H39" i="18"/>
  <c r="G39" i="18"/>
  <c r="D62" i="18"/>
  <c r="E62" i="18" s="1"/>
  <c r="F62" i="18" s="1"/>
  <c r="I62" i="18" s="1"/>
  <c r="D61" i="18"/>
  <c r="E61" i="18" s="1"/>
  <c r="F61" i="18" s="1"/>
  <c r="I61" i="18" s="1"/>
  <c r="D60" i="18"/>
  <c r="E60" i="18" s="1"/>
  <c r="F60" i="18" s="1"/>
  <c r="I60" i="18" s="1"/>
  <c r="D59" i="18"/>
  <c r="E59" i="18" s="1"/>
  <c r="F59" i="18" s="1"/>
  <c r="I59" i="18" s="1"/>
  <c r="D58" i="18"/>
  <c r="E58" i="18" s="1"/>
  <c r="F58" i="18" s="1"/>
  <c r="I58" i="18" s="1"/>
  <c r="D57" i="18"/>
  <c r="E57" i="18" s="1"/>
  <c r="F57" i="18" s="1"/>
  <c r="I57" i="18" s="1"/>
  <c r="D56" i="18"/>
  <c r="E56" i="18" s="1"/>
  <c r="F56" i="18" s="1"/>
  <c r="I56" i="18" s="1"/>
  <c r="D55" i="18"/>
  <c r="E55" i="18" s="1"/>
  <c r="F55" i="18" s="1"/>
  <c r="I55" i="18" s="1"/>
  <c r="D54" i="18"/>
  <c r="E54" i="18" s="1"/>
  <c r="F54" i="18" s="1"/>
  <c r="I54" i="18" s="1"/>
  <c r="D53" i="18"/>
  <c r="E53" i="18" s="1"/>
  <c r="F53" i="18" s="1"/>
  <c r="I53" i="18" s="1"/>
  <c r="D52" i="18"/>
  <c r="E52" i="18" s="1"/>
  <c r="F52" i="18" s="1"/>
  <c r="I52" i="18" s="1"/>
  <c r="D51" i="18"/>
  <c r="E51" i="18" s="1"/>
  <c r="F51" i="18" s="1"/>
  <c r="I51" i="18" s="1"/>
  <c r="D50" i="18"/>
  <c r="E50" i="18" s="1"/>
  <c r="F50" i="18" s="1"/>
  <c r="I50" i="18" s="1"/>
  <c r="D49" i="18"/>
  <c r="E49" i="18" s="1"/>
  <c r="F49" i="18" s="1"/>
  <c r="I49" i="18" s="1"/>
  <c r="D48" i="18"/>
  <c r="E48" i="18" s="1"/>
  <c r="F48" i="18" s="1"/>
  <c r="I48" i="18" s="1"/>
  <c r="D47" i="18"/>
  <c r="E47" i="18" s="1"/>
  <c r="F47" i="18" s="1"/>
  <c r="I47" i="18" s="1"/>
  <c r="D46" i="18"/>
  <c r="E46" i="18" s="1"/>
  <c r="F46" i="18" s="1"/>
  <c r="I46" i="18" s="1"/>
  <c r="D45" i="18"/>
  <c r="E45" i="18" s="1"/>
  <c r="F45" i="18" s="1"/>
  <c r="I45" i="18" s="1"/>
  <c r="D44" i="18"/>
  <c r="E44" i="18" s="1"/>
  <c r="F44" i="18" s="1"/>
  <c r="I44" i="18" s="1"/>
  <c r="D43" i="18"/>
  <c r="E43" i="18" s="1"/>
  <c r="F43" i="18" s="1"/>
  <c r="I43" i="18" s="1"/>
  <c r="D42" i="18"/>
  <c r="E42" i="18" s="1"/>
  <c r="F42" i="18" s="1"/>
  <c r="I42" i="18" s="1"/>
  <c r="D41" i="18"/>
  <c r="E41" i="18" s="1"/>
  <c r="F41" i="18" s="1"/>
  <c r="I41" i="18" s="1"/>
  <c r="D40" i="18"/>
  <c r="E40" i="18" s="1"/>
  <c r="F40" i="18" s="1"/>
  <c r="I40" i="18" s="1"/>
  <c r="D39" i="18"/>
  <c r="E39" i="18" s="1"/>
  <c r="F39" i="18" s="1"/>
  <c r="I39" i="18" s="1"/>
  <c r="D62" i="13"/>
  <c r="E62" i="13" s="1"/>
  <c r="F62" i="13" s="1"/>
  <c r="D61" i="13"/>
  <c r="E61" i="13" s="1"/>
  <c r="F61" i="13" s="1"/>
  <c r="D60" i="13"/>
  <c r="E60" i="13" s="1"/>
  <c r="F60" i="13" s="1"/>
  <c r="D59" i="13"/>
  <c r="E59" i="13" s="1"/>
  <c r="F59" i="13" s="1"/>
  <c r="D58" i="13"/>
  <c r="E58" i="13" s="1"/>
  <c r="F58" i="13" s="1"/>
  <c r="D57" i="13"/>
  <c r="E57" i="13" s="1"/>
  <c r="F57" i="13" s="1"/>
  <c r="D56" i="13"/>
  <c r="E56" i="13" s="1"/>
  <c r="F56" i="13" s="1"/>
  <c r="D55" i="13"/>
  <c r="E55" i="13" s="1"/>
  <c r="F55" i="13" s="1"/>
  <c r="D54" i="13"/>
  <c r="E54" i="13" s="1"/>
  <c r="F54" i="13" s="1"/>
  <c r="D53" i="13"/>
  <c r="E53" i="13" s="1"/>
  <c r="F53" i="13" s="1"/>
  <c r="D52" i="13"/>
  <c r="E52" i="13" s="1"/>
  <c r="F52" i="13" s="1"/>
  <c r="D51" i="13"/>
  <c r="E51" i="13" s="1"/>
  <c r="F51" i="13" s="1"/>
  <c r="D50" i="13"/>
  <c r="E50" i="13" s="1"/>
  <c r="F50" i="13" s="1"/>
  <c r="D49" i="13"/>
  <c r="E49" i="13" s="1"/>
  <c r="F49" i="13" s="1"/>
  <c r="D48" i="13"/>
  <c r="E48" i="13" s="1"/>
  <c r="F48" i="13" s="1"/>
  <c r="D47" i="13"/>
  <c r="E47" i="13" s="1"/>
  <c r="F47" i="13" s="1"/>
  <c r="D46" i="13"/>
  <c r="E46" i="13" s="1"/>
  <c r="F46" i="13" s="1"/>
  <c r="D45" i="13"/>
  <c r="E45" i="13" s="1"/>
  <c r="F45" i="13" s="1"/>
  <c r="D44" i="13"/>
  <c r="E44" i="13" s="1"/>
  <c r="F44" i="13" s="1"/>
  <c r="D43" i="13"/>
  <c r="E43" i="13" s="1"/>
  <c r="F43" i="13" s="1"/>
  <c r="E42" i="13"/>
  <c r="F42" i="13" s="1"/>
  <c r="D42" i="13"/>
  <c r="D41" i="13"/>
  <c r="E41" i="13" s="1"/>
  <c r="F41" i="13" s="1"/>
  <c r="D40" i="13"/>
  <c r="E40" i="13" s="1"/>
  <c r="F40" i="13" s="1"/>
  <c r="D39" i="13"/>
  <c r="E39" i="13" s="1"/>
  <c r="F39" i="13" s="1"/>
  <c r="D38" i="13"/>
  <c r="E38" i="13" s="1"/>
  <c r="F38" i="13" s="1"/>
  <c r="D37" i="13"/>
  <c r="E37" i="13" s="1"/>
  <c r="F37" i="13" s="1"/>
  <c r="D36" i="13"/>
  <c r="E36" i="13" s="1"/>
  <c r="F36" i="13" s="1"/>
  <c r="D35" i="13"/>
  <c r="E35" i="13" s="1"/>
  <c r="F35" i="13" s="1"/>
  <c r="D34" i="13"/>
  <c r="E34" i="13" s="1"/>
  <c r="F34" i="13" s="1"/>
  <c r="D33" i="13"/>
  <c r="E33" i="13" s="1"/>
  <c r="F33" i="13" s="1"/>
  <c r="D32" i="13"/>
  <c r="E32" i="13" s="1"/>
  <c r="F32" i="13" s="1"/>
  <c r="D31" i="13"/>
  <c r="E31" i="13" s="1"/>
  <c r="F31" i="13" s="1"/>
  <c r="D30" i="13"/>
  <c r="E30" i="13" s="1"/>
  <c r="F30" i="13" s="1"/>
  <c r="E29" i="13"/>
  <c r="F29" i="13" s="1"/>
  <c r="D29" i="13"/>
  <c r="D28" i="13"/>
  <c r="E28" i="13" s="1"/>
  <c r="F28" i="13" s="1"/>
  <c r="D27" i="13"/>
  <c r="E27" i="13" s="1"/>
  <c r="F27" i="13" s="1"/>
  <c r="D26" i="13"/>
  <c r="E26" i="13" s="1"/>
  <c r="F26" i="13" s="1"/>
  <c r="D25" i="13"/>
  <c r="E25" i="13" s="1"/>
  <c r="F25" i="13" s="1"/>
  <c r="D24" i="13"/>
  <c r="E24" i="13" s="1"/>
  <c r="F24" i="13" s="1"/>
  <c r="D23" i="13"/>
  <c r="E23" i="13" s="1"/>
  <c r="F23" i="13" s="1"/>
  <c r="D22" i="13"/>
  <c r="E22" i="13" s="1"/>
  <c r="F22" i="13" s="1"/>
  <c r="D21" i="13"/>
  <c r="E21" i="13" s="1"/>
  <c r="F21" i="13" s="1"/>
  <c r="D20" i="13"/>
  <c r="E20" i="13" s="1"/>
  <c r="F20" i="13" s="1"/>
  <c r="E19" i="13"/>
  <c r="F19" i="13" s="1"/>
  <c r="D19" i="13"/>
  <c r="D18" i="13"/>
  <c r="E18" i="13" s="1"/>
  <c r="F18" i="13" s="1"/>
  <c r="D17" i="13"/>
  <c r="E17" i="13" s="1"/>
  <c r="F17" i="13" s="1"/>
  <c r="D16" i="13"/>
  <c r="E16" i="13" s="1"/>
  <c r="D15" i="13"/>
  <c r="E15" i="13" s="1"/>
  <c r="B6" i="12"/>
  <c r="F7" i="12"/>
  <c r="G4" i="16" l="1"/>
  <c r="G4" i="14"/>
  <c r="G61" i="14"/>
  <c r="G57" i="14"/>
  <c r="G53" i="14"/>
  <c r="G23" i="14"/>
  <c r="F18" i="14"/>
  <c r="I18" i="14" s="1"/>
  <c r="G35" i="14"/>
  <c r="G47" i="14"/>
  <c r="H6" i="14"/>
  <c r="H8" i="14"/>
  <c r="H10" i="14"/>
  <c r="H16" i="14"/>
  <c r="H24" i="14"/>
  <c r="H26" i="14"/>
  <c r="H36" i="14"/>
  <c r="H50" i="14"/>
  <c r="H60" i="14"/>
  <c r="H9" i="14"/>
  <c r="H57" i="14"/>
  <c r="H17" i="14"/>
  <c r="H29" i="14"/>
  <c r="H13" i="14"/>
  <c r="H5" i="14"/>
  <c r="I5" i="14"/>
  <c r="H15" i="14"/>
  <c r="H51" i="14"/>
  <c r="H55" i="14"/>
  <c r="H11" i="14"/>
  <c r="G56" i="14"/>
  <c r="G52" i="14"/>
  <c r="G45" i="14"/>
  <c r="G21" i="14"/>
  <c r="G43" i="14"/>
  <c r="G31" i="14"/>
  <c r="G62" i="14"/>
  <c r="G59" i="14"/>
  <c r="G55" i="14"/>
  <c r="G51" i="14"/>
  <c r="G41" i="14"/>
  <c r="G29" i="14"/>
  <c r="G17" i="14"/>
  <c r="G60" i="14"/>
  <c r="G33" i="14"/>
  <c r="G19" i="14"/>
  <c r="G58" i="14"/>
  <c r="G54" i="14"/>
  <c r="G50" i="14"/>
  <c r="G39" i="14"/>
  <c r="G27" i="14"/>
  <c r="G49" i="14"/>
  <c r="G37" i="14"/>
  <c r="G25" i="14"/>
  <c r="G6" i="14"/>
  <c r="G8" i="14"/>
  <c r="G10" i="14"/>
  <c r="G12" i="14"/>
  <c r="G14" i="14"/>
  <c r="G16" i="14"/>
  <c r="G18" i="14"/>
  <c r="G20" i="14"/>
  <c r="G22" i="14"/>
  <c r="G24" i="14"/>
  <c r="G26" i="14"/>
  <c r="G28" i="14"/>
  <c r="G30" i="14"/>
  <c r="G32" i="14"/>
  <c r="G34" i="14"/>
  <c r="G36" i="14"/>
  <c r="G38" i="14"/>
  <c r="G40" i="14"/>
  <c r="G42" i="14"/>
  <c r="G44" i="14"/>
  <c r="G46" i="14"/>
  <c r="G48" i="14"/>
  <c r="G5" i="14"/>
  <c r="G7" i="14"/>
  <c r="G9" i="14"/>
  <c r="G11" i="14"/>
  <c r="G13" i="14"/>
  <c r="G15" i="14"/>
  <c r="F7" i="16"/>
  <c r="I5" i="16"/>
  <c r="F4" i="14"/>
  <c r="H4" i="14" s="1"/>
  <c r="K4" i="14" s="1"/>
  <c r="F4" i="16"/>
  <c r="L61" i="17"/>
  <c r="L49" i="17"/>
  <c r="L37" i="17"/>
  <c r="L25" i="17"/>
  <c r="L54" i="17"/>
  <c r="L42" i="17"/>
  <c r="L30" i="17"/>
  <c r="F48" i="17"/>
  <c r="F36" i="17"/>
  <c r="I59" i="17"/>
  <c r="I47" i="17"/>
  <c r="L21" i="17"/>
  <c r="F20" i="17"/>
  <c r="F60" i="17"/>
  <c r="I35" i="17"/>
  <c r="L57" i="17"/>
  <c r="L55" i="17"/>
  <c r="L45" i="17"/>
  <c r="L43" i="17"/>
  <c r="L33" i="17"/>
  <c r="L31" i="17"/>
  <c r="L15" i="17"/>
  <c r="L23" i="17"/>
  <c r="L17" i="17"/>
  <c r="L56" i="17"/>
  <c r="L44" i="17"/>
  <c r="L32" i="17"/>
  <c r="I24" i="17"/>
  <c r="L19" i="17"/>
  <c r="I18" i="17"/>
  <c r="I57" i="17"/>
  <c r="I45" i="17"/>
  <c r="I33" i="17"/>
  <c r="I21" i="17"/>
  <c r="I15" i="17"/>
  <c r="I55" i="17"/>
  <c r="L53" i="17"/>
  <c r="L52" i="17"/>
  <c r="I43" i="17"/>
  <c r="L41" i="17"/>
  <c r="L40" i="17"/>
  <c r="I31" i="17"/>
  <c r="L29" i="17"/>
  <c r="L28" i="17"/>
  <c r="I22" i="17"/>
  <c r="I16" i="17"/>
  <c r="F58" i="17"/>
  <c r="I56" i="17"/>
  <c r="L51" i="17"/>
  <c r="F46" i="17"/>
  <c r="I44" i="17"/>
  <c r="L39" i="17"/>
  <c r="F34" i="17"/>
  <c r="I32" i="17"/>
  <c r="L27" i="17"/>
  <c r="F7" i="17"/>
  <c r="L12" i="17"/>
  <c r="L6" i="17"/>
  <c r="F9" i="17"/>
  <c r="L14" i="17"/>
  <c r="L8" i="17"/>
  <c r="L10" i="17"/>
  <c r="F13" i="17"/>
  <c r="F11" i="17"/>
  <c r="F5" i="17"/>
  <c r="I14" i="17"/>
  <c r="I12" i="17"/>
  <c r="I10" i="17"/>
  <c r="I8" i="17"/>
  <c r="I6" i="17"/>
  <c r="F4" i="17"/>
  <c r="C11" i="12"/>
  <c r="F6" i="13"/>
  <c r="F12" i="13"/>
  <c r="F14" i="13"/>
  <c r="F8" i="13"/>
  <c r="F10" i="13"/>
  <c r="F4" i="13"/>
  <c r="F15" i="13"/>
  <c r="F16" i="1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" i="12"/>
  <c r="E6" i="12"/>
  <c r="D6" i="12"/>
  <c r="C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L37" i="16" l="1"/>
  <c r="H4" i="16"/>
  <c r="K4" i="16" s="1"/>
  <c r="L34" i="16"/>
  <c r="H45" i="14"/>
  <c r="H7" i="14"/>
  <c r="H48" i="14"/>
  <c r="L48" i="14" s="1"/>
  <c r="H14" i="14"/>
  <c r="H33" i="14"/>
  <c r="K33" i="14" s="1"/>
  <c r="H27" i="14"/>
  <c r="K27" i="14" s="1"/>
  <c r="H61" i="14"/>
  <c r="H38" i="14"/>
  <c r="K38" i="14" s="1"/>
  <c r="H12" i="14"/>
  <c r="K12" i="14" s="1"/>
  <c r="K55" i="14"/>
  <c r="L55" i="14"/>
  <c r="K29" i="14"/>
  <c r="L29" i="14"/>
  <c r="K50" i="14"/>
  <c r="L50" i="14"/>
  <c r="L33" i="14"/>
  <c r="K5" i="14"/>
  <c r="L5" i="14"/>
  <c r="K57" i="14"/>
  <c r="L57" i="14"/>
  <c r="K24" i="14"/>
  <c r="L24" i="14"/>
  <c r="L12" i="14"/>
  <c r="H41" i="14"/>
  <c r="H49" i="14"/>
  <c r="H58" i="14"/>
  <c r="H34" i="14"/>
  <c r="H43" i="14"/>
  <c r="K15" i="14"/>
  <c r="L15" i="14"/>
  <c r="H31" i="14"/>
  <c r="H37" i="14"/>
  <c r="H47" i="14"/>
  <c r="H56" i="14"/>
  <c r="H44" i="14"/>
  <c r="H32" i="14"/>
  <c r="H20" i="14"/>
  <c r="L8" i="14"/>
  <c r="K8" i="14"/>
  <c r="K45" i="14"/>
  <c r="L45" i="14"/>
  <c r="K61" i="14"/>
  <c r="L61" i="14"/>
  <c r="K9" i="14"/>
  <c r="L9" i="14"/>
  <c r="K26" i="14"/>
  <c r="L26" i="14"/>
  <c r="L14" i="14"/>
  <c r="K14" i="14"/>
  <c r="K51" i="14"/>
  <c r="L51" i="14"/>
  <c r="K17" i="14"/>
  <c r="L17" i="14"/>
  <c r="K60" i="14"/>
  <c r="L60" i="14"/>
  <c r="L36" i="14"/>
  <c r="K36" i="14"/>
  <c r="K11" i="14"/>
  <c r="L11" i="14"/>
  <c r="H21" i="14"/>
  <c r="H53" i="14"/>
  <c r="H46" i="14"/>
  <c r="H22" i="14"/>
  <c r="K10" i="14"/>
  <c r="L10" i="14"/>
  <c r="H19" i="14"/>
  <c r="K13" i="14"/>
  <c r="L13" i="14"/>
  <c r="H25" i="14"/>
  <c r="H35" i="14"/>
  <c r="H54" i="14"/>
  <c r="H42" i="14"/>
  <c r="H30" i="14"/>
  <c r="H18" i="14"/>
  <c r="K6" i="14"/>
  <c r="L6" i="14"/>
  <c r="H59" i="14"/>
  <c r="H39" i="14"/>
  <c r="H62" i="14"/>
  <c r="K7" i="14"/>
  <c r="L7" i="14"/>
  <c r="H23" i="14"/>
  <c r="H52" i="14"/>
  <c r="H40" i="14"/>
  <c r="H28" i="14"/>
  <c r="K16" i="14"/>
  <c r="L16" i="14"/>
  <c r="L45" i="16"/>
  <c r="L47" i="16"/>
  <c r="L60" i="16"/>
  <c r="L36" i="16"/>
  <c r="L41" i="16"/>
  <c r="L35" i="16"/>
  <c r="L58" i="16"/>
  <c r="L46" i="16"/>
  <c r="L22" i="16"/>
  <c r="L10" i="16"/>
  <c r="L7" i="16"/>
  <c r="L33" i="16"/>
  <c r="L48" i="16"/>
  <c r="L24" i="16"/>
  <c r="L11" i="16"/>
  <c r="L17" i="16"/>
  <c r="L51" i="16"/>
  <c r="L13" i="16"/>
  <c r="L43" i="16"/>
  <c r="L56" i="16"/>
  <c r="L44" i="16"/>
  <c r="L32" i="16"/>
  <c r="L20" i="16"/>
  <c r="L8" i="16"/>
  <c r="L61" i="16"/>
  <c r="L53" i="16"/>
  <c r="L42" i="16"/>
  <c r="L18" i="16"/>
  <c r="L23" i="16"/>
  <c r="L19" i="16"/>
  <c r="L9" i="16"/>
  <c r="L52" i="16"/>
  <c r="L40" i="16"/>
  <c r="L16" i="16"/>
  <c r="L57" i="16"/>
  <c r="L30" i="16"/>
  <c r="L6" i="16"/>
  <c r="L31" i="16"/>
  <c r="L15" i="16"/>
  <c r="L62" i="16"/>
  <c r="L50" i="16"/>
  <c r="L38" i="16"/>
  <c r="L26" i="16"/>
  <c r="L14" i="16"/>
  <c r="I7" i="16"/>
  <c r="I4" i="16"/>
  <c r="J4" i="16" s="1"/>
  <c r="I4" i="14"/>
  <c r="J4" i="14" s="1"/>
  <c r="L24" i="17"/>
  <c r="L35" i="17"/>
  <c r="L16" i="17"/>
  <c r="L18" i="17"/>
  <c r="I36" i="17"/>
  <c r="I34" i="17"/>
  <c r="I58" i="17"/>
  <c r="I60" i="17"/>
  <c r="I48" i="17"/>
  <c r="I20" i="17"/>
  <c r="I46" i="17"/>
  <c r="L59" i="17"/>
  <c r="L22" i="17"/>
  <c r="L47" i="17"/>
  <c r="I11" i="17"/>
  <c r="I13" i="17"/>
  <c r="I5" i="17"/>
  <c r="I9" i="17"/>
  <c r="I7" i="17"/>
  <c r="I4" i="17"/>
  <c r="B11" i="12"/>
  <c r="L13" i="13"/>
  <c r="L11" i="13"/>
  <c r="L7" i="13"/>
  <c r="I4" i="13"/>
  <c r="L48" i="13"/>
  <c r="L44" i="13"/>
  <c r="L47" i="13"/>
  <c r="L57" i="13"/>
  <c r="L50" i="13"/>
  <c r="L23" i="13"/>
  <c r="B8" i="12"/>
  <c r="F8" i="12" s="1"/>
  <c r="L21" i="13"/>
  <c r="L56" i="13"/>
  <c r="B9" i="12"/>
  <c r="F9" i="12" s="1"/>
  <c r="L16" i="13"/>
  <c r="L22" i="13"/>
  <c r="L45" i="13"/>
  <c r="L24" i="13"/>
  <c r="L54" i="13"/>
  <c r="L20" i="13"/>
  <c r="L61" i="13"/>
  <c r="L42" i="13"/>
  <c r="L31" i="13"/>
  <c r="L41" i="13"/>
  <c r="L18" i="13"/>
  <c r="L55" i="13"/>
  <c r="L15" i="13"/>
  <c r="L53" i="13"/>
  <c r="L49" i="13"/>
  <c r="L17" i="13"/>
  <c r="L25" i="13"/>
  <c r="L51" i="13"/>
  <c r="L46" i="13"/>
  <c r="L36" i="13"/>
  <c r="L32" i="13"/>
  <c r="L40" i="13"/>
  <c r="L43" i="13"/>
  <c r="L33" i="13"/>
  <c r="L37" i="13"/>
  <c r="L35" i="13"/>
  <c r="L39" i="13"/>
  <c r="L27" i="13"/>
  <c r="L60" i="13"/>
  <c r="L19" i="13"/>
  <c r="L38" i="13"/>
  <c r="C17" i="11"/>
  <c r="D17" i="11" s="1"/>
  <c r="E17" i="11" s="1"/>
  <c r="C18" i="11"/>
  <c r="D18" i="11"/>
  <c r="E18" i="11" s="1"/>
  <c r="F18" i="11" s="1"/>
  <c r="I18" i="11" s="1"/>
  <c r="C19" i="11"/>
  <c r="D19" i="11" s="1"/>
  <c r="E19" i="11" s="1"/>
  <c r="F19" i="11" s="1"/>
  <c r="I19" i="11" s="1"/>
  <c r="C20" i="11"/>
  <c r="D20" i="11" s="1"/>
  <c r="E20" i="11" s="1"/>
  <c r="F20" i="11" s="1"/>
  <c r="I20" i="11" s="1"/>
  <c r="C21" i="11"/>
  <c r="D21" i="11" s="1"/>
  <c r="E21" i="11" s="1"/>
  <c r="F21" i="11" s="1"/>
  <c r="I21" i="11" s="1"/>
  <c r="C22" i="11"/>
  <c r="D22" i="11" s="1"/>
  <c r="E22" i="11" s="1"/>
  <c r="F22" i="11"/>
  <c r="I22" i="11" s="1"/>
  <c r="C23" i="11"/>
  <c r="D23" i="11" s="1"/>
  <c r="E23" i="11" s="1"/>
  <c r="F23" i="11" s="1"/>
  <c r="I23" i="11" s="1"/>
  <c r="C24" i="11"/>
  <c r="D24" i="11" s="1"/>
  <c r="E24" i="11" s="1"/>
  <c r="F24" i="11" s="1"/>
  <c r="I24" i="11" s="1"/>
  <c r="C25" i="11"/>
  <c r="D25" i="11" s="1"/>
  <c r="E25" i="11" s="1"/>
  <c r="C26" i="11"/>
  <c r="D26" i="11" s="1"/>
  <c r="E26" i="11" s="1"/>
  <c r="F26" i="11" s="1"/>
  <c r="I26" i="11" s="1"/>
  <c r="C27" i="11"/>
  <c r="D27" i="11"/>
  <c r="E27" i="11" s="1"/>
  <c r="F27" i="11" s="1"/>
  <c r="I27" i="11" s="1"/>
  <c r="C28" i="11"/>
  <c r="D28" i="11" s="1"/>
  <c r="E28" i="11" s="1"/>
  <c r="F28" i="11" s="1"/>
  <c r="I28" i="11" s="1"/>
  <c r="C29" i="11"/>
  <c r="D29" i="11" s="1"/>
  <c r="E29" i="11" s="1"/>
  <c r="F29" i="11" s="1"/>
  <c r="I29" i="11" s="1"/>
  <c r="C30" i="11"/>
  <c r="D30" i="11"/>
  <c r="E30" i="11" s="1"/>
  <c r="F30" i="11" s="1"/>
  <c r="I30" i="11" s="1"/>
  <c r="C31" i="11"/>
  <c r="D31" i="11" s="1"/>
  <c r="E31" i="11" s="1"/>
  <c r="F31" i="11" s="1"/>
  <c r="I31" i="11" s="1"/>
  <c r="C32" i="11"/>
  <c r="D32" i="11" s="1"/>
  <c r="E32" i="11" s="1"/>
  <c r="F32" i="11" s="1"/>
  <c r="I32" i="11" s="1"/>
  <c r="C33" i="11"/>
  <c r="D33" i="11" s="1"/>
  <c r="E33" i="11" s="1"/>
  <c r="F33" i="11" s="1"/>
  <c r="I33" i="11" s="1"/>
  <c r="C34" i="11"/>
  <c r="D34" i="11" s="1"/>
  <c r="E34" i="11" s="1"/>
  <c r="F34" i="11" s="1"/>
  <c r="I34" i="11" s="1"/>
  <c r="C35" i="11"/>
  <c r="D35" i="11" s="1"/>
  <c r="E35" i="11" s="1"/>
  <c r="F35" i="11" s="1"/>
  <c r="I35" i="11" s="1"/>
  <c r="C36" i="11"/>
  <c r="D36" i="11"/>
  <c r="E36" i="11" s="1"/>
  <c r="F36" i="11" s="1"/>
  <c r="I36" i="11" s="1"/>
  <c r="C37" i="11"/>
  <c r="D37" i="11" s="1"/>
  <c r="E37" i="11" s="1"/>
  <c r="F37" i="11" s="1"/>
  <c r="I37" i="11" s="1"/>
  <c r="C38" i="11"/>
  <c r="D38" i="11" s="1"/>
  <c r="E38" i="11" s="1"/>
  <c r="F38" i="11" s="1"/>
  <c r="I38" i="11" s="1"/>
  <c r="C39" i="11"/>
  <c r="D39" i="11"/>
  <c r="E39" i="11" s="1"/>
  <c r="F39" i="11" s="1"/>
  <c r="I39" i="11" s="1"/>
  <c r="C40" i="11"/>
  <c r="D40" i="11" s="1"/>
  <c r="E40" i="11" s="1"/>
  <c r="F40" i="11" s="1"/>
  <c r="I40" i="11" s="1"/>
  <c r="C41" i="11"/>
  <c r="D41" i="11" s="1"/>
  <c r="E41" i="11" s="1"/>
  <c r="F41" i="11" s="1"/>
  <c r="I41" i="11" s="1"/>
  <c r="C42" i="11"/>
  <c r="D42" i="11" s="1"/>
  <c r="E42" i="11" s="1"/>
  <c r="F42" i="11" s="1"/>
  <c r="I42" i="11" s="1"/>
  <c r="C43" i="11"/>
  <c r="D43" i="11" s="1"/>
  <c r="E43" i="11" s="1"/>
  <c r="F43" i="11" s="1"/>
  <c r="I43" i="11" s="1"/>
  <c r="C44" i="11"/>
  <c r="D44" i="11" s="1"/>
  <c r="E44" i="11" s="1"/>
  <c r="F44" i="11" s="1"/>
  <c r="I44" i="11" s="1"/>
  <c r="C45" i="11"/>
  <c r="D45" i="11"/>
  <c r="E45" i="11" s="1"/>
  <c r="F45" i="11" s="1"/>
  <c r="I45" i="11" s="1"/>
  <c r="C46" i="11"/>
  <c r="D46" i="11" s="1"/>
  <c r="E46" i="11" s="1"/>
  <c r="F46" i="11" s="1"/>
  <c r="I46" i="11" s="1"/>
  <c r="C47" i="11"/>
  <c r="D47" i="11" s="1"/>
  <c r="E47" i="11" s="1"/>
  <c r="F47" i="11" s="1"/>
  <c r="I47" i="11" s="1"/>
  <c r="C48" i="11"/>
  <c r="D48" i="11"/>
  <c r="E48" i="11" s="1"/>
  <c r="F48" i="11" s="1"/>
  <c r="I48" i="11" s="1"/>
  <c r="C49" i="11"/>
  <c r="D49" i="11" s="1"/>
  <c r="E49" i="11"/>
  <c r="F49" i="11" s="1"/>
  <c r="I49" i="11" s="1"/>
  <c r="C50" i="11"/>
  <c r="D50" i="11" s="1"/>
  <c r="E50" i="11" s="1"/>
  <c r="F50" i="11" s="1"/>
  <c r="I50" i="11" s="1"/>
  <c r="C51" i="11"/>
  <c r="D51" i="11" s="1"/>
  <c r="E51" i="11" s="1"/>
  <c r="F51" i="11" s="1"/>
  <c r="I51" i="11" s="1"/>
  <c r="C52" i="11"/>
  <c r="D52" i="11" s="1"/>
  <c r="E52" i="11" s="1"/>
  <c r="F52" i="11" s="1"/>
  <c r="I52" i="11" s="1"/>
  <c r="C53" i="11"/>
  <c r="D53" i="11" s="1"/>
  <c r="E53" i="11"/>
  <c r="F53" i="11" s="1"/>
  <c r="I53" i="11"/>
  <c r="C54" i="11"/>
  <c r="D54" i="11" s="1"/>
  <c r="E54" i="11" s="1"/>
  <c r="F54" i="11" s="1"/>
  <c r="I54" i="11" s="1"/>
  <c r="C55" i="11"/>
  <c r="D55" i="11" s="1"/>
  <c r="E55" i="11" s="1"/>
  <c r="F55" i="11" s="1"/>
  <c r="I55" i="11" s="1"/>
  <c r="C56" i="11"/>
  <c r="D56" i="11" s="1"/>
  <c r="E56" i="11"/>
  <c r="F56" i="11" s="1"/>
  <c r="I56" i="11" s="1"/>
  <c r="C57" i="11"/>
  <c r="D57" i="11" s="1"/>
  <c r="E57" i="11" s="1"/>
  <c r="F57" i="11" s="1"/>
  <c r="I57" i="11" s="1"/>
  <c r="C58" i="11"/>
  <c r="D58" i="11" s="1"/>
  <c r="E58" i="11" s="1"/>
  <c r="F58" i="11" s="1"/>
  <c r="I58" i="11" s="1"/>
  <c r="C59" i="11"/>
  <c r="D59" i="11" s="1"/>
  <c r="E59" i="11" s="1"/>
  <c r="F59" i="11" s="1"/>
  <c r="I59" i="11" s="1"/>
  <c r="C60" i="11"/>
  <c r="D60" i="11" s="1"/>
  <c r="E60" i="11" s="1"/>
  <c r="F60" i="11" s="1"/>
  <c r="I60" i="11" s="1"/>
  <c r="C61" i="11"/>
  <c r="D61" i="11" s="1"/>
  <c r="E61" i="11" s="1"/>
  <c r="F61" i="11" s="1"/>
  <c r="I61" i="11" s="1"/>
  <c r="C62" i="11"/>
  <c r="D62" i="11" s="1"/>
  <c r="E62" i="11"/>
  <c r="F62" i="11" s="1"/>
  <c r="I62" i="11" s="1"/>
  <c r="C4" i="11"/>
  <c r="D4" i="11" s="1"/>
  <c r="E4" i="11" s="1"/>
  <c r="F4" i="11" s="1"/>
  <c r="I4" i="11" s="1"/>
  <c r="C5" i="11"/>
  <c r="D5" i="11" s="1"/>
  <c r="E5" i="11" s="1"/>
  <c r="F5" i="11" s="1"/>
  <c r="I5" i="11" s="1"/>
  <c r="C6" i="11"/>
  <c r="D6" i="11" s="1"/>
  <c r="E6" i="11" s="1"/>
  <c r="F6" i="11" s="1"/>
  <c r="I6" i="11" s="1"/>
  <c r="C7" i="11"/>
  <c r="D7" i="11" s="1"/>
  <c r="E7" i="11" s="1"/>
  <c r="F7" i="11" s="1"/>
  <c r="I7" i="11" s="1"/>
  <c r="C8" i="11"/>
  <c r="D8" i="11" s="1"/>
  <c r="E8" i="11" s="1"/>
  <c r="F8" i="11" s="1"/>
  <c r="I8" i="11" s="1"/>
  <c r="C9" i="11"/>
  <c r="D9" i="11"/>
  <c r="E9" i="11" s="1"/>
  <c r="F9" i="11" s="1"/>
  <c r="I9" i="11" s="1"/>
  <c r="C10" i="11"/>
  <c r="D10" i="11" s="1"/>
  <c r="E10" i="11" s="1"/>
  <c r="F10" i="11" s="1"/>
  <c r="I10" i="11" s="1"/>
  <c r="C11" i="11"/>
  <c r="D11" i="11" s="1"/>
  <c r="E11" i="11" s="1"/>
  <c r="F11" i="11" s="1"/>
  <c r="I11" i="11" s="1"/>
  <c r="C12" i="11"/>
  <c r="D12" i="11" s="1"/>
  <c r="E12" i="11" s="1"/>
  <c r="F12" i="11" s="1"/>
  <c r="I12" i="11" s="1"/>
  <c r="C13" i="11"/>
  <c r="D13" i="11" s="1"/>
  <c r="E13" i="11" s="1"/>
  <c r="F13" i="11" s="1"/>
  <c r="I13" i="11" s="1"/>
  <c r="C14" i="11"/>
  <c r="D14" i="11" s="1"/>
  <c r="E14" i="11" s="1"/>
  <c r="F14" i="11" s="1"/>
  <c r="I14" i="11" s="1"/>
  <c r="C15" i="11"/>
  <c r="D15" i="11" s="1"/>
  <c r="E15" i="11" s="1"/>
  <c r="F15" i="11" s="1"/>
  <c r="I15" i="11" s="1"/>
  <c r="C16" i="11"/>
  <c r="D16" i="11" s="1"/>
  <c r="E16" i="11" s="1"/>
  <c r="F16" i="11" s="1"/>
  <c r="I16" i="11" s="1"/>
  <c r="C3" i="11"/>
  <c r="D3" i="11" s="1"/>
  <c r="E3" i="11" s="1"/>
  <c r="D3" i="7"/>
  <c r="C3" i="7"/>
  <c r="L54" i="16" l="1"/>
  <c r="L28" i="16"/>
  <c r="L27" i="16"/>
  <c r="L49" i="16"/>
  <c r="L39" i="16"/>
  <c r="L59" i="16"/>
  <c r="L55" i="16"/>
  <c r="L12" i="16"/>
  <c r="L5" i="16"/>
  <c r="J18" i="14"/>
  <c r="J8" i="14"/>
  <c r="J17" i="14"/>
  <c r="J28" i="14"/>
  <c r="J50" i="14"/>
  <c r="J14" i="14"/>
  <c r="J35" i="14"/>
  <c r="J11" i="14"/>
  <c r="J59" i="14"/>
  <c r="J61" i="14"/>
  <c r="J32" i="14"/>
  <c r="J40" i="14"/>
  <c r="J52" i="14"/>
  <c r="J12" i="14"/>
  <c r="J45" i="14"/>
  <c r="J33" i="14"/>
  <c r="J21" i="14"/>
  <c r="J9" i="14"/>
  <c r="L38" i="14"/>
  <c r="L27" i="14"/>
  <c r="K48" i="14"/>
  <c r="J53" i="14"/>
  <c r="J34" i="14"/>
  <c r="J5" i="14"/>
  <c r="J62" i="14"/>
  <c r="J44" i="14"/>
  <c r="J56" i="14"/>
  <c r="J47" i="14"/>
  <c r="J23" i="14"/>
  <c r="J55" i="14"/>
  <c r="J57" i="14"/>
  <c r="J42" i="14"/>
  <c r="J48" i="14"/>
  <c r="J46" i="14"/>
  <c r="J10" i="14"/>
  <c r="J43" i="14"/>
  <c r="J31" i="14"/>
  <c r="J19" i="14"/>
  <c r="J7" i="14"/>
  <c r="J51" i="14"/>
  <c r="J36" i="14"/>
  <c r="J41" i="14"/>
  <c r="J29" i="14"/>
  <c r="J20" i="14"/>
  <c r="J38" i="14"/>
  <c r="J58" i="14"/>
  <c r="J24" i="14"/>
  <c r="J22" i="14"/>
  <c r="J6" i="14"/>
  <c r="J39" i="14"/>
  <c r="J27" i="14"/>
  <c r="J15" i="14"/>
  <c r="J30" i="14"/>
  <c r="J26" i="14"/>
  <c r="J54" i="14"/>
  <c r="J60" i="14"/>
  <c r="J16" i="14"/>
  <c r="J49" i="14"/>
  <c r="J37" i="14"/>
  <c r="J25" i="14"/>
  <c r="J13" i="14"/>
  <c r="K47" i="14"/>
  <c r="L47" i="14"/>
  <c r="K34" i="14"/>
  <c r="L34" i="14"/>
  <c r="K44" i="14"/>
  <c r="L44" i="14"/>
  <c r="K56" i="14"/>
  <c r="L56" i="14"/>
  <c r="L28" i="14"/>
  <c r="K28" i="14"/>
  <c r="L30" i="14"/>
  <c r="K30" i="14"/>
  <c r="K40" i="14"/>
  <c r="L40" i="14"/>
  <c r="K39" i="14"/>
  <c r="L39" i="14"/>
  <c r="L42" i="14"/>
  <c r="K42" i="14"/>
  <c r="K37" i="14"/>
  <c r="L37" i="14"/>
  <c r="K58" i="14"/>
  <c r="L58" i="14"/>
  <c r="K19" i="14"/>
  <c r="L19" i="14"/>
  <c r="K62" i="14"/>
  <c r="L62" i="14"/>
  <c r="K52" i="14"/>
  <c r="L52" i="14"/>
  <c r="K59" i="14"/>
  <c r="L59" i="14"/>
  <c r="K54" i="14"/>
  <c r="L54" i="14"/>
  <c r="K22" i="14"/>
  <c r="L22" i="14"/>
  <c r="K20" i="14"/>
  <c r="L20" i="14"/>
  <c r="K31" i="14"/>
  <c r="L31" i="14"/>
  <c r="K49" i="14"/>
  <c r="L49" i="14"/>
  <c r="K25" i="14"/>
  <c r="L25" i="14"/>
  <c r="K53" i="14"/>
  <c r="L53" i="14"/>
  <c r="L18" i="14"/>
  <c r="K18" i="14"/>
  <c r="K21" i="14"/>
  <c r="L21" i="14"/>
  <c r="K43" i="14"/>
  <c r="L43" i="14"/>
  <c r="K23" i="14"/>
  <c r="L23" i="14"/>
  <c r="K35" i="14"/>
  <c r="L35" i="14"/>
  <c r="K46" i="14"/>
  <c r="L46" i="14"/>
  <c r="K32" i="14"/>
  <c r="L32" i="14"/>
  <c r="K41" i="14"/>
  <c r="L41" i="14"/>
  <c r="L25" i="16"/>
  <c r="L21" i="16"/>
  <c r="L29" i="16"/>
  <c r="L4" i="14"/>
  <c r="L4" i="16"/>
  <c r="L48" i="17"/>
  <c r="L34" i="17"/>
  <c r="L46" i="17"/>
  <c r="L60" i="17"/>
  <c r="L36" i="17"/>
  <c r="D11" i="12"/>
  <c r="L20" i="17"/>
  <c r="L58" i="17"/>
  <c r="L7" i="17"/>
  <c r="L13" i="17"/>
  <c r="L5" i="17"/>
  <c r="L9" i="17"/>
  <c r="L11" i="17"/>
  <c r="L4" i="17"/>
  <c r="L5" i="13"/>
  <c r="L14" i="13"/>
  <c r="L8" i="13"/>
  <c r="L10" i="13"/>
  <c r="L12" i="13"/>
  <c r="L6" i="13"/>
  <c r="L9" i="13"/>
  <c r="L4" i="13"/>
  <c r="L26" i="13"/>
  <c r="L30" i="13"/>
  <c r="L62" i="13"/>
  <c r="L28" i="13"/>
  <c r="L40" i="18"/>
  <c r="L54" i="18"/>
  <c r="L41" i="18"/>
  <c r="L53" i="18"/>
  <c r="L44" i="18"/>
  <c r="L56" i="18"/>
  <c r="L43" i="18"/>
  <c r="L55" i="18"/>
  <c r="L51" i="18"/>
  <c r="L57" i="18"/>
  <c r="L39" i="18"/>
  <c r="L48" i="18"/>
  <c r="L47" i="18"/>
  <c r="L59" i="18"/>
  <c r="L52" i="18"/>
  <c r="L42" i="18"/>
  <c r="L46" i="18"/>
  <c r="L58" i="18"/>
  <c r="L45" i="18"/>
  <c r="L60" i="18"/>
  <c r="L50" i="18"/>
  <c r="L62" i="18"/>
  <c r="L49" i="18"/>
  <c r="L61" i="18"/>
  <c r="C8" i="12"/>
  <c r="L34" i="13"/>
  <c r="C9" i="12"/>
  <c r="L52" i="13"/>
  <c r="L59" i="13"/>
  <c r="L29" i="13"/>
  <c r="L58" i="13"/>
  <c r="F11" i="12"/>
  <c r="G23" i="11"/>
  <c r="G58" i="11"/>
  <c r="G57" i="11"/>
  <c r="F25" i="11"/>
  <c r="I25" i="11" s="1"/>
  <c r="G26" i="11"/>
  <c r="G32" i="11"/>
  <c r="G38" i="11"/>
  <c r="G44" i="11"/>
  <c r="G55" i="11"/>
  <c r="G47" i="11"/>
  <c r="G56" i="11"/>
  <c r="G29" i="11"/>
  <c r="G35" i="11"/>
  <c r="G41" i="11"/>
  <c r="G54" i="11"/>
  <c r="G62" i="11"/>
  <c r="G61" i="11"/>
  <c r="G53" i="11"/>
  <c r="G52" i="11"/>
  <c r="G49" i="11"/>
  <c r="G51" i="11"/>
  <c r="G60" i="11"/>
  <c r="G50" i="11"/>
  <c r="G59" i="11"/>
  <c r="G19" i="11"/>
  <c r="G22" i="11"/>
  <c r="G25" i="11"/>
  <c r="G28" i="11"/>
  <c r="G31" i="11"/>
  <c r="G34" i="11"/>
  <c r="G37" i="11"/>
  <c r="G40" i="11"/>
  <c r="G43" i="11"/>
  <c r="G46" i="11"/>
  <c r="G39" i="11"/>
  <c r="G18" i="11"/>
  <c r="G21" i="11"/>
  <c r="G24" i="11"/>
  <c r="G27" i="11"/>
  <c r="G30" i="11"/>
  <c r="G33" i="11"/>
  <c r="G36" i="11"/>
  <c r="G42" i="11"/>
  <c r="G45" i="11"/>
  <c r="G48" i="11"/>
  <c r="F17" i="11"/>
  <c r="G17" i="11"/>
  <c r="G20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F3" i="11"/>
  <c r="E8" i="12" l="1"/>
  <c r="D8" i="12"/>
  <c r="E11" i="12"/>
  <c r="E9" i="12"/>
  <c r="D9" i="12"/>
  <c r="I17" i="11"/>
  <c r="H19" i="11"/>
  <c r="H22" i="11"/>
  <c r="H25" i="11"/>
  <c r="H28" i="11"/>
  <c r="H31" i="11"/>
  <c r="H34" i="11"/>
  <c r="H37" i="11"/>
  <c r="H40" i="11"/>
  <c r="H43" i="11"/>
  <c r="H46" i="11"/>
  <c r="H49" i="11"/>
  <c r="H52" i="11"/>
  <c r="H55" i="11"/>
  <c r="H58" i="11"/>
  <c r="H61" i="11"/>
  <c r="H18" i="11"/>
  <c r="H21" i="11"/>
  <c r="H24" i="11"/>
  <c r="H27" i="11"/>
  <c r="H30" i="11"/>
  <c r="H33" i="11"/>
  <c r="H36" i="11"/>
  <c r="H39" i="11"/>
  <c r="H42" i="11"/>
  <c r="H45" i="11"/>
  <c r="H48" i="11"/>
  <c r="H51" i="11"/>
  <c r="H54" i="11"/>
  <c r="H57" i="11"/>
  <c r="H60" i="11"/>
  <c r="H23" i="11"/>
  <c r="H26" i="11"/>
  <c r="H29" i="11"/>
  <c r="H32" i="11"/>
  <c r="H35" i="11"/>
  <c r="H38" i="11"/>
  <c r="H41" i="11"/>
  <c r="H44" i="11"/>
  <c r="H47" i="11"/>
  <c r="H56" i="11"/>
  <c r="H17" i="11"/>
  <c r="H53" i="11"/>
  <c r="H59" i="11"/>
  <c r="H62" i="11"/>
  <c r="H20" i="11"/>
  <c r="H50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3" i="11"/>
  <c r="K17" i="11" l="1"/>
  <c r="L17" i="11"/>
  <c r="K35" i="11"/>
  <c r="L35" i="11"/>
  <c r="L57" i="11"/>
  <c r="K57" i="11"/>
  <c r="K31" i="11"/>
  <c r="L31" i="11"/>
  <c r="K50" i="11"/>
  <c r="L50" i="11"/>
  <c r="L56" i="11"/>
  <c r="K56" i="11"/>
  <c r="K32" i="11"/>
  <c r="L32" i="11"/>
  <c r="L54" i="11"/>
  <c r="K54" i="11"/>
  <c r="K36" i="11"/>
  <c r="L36" i="11"/>
  <c r="K18" i="11"/>
  <c r="L18" i="11"/>
  <c r="K46" i="11"/>
  <c r="L46" i="11"/>
  <c r="K28" i="11"/>
  <c r="L28" i="11"/>
  <c r="K20" i="11"/>
  <c r="L20" i="11"/>
  <c r="K47" i="11"/>
  <c r="L47" i="11"/>
  <c r="K29" i="11"/>
  <c r="L29" i="11"/>
  <c r="L51" i="11"/>
  <c r="K51" i="11"/>
  <c r="K33" i="11"/>
  <c r="L33" i="11"/>
  <c r="L61" i="11"/>
  <c r="K61" i="11"/>
  <c r="K43" i="11"/>
  <c r="L43" i="11"/>
  <c r="K25" i="11"/>
  <c r="L25" i="11"/>
  <c r="K39" i="11"/>
  <c r="L39" i="11"/>
  <c r="L62" i="11"/>
  <c r="K62" i="11"/>
  <c r="K26" i="11"/>
  <c r="L26" i="11"/>
  <c r="L48" i="11"/>
  <c r="K48" i="11"/>
  <c r="K30" i="11"/>
  <c r="L30" i="11"/>
  <c r="L58" i="11"/>
  <c r="K58" i="11"/>
  <c r="K40" i="11"/>
  <c r="L40" i="11"/>
  <c r="K22" i="11"/>
  <c r="L22" i="11"/>
  <c r="K21" i="11"/>
  <c r="L21" i="11"/>
  <c r="K44" i="11"/>
  <c r="L44" i="11"/>
  <c r="L59" i="11"/>
  <c r="K59" i="11"/>
  <c r="K41" i="11"/>
  <c r="L41" i="11"/>
  <c r="K23" i="11"/>
  <c r="L23" i="11"/>
  <c r="K45" i="11"/>
  <c r="L45" i="11"/>
  <c r="K27" i="11"/>
  <c r="L27" i="11"/>
  <c r="K55" i="11"/>
  <c r="L55" i="11"/>
  <c r="K37" i="11"/>
  <c r="L37" i="11"/>
  <c r="K19" i="11"/>
  <c r="L19" i="11"/>
  <c r="L49" i="11"/>
  <c r="K49" i="11"/>
  <c r="L53" i="11"/>
  <c r="K53" i="11"/>
  <c r="K38" i="11"/>
  <c r="L38" i="11"/>
  <c r="L60" i="11"/>
  <c r="K60" i="11"/>
  <c r="K42" i="11"/>
  <c r="L42" i="11"/>
  <c r="K24" i="11"/>
  <c r="L24" i="11"/>
  <c r="L52" i="11"/>
  <c r="K52" i="11"/>
  <c r="K34" i="11"/>
  <c r="L34" i="11"/>
  <c r="J17" i="11"/>
  <c r="J20" i="11"/>
  <c r="J23" i="11"/>
  <c r="J26" i="11"/>
  <c r="J29" i="11"/>
  <c r="J32" i="11"/>
  <c r="J35" i="11"/>
  <c r="J38" i="11"/>
  <c r="J41" i="11"/>
  <c r="J44" i="11"/>
  <c r="J47" i="11"/>
  <c r="J50" i="11"/>
  <c r="J53" i="11"/>
  <c r="J56" i="11"/>
  <c r="J59" i="11"/>
  <c r="J62" i="11"/>
  <c r="J19" i="11"/>
  <c r="J22" i="11"/>
  <c r="J25" i="11"/>
  <c r="J28" i="11"/>
  <c r="J31" i="11"/>
  <c r="J34" i="11"/>
  <c r="J37" i="11"/>
  <c r="J40" i="11"/>
  <c r="J43" i="11"/>
  <c r="J46" i="11"/>
  <c r="J49" i="11"/>
  <c r="J52" i="11"/>
  <c r="J55" i="11"/>
  <c r="J58" i="11"/>
  <c r="J61" i="11"/>
  <c r="J21" i="11"/>
  <c r="J54" i="11"/>
  <c r="J57" i="11"/>
  <c r="J36" i="11"/>
  <c r="J39" i="11"/>
  <c r="J42" i="11"/>
  <c r="J51" i="11"/>
  <c r="J60" i="11"/>
  <c r="J48" i="11"/>
  <c r="J18" i="11"/>
  <c r="J24" i="11"/>
  <c r="J27" i="11"/>
  <c r="J30" i="11"/>
  <c r="J33" i="11"/>
  <c r="J45" i="11"/>
  <c r="L5" i="11"/>
  <c r="K5" i="11"/>
  <c r="K11" i="11"/>
  <c r="L11" i="11"/>
  <c r="L6" i="11"/>
  <c r="K6" i="11"/>
  <c r="L12" i="11"/>
  <c r="K12" i="11"/>
  <c r="L7" i="11"/>
  <c r="K7" i="11"/>
  <c r="L13" i="11"/>
  <c r="K13" i="11"/>
  <c r="J16" i="11"/>
  <c r="J15" i="11"/>
  <c r="J14" i="11"/>
  <c r="J5" i="11"/>
  <c r="J11" i="11"/>
  <c r="J3" i="11"/>
  <c r="J9" i="11"/>
  <c r="J7" i="11"/>
  <c r="J6" i="11"/>
  <c r="J12" i="11"/>
  <c r="J4" i="11"/>
  <c r="J13" i="11"/>
  <c r="J10" i="11"/>
  <c r="J8" i="11"/>
  <c r="L8" i="11"/>
  <c r="K8" i="11"/>
  <c r="K14" i="11"/>
  <c r="L14" i="11"/>
  <c r="L3" i="11"/>
  <c r="K3" i="11"/>
  <c r="L9" i="11"/>
  <c r="K9" i="11"/>
  <c r="L15" i="11"/>
  <c r="K15" i="11"/>
  <c r="K4" i="11"/>
  <c r="L4" i="11"/>
  <c r="L10" i="11"/>
  <c r="K10" i="11"/>
  <c r="K16" i="11"/>
  <c r="L16" i="11"/>
  <c r="C3" i="6"/>
  <c r="D4" i="6" s="1"/>
  <c r="E4" i="6" s="1"/>
  <c r="G4" i="6" s="1"/>
  <c r="C17" i="5"/>
  <c r="D17" i="5"/>
  <c r="E17" i="5" s="1"/>
  <c r="C18" i="5"/>
  <c r="D19" i="5" s="1"/>
  <c r="E19" i="5" s="1"/>
  <c r="F19" i="5" s="1"/>
  <c r="I19" i="5" s="1"/>
  <c r="D18" i="5"/>
  <c r="E18" i="5" s="1"/>
  <c r="F18" i="5" s="1"/>
  <c r="I18" i="5" s="1"/>
  <c r="C19" i="5"/>
  <c r="C20" i="5"/>
  <c r="D20" i="5"/>
  <c r="E20" i="5" s="1"/>
  <c r="F20" i="5" s="1"/>
  <c r="I20" i="5" s="1"/>
  <c r="C21" i="5"/>
  <c r="D22" i="5" s="1"/>
  <c r="E22" i="5" s="1"/>
  <c r="F22" i="5" s="1"/>
  <c r="I22" i="5" s="1"/>
  <c r="D21" i="5"/>
  <c r="E21" i="5" s="1"/>
  <c r="F21" i="5" s="1"/>
  <c r="I21" i="5" s="1"/>
  <c r="C22" i="5"/>
  <c r="C23" i="5"/>
  <c r="D23" i="5"/>
  <c r="E23" i="5" s="1"/>
  <c r="F23" i="5" s="1"/>
  <c r="I23" i="5" s="1"/>
  <c r="C24" i="5"/>
  <c r="D24" i="5"/>
  <c r="E24" i="5" s="1"/>
  <c r="F24" i="5" s="1"/>
  <c r="I24" i="5" s="1"/>
  <c r="C25" i="5"/>
  <c r="D25" i="5"/>
  <c r="E25" i="5" s="1"/>
  <c r="F25" i="5" s="1"/>
  <c r="I25" i="5" s="1"/>
  <c r="C26" i="5"/>
  <c r="D26" i="5"/>
  <c r="E26" i="5"/>
  <c r="F26" i="5"/>
  <c r="I26" i="5" s="1"/>
  <c r="C27" i="5"/>
  <c r="D27" i="5"/>
  <c r="E27" i="5" s="1"/>
  <c r="F27" i="5" s="1"/>
  <c r="I27" i="5" s="1"/>
  <c r="C28" i="5"/>
  <c r="D29" i="5" s="1"/>
  <c r="E29" i="5" s="1"/>
  <c r="F29" i="5" s="1"/>
  <c r="I29" i="5" s="1"/>
  <c r="D28" i="5"/>
  <c r="E28" i="5" s="1"/>
  <c r="F28" i="5" s="1"/>
  <c r="I28" i="5" s="1"/>
  <c r="C29" i="5"/>
  <c r="C30" i="5"/>
  <c r="D30" i="5"/>
  <c r="E30" i="5" s="1"/>
  <c r="F30" i="5" s="1"/>
  <c r="I30" i="5" s="1"/>
  <c r="C31" i="5"/>
  <c r="D32" i="5" s="1"/>
  <c r="E32" i="5" s="1"/>
  <c r="F32" i="5" s="1"/>
  <c r="I32" i="5" s="1"/>
  <c r="D31" i="5"/>
  <c r="E31" i="5" s="1"/>
  <c r="F31" i="5" s="1"/>
  <c r="I31" i="5" s="1"/>
  <c r="C32" i="5"/>
  <c r="C33" i="5"/>
  <c r="D33" i="5"/>
  <c r="E33" i="5" s="1"/>
  <c r="F33" i="5" s="1"/>
  <c r="I33" i="5" s="1"/>
  <c r="C34" i="5"/>
  <c r="D35" i="5" s="1"/>
  <c r="E35" i="5" s="1"/>
  <c r="F35" i="5" s="1"/>
  <c r="I35" i="5" s="1"/>
  <c r="D34" i="5"/>
  <c r="E34" i="5" s="1"/>
  <c r="F34" i="5" s="1"/>
  <c r="I34" i="5" s="1"/>
  <c r="C35" i="5"/>
  <c r="C36" i="5"/>
  <c r="D36" i="5"/>
  <c r="E36" i="5" s="1"/>
  <c r="F36" i="5" s="1"/>
  <c r="I36" i="5" s="1"/>
  <c r="C37" i="5"/>
  <c r="D38" i="5" s="1"/>
  <c r="E38" i="5" s="1"/>
  <c r="F38" i="5" s="1"/>
  <c r="I38" i="5" s="1"/>
  <c r="D37" i="5"/>
  <c r="E37" i="5" s="1"/>
  <c r="F37" i="5" s="1"/>
  <c r="I37" i="5" s="1"/>
  <c r="C38" i="5"/>
  <c r="C39" i="5"/>
  <c r="D39" i="5"/>
  <c r="E39" i="5" s="1"/>
  <c r="F39" i="5" s="1"/>
  <c r="I39" i="5" s="1"/>
  <c r="C40" i="5"/>
  <c r="D41" i="5" s="1"/>
  <c r="E41" i="5" s="1"/>
  <c r="F41" i="5" s="1"/>
  <c r="I41" i="5" s="1"/>
  <c r="D40" i="5"/>
  <c r="E40" i="5" s="1"/>
  <c r="F40" i="5" s="1"/>
  <c r="I40" i="5" s="1"/>
  <c r="C41" i="5"/>
  <c r="C42" i="5"/>
  <c r="D42" i="5"/>
  <c r="E42" i="5" s="1"/>
  <c r="F42" i="5" s="1"/>
  <c r="I42" i="5" s="1"/>
  <c r="C43" i="5"/>
  <c r="D44" i="5" s="1"/>
  <c r="E44" i="5" s="1"/>
  <c r="F44" i="5" s="1"/>
  <c r="I44" i="5" s="1"/>
  <c r="D43" i="5"/>
  <c r="E43" i="5" s="1"/>
  <c r="F43" i="5" s="1"/>
  <c r="I43" i="5" s="1"/>
  <c r="C44" i="5"/>
  <c r="C45" i="5"/>
  <c r="D45" i="5"/>
  <c r="E45" i="5" s="1"/>
  <c r="F45" i="5" s="1"/>
  <c r="I45" i="5" s="1"/>
  <c r="C46" i="5"/>
  <c r="D46" i="5"/>
  <c r="E46" i="5" s="1"/>
  <c r="F46" i="5" s="1"/>
  <c r="I46" i="5" s="1"/>
  <c r="C47" i="5"/>
  <c r="D47" i="5"/>
  <c r="E47" i="5" s="1"/>
  <c r="F47" i="5" s="1"/>
  <c r="I47" i="5" s="1"/>
  <c r="C48" i="5"/>
  <c r="D48" i="5"/>
  <c r="E48" i="5" s="1"/>
  <c r="F48" i="5" s="1"/>
  <c r="I48" i="5" s="1"/>
  <c r="C49" i="5"/>
  <c r="D49" i="5"/>
  <c r="E49" i="5"/>
  <c r="F49" i="5"/>
  <c r="I49" i="5" s="1"/>
  <c r="C50" i="5"/>
  <c r="D50" i="5"/>
  <c r="E50" i="5"/>
  <c r="F50" i="5" s="1"/>
  <c r="I50" i="5" s="1"/>
  <c r="C51" i="5"/>
  <c r="D51" i="5"/>
  <c r="E51" i="5" s="1"/>
  <c r="F51" i="5" s="1"/>
  <c r="I51" i="5" s="1"/>
  <c r="C52" i="5"/>
  <c r="D53" i="5" s="1"/>
  <c r="E53" i="5" s="1"/>
  <c r="F53" i="5" s="1"/>
  <c r="I53" i="5" s="1"/>
  <c r="D52" i="5"/>
  <c r="E52" i="5" s="1"/>
  <c r="F52" i="5" s="1"/>
  <c r="I52" i="5" s="1"/>
  <c r="C53" i="5"/>
  <c r="C54" i="5"/>
  <c r="D54" i="5"/>
  <c r="E54" i="5" s="1"/>
  <c r="F54" i="5" s="1"/>
  <c r="I54" i="5" s="1"/>
  <c r="C55" i="5"/>
  <c r="D56" i="5" s="1"/>
  <c r="E56" i="5" s="1"/>
  <c r="F56" i="5" s="1"/>
  <c r="I56" i="5" s="1"/>
  <c r="D55" i="5"/>
  <c r="E55" i="5" s="1"/>
  <c r="F55" i="5" s="1"/>
  <c r="I55" i="5" s="1"/>
  <c r="C56" i="5"/>
  <c r="C57" i="5"/>
  <c r="D57" i="5"/>
  <c r="E57" i="5" s="1"/>
  <c r="F57" i="5" s="1"/>
  <c r="I57" i="5" s="1"/>
  <c r="C58" i="5"/>
  <c r="D59" i="5" s="1"/>
  <c r="E59" i="5" s="1"/>
  <c r="F59" i="5" s="1"/>
  <c r="I59" i="5" s="1"/>
  <c r="D58" i="5"/>
  <c r="E58" i="5" s="1"/>
  <c r="F58" i="5" s="1"/>
  <c r="I58" i="5" s="1"/>
  <c r="C59" i="5"/>
  <c r="C60" i="5"/>
  <c r="D60" i="5"/>
  <c r="E60" i="5" s="1"/>
  <c r="F60" i="5" s="1"/>
  <c r="I60" i="5" s="1"/>
  <c r="C61" i="5"/>
  <c r="D62" i="5" s="1"/>
  <c r="E62" i="5" s="1"/>
  <c r="F62" i="5" s="1"/>
  <c r="I62" i="5" s="1"/>
  <c r="D61" i="5"/>
  <c r="E61" i="5" s="1"/>
  <c r="F61" i="5" s="1"/>
  <c r="I61" i="5" s="1"/>
  <c r="C62" i="5"/>
  <c r="I3" i="8"/>
  <c r="H3" i="8"/>
  <c r="F3" i="8"/>
  <c r="G3" i="8" s="1"/>
  <c r="C3" i="8"/>
  <c r="E4" i="7"/>
  <c r="F4" i="7" s="1"/>
  <c r="G4" i="7" s="1"/>
  <c r="I4" i="7" s="1"/>
  <c r="C4" i="7"/>
  <c r="D4" i="7" s="1"/>
  <c r="C16" i="5"/>
  <c r="C15" i="5"/>
  <c r="D16" i="5" s="1"/>
  <c r="E16" i="5" s="1"/>
  <c r="F16" i="5" s="1"/>
  <c r="I16" i="5" s="1"/>
  <c r="C14" i="5"/>
  <c r="D15" i="5" s="1"/>
  <c r="E15" i="5" s="1"/>
  <c r="F15" i="5" s="1"/>
  <c r="I15" i="5" s="1"/>
  <c r="C13" i="5"/>
  <c r="D14" i="5" s="1"/>
  <c r="E14" i="5" s="1"/>
  <c r="F14" i="5" s="1"/>
  <c r="I14" i="5" s="1"/>
  <c r="C12" i="5"/>
  <c r="D13" i="5" s="1"/>
  <c r="E13" i="5" s="1"/>
  <c r="F13" i="5" s="1"/>
  <c r="I13" i="5" s="1"/>
  <c r="C11" i="5"/>
  <c r="D12" i="5" s="1"/>
  <c r="E12" i="5" s="1"/>
  <c r="F12" i="5" s="1"/>
  <c r="I12" i="5" s="1"/>
  <c r="C10" i="5"/>
  <c r="D11" i="5" s="1"/>
  <c r="E11" i="5" s="1"/>
  <c r="F11" i="5" s="1"/>
  <c r="I11" i="5" s="1"/>
  <c r="C9" i="5"/>
  <c r="D10" i="5" s="1"/>
  <c r="E10" i="5" s="1"/>
  <c r="F10" i="5" s="1"/>
  <c r="I10" i="5" s="1"/>
  <c r="C8" i="5"/>
  <c r="D9" i="5" s="1"/>
  <c r="E9" i="5" s="1"/>
  <c r="F9" i="5" s="1"/>
  <c r="I9" i="5" s="1"/>
  <c r="C7" i="5"/>
  <c r="D8" i="5" s="1"/>
  <c r="E8" i="5" s="1"/>
  <c r="F8" i="5" s="1"/>
  <c r="I8" i="5" s="1"/>
  <c r="C6" i="5"/>
  <c r="D7" i="5" s="1"/>
  <c r="E7" i="5" s="1"/>
  <c r="F7" i="5" s="1"/>
  <c r="I7" i="5" s="1"/>
  <c r="C5" i="5"/>
  <c r="D6" i="5" s="1"/>
  <c r="E6" i="5" s="1"/>
  <c r="C4" i="6" l="1"/>
  <c r="D5" i="6" s="1"/>
  <c r="E5" i="6" s="1"/>
  <c r="F5" i="6" s="1"/>
  <c r="I5" i="6" s="1"/>
  <c r="F4" i="6"/>
  <c r="H4" i="6" s="1"/>
  <c r="G19" i="5"/>
  <c r="G22" i="5"/>
  <c r="G25" i="5"/>
  <c r="G28" i="5"/>
  <c r="G31" i="5"/>
  <c r="G34" i="5"/>
  <c r="G37" i="5"/>
  <c r="G40" i="5"/>
  <c r="G43" i="5"/>
  <c r="G46" i="5"/>
  <c r="G49" i="5"/>
  <c r="G52" i="5"/>
  <c r="G55" i="5"/>
  <c r="G58" i="5"/>
  <c r="G61" i="5"/>
  <c r="G18" i="5"/>
  <c r="G21" i="5"/>
  <c r="G24" i="5"/>
  <c r="G27" i="5"/>
  <c r="G30" i="5"/>
  <c r="G33" i="5"/>
  <c r="G36" i="5"/>
  <c r="G39" i="5"/>
  <c r="G42" i="5"/>
  <c r="G45" i="5"/>
  <c r="G48" i="5"/>
  <c r="G51" i="5"/>
  <c r="G54" i="5"/>
  <c r="G57" i="5"/>
  <c r="G60" i="5"/>
  <c r="F17" i="5"/>
  <c r="G17" i="5"/>
  <c r="G20" i="5"/>
  <c r="G23" i="5"/>
  <c r="G26" i="5"/>
  <c r="G29" i="5"/>
  <c r="G32" i="5"/>
  <c r="G35" i="5"/>
  <c r="G38" i="5"/>
  <c r="G41" i="5"/>
  <c r="G44" i="5"/>
  <c r="G47" i="5"/>
  <c r="G50" i="5"/>
  <c r="G53" i="5"/>
  <c r="G56" i="5"/>
  <c r="G59" i="5"/>
  <c r="G62" i="5"/>
  <c r="G16" i="5"/>
  <c r="G15" i="5"/>
  <c r="G14" i="5"/>
  <c r="G13" i="5"/>
  <c r="G12" i="5"/>
  <c r="G11" i="5"/>
  <c r="G10" i="5"/>
  <c r="G9" i="5"/>
  <c r="G8" i="5"/>
  <c r="G7" i="5"/>
  <c r="G6" i="5"/>
  <c r="F6" i="5"/>
  <c r="M4" i="7"/>
  <c r="L4" i="7"/>
  <c r="E5" i="7"/>
  <c r="C5" i="7"/>
  <c r="H4" i="7"/>
  <c r="D3" i="8"/>
  <c r="C4" i="8" s="1"/>
  <c r="J4" i="7"/>
  <c r="K3" i="8"/>
  <c r="J3" i="8"/>
  <c r="H5" i="7" l="1"/>
  <c r="G5" i="6"/>
  <c r="H5" i="6"/>
  <c r="L5" i="6" s="1"/>
  <c r="C5" i="6"/>
  <c r="C6" i="6" s="1"/>
  <c r="I4" i="6"/>
  <c r="I17" i="5"/>
  <c r="H59" i="5"/>
  <c r="H62" i="5"/>
  <c r="H19" i="5"/>
  <c r="H22" i="5"/>
  <c r="H25" i="5"/>
  <c r="H28" i="5"/>
  <c r="H31" i="5"/>
  <c r="H34" i="5"/>
  <c r="H37" i="5"/>
  <c r="H40" i="5"/>
  <c r="H43" i="5"/>
  <c r="H46" i="5"/>
  <c r="H49" i="5"/>
  <c r="H52" i="5"/>
  <c r="H55" i="5"/>
  <c r="H58" i="5"/>
  <c r="H61" i="5"/>
  <c r="H20" i="5"/>
  <c r="H32" i="5"/>
  <c r="H35" i="5"/>
  <c r="H41" i="5"/>
  <c r="H44" i="5"/>
  <c r="H56" i="5"/>
  <c r="H38" i="5"/>
  <c r="H50" i="5"/>
  <c r="H18" i="5"/>
  <c r="H21" i="5"/>
  <c r="H24" i="5"/>
  <c r="H27" i="5"/>
  <c r="H30" i="5"/>
  <c r="H33" i="5"/>
  <c r="H36" i="5"/>
  <c r="H39" i="5"/>
  <c r="H42" i="5"/>
  <c r="H45" i="5"/>
  <c r="H48" i="5"/>
  <c r="H51" i="5"/>
  <c r="H54" i="5"/>
  <c r="H57" i="5"/>
  <c r="H60" i="5"/>
  <c r="H26" i="5"/>
  <c r="H17" i="5"/>
  <c r="H23" i="5"/>
  <c r="H29" i="5"/>
  <c r="H47" i="5"/>
  <c r="H53" i="5"/>
  <c r="D4" i="8"/>
  <c r="F5" i="8" s="1"/>
  <c r="G5" i="8" s="1"/>
  <c r="H5" i="8" s="1"/>
  <c r="K5" i="8" s="1"/>
  <c r="D5" i="7"/>
  <c r="C6" i="7" s="1"/>
  <c r="K4" i="7"/>
  <c r="F5" i="7"/>
  <c r="G5" i="7" s="1"/>
  <c r="I6" i="5"/>
  <c r="H15" i="5"/>
  <c r="H11" i="5"/>
  <c r="H10" i="5"/>
  <c r="H9" i="5"/>
  <c r="H12" i="5"/>
  <c r="H16" i="5"/>
  <c r="H14" i="5"/>
  <c r="H8" i="5"/>
  <c r="H13" i="5"/>
  <c r="H7" i="5"/>
  <c r="H6" i="5"/>
  <c r="L3" i="8"/>
  <c r="M3" i="8"/>
  <c r="N3" i="8"/>
  <c r="F4" i="8"/>
  <c r="G4" i="8" s="1"/>
  <c r="J5" i="6"/>
  <c r="J4" i="6"/>
  <c r="L4" i="6"/>
  <c r="K4" i="6"/>
  <c r="E6" i="7" l="1"/>
  <c r="D6" i="6"/>
  <c r="E6" i="6" s="1"/>
  <c r="F6" i="6" s="1"/>
  <c r="K5" i="6"/>
  <c r="K26" i="5"/>
  <c r="L26" i="5"/>
  <c r="K56" i="5"/>
  <c r="L56" i="5"/>
  <c r="L61" i="5"/>
  <c r="K61" i="5"/>
  <c r="L43" i="5"/>
  <c r="K43" i="5"/>
  <c r="L25" i="5"/>
  <c r="K25" i="5"/>
  <c r="K53" i="5"/>
  <c r="L53" i="5"/>
  <c r="K60" i="5"/>
  <c r="L60" i="5"/>
  <c r="K42" i="5"/>
  <c r="L42" i="5"/>
  <c r="K24" i="5"/>
  <c r="L24" i="5"/>
  <c r="K44" i="5"/>
  <c r="L44" i="5"/>
  <c r="L58" i="5"/>
  <c r="K58" i="5"/>
  <c r="L40" i="5"/>
  <c r="K40" i="5"/>
  <c r="L22" i="5"/>
  <c r="K22" i="5"/>
  <c r="K47" i="5"/>
  <c r="L47" i="5"/>
  <c r="K21" i="5"/>
  <c r="L21" i="5"/>
  <c r="K41" i="5"/>
  <c r="L41" i="5"/>
  <c r="L55" i="5"/>
  <c r="K55" i="5"/>
  <c r="L37" i="5"/>
  <c r="K37" i="5"/>
  <c r="L19" i="5"/>
  <c r="K19" i="5"/>
  <c r="K35" i="5"/>
  <c r="L35" i="5"/>
  <c r="L52" i="5"/>
  <c r="K52" i="5"/>
  <c r="L34" i="5"/>
  <c r="K34" i="5"/>
  <c r="K62" i="5"/>
  <c r="L62" i="5"/>
  <c r="K45" i="5"/>
  <c r="L45" i="5"/>
  <c r="K57" i="5"/>
  <c r="L57" i="5"/>
  <c r="K54" i="5"/>
  <c r="L54" i="5"/>
  <c r="K36" i="5"/>
  <c r="L36" i="5"/>
  <c r="K23" i="5"/>
  <c r="L23" i="5"/>
  <c r="K51" i="5"/>
  <c r="L51" i="5"/>
  <c r="K33" i="5"/>
  <c r="L33" i="5"/>
  <c r="K50" i="5"/>
  <c r="L50" i="5"/>
  <c r="K32" i="5"/>
  <c r="L32" i="5"/>
  <c r="L49" i="5"/>
  <c r="K49" i="5"/>
  <c r="L31" i="5"/>
  <c r="K31" i="5"/>
  <c r="K59" i="5"/>
  <c r="L59" i="5"/>
  <c r="K27" i="5"/>
  <c r="L27" i="5"/>
  <c r="K39" i="5"/>
  <c r="L39" i="5"/>
  <c r="K29" i="5"/>
  <c r="L29" i="5"/>
  <c r="K18" i="5"/>
  <c r="L18" i="5"/>
  <c r="K17" i="5"/>
  <c r="L17" i="5"/>
  <c r="K48" i="5"/>
  <c r="L48" i="5"/>
  <c r="K30" i="5"/>
  <c r="L30" i="5"/>
  <c r="K38" i="5"/>
  <c r="L38" i="5"/>
  <c r="K20" i="5"/>
  <c r="L20" i="5"/>
  <c r="L46" i="5"/>
  <c r="K46" i="5"/>
  <c r="L28" i="5"/>
  <c r="K28" i="5"/>
  <c r="J18" i="5"/>
  <c r="J24" i="5"/>
  <c r="J27" i="5"/>
  <c r="J33" i="5"/>
  <c r="J39" i="5"/>
  <c r="J54" i="5"/>
  <c r="J17" i="5"/>
  <c r="J20" i="5"/>
  <c r="J23" i="5"/>
  <c r="J26" i="5"/>
  <c r="J29" i="5"/>
  <c r="J32" i="5"/>
  <c r="J35" i="5"/>
  <c r="J38" i="5"/>
  <c r="J41" i="5"/>
  <c r="J44" i="5"/>
  <c r="J47" i="5"/>
  <c r="J50" i="5"/>
  <c r="J53" i="5"/>
  <c r="J56" i="5"/>
  <c r="J59" i="5"/>
  <c r="J62" i="5"/>
  <c r="J48" i="5"/>
  <c r="J51" i="5"/>
  <c r="J21" i="5"/>
  <c r="J42" i="5"/>
  <c r="J19" i="5"/>
  <c r="J22" i="5"/>
  <c r="J25" i="5"/>
  <c r="J28" i="5"/>
  <c r="J31" i="5"/>
  <c r="J34" i="5"/>
  <c r="J37" i="5"/>
  <c r="J40" i="5"/>
  <c r="J43" i="5"/>
  <c r="J46" i="5"/>
  <c r="J49" i="5"/>
  <c r="J52" i="5"/>
  <c r="J55" i="5"/>
  <c r="J58" i="5"/>
  <c r="J61" i="5"/>
  <c r="J30" i="5"/>
  <c r="J45" i="5"/>
  <c r="J57" i="5"/>
  <c r="J60" i="5"/>
  <c r="J36" i="5"/>
  <c r="L16" i="5"/>
  <c r="K16" i="5"/>
  <c r="J7" i="5"/>
  <c r="J16" i="5"/>
  <c r="J15" i="5"/>
  <c r="J14" i="5"/>
  <c r="J13" i="5"/>
  <c r="J12" i="5"/>
  <c r="J11" i="5"/>
  <c r="J10" i="5"/>
  <c r="J9" i="5"/>
  <c r="J8" i="5"/>
  <c r="J6" i="5"/>
  <c r="D6" i="7"/>
  <c r="E7" i="7" s="1"/>
  <c r="K6" i="5"/>
  <c r="L6" i="5"/>
  <c r="K12" i="5"/>
  <c r="L12" i="5"/>
  <c r="D7" i="6"/>
  <c r="E7" i="6" s="1"/>
  <c r="F7" i="6" s="1"/>
  <c r="I7" i="6" s="1"/>
  <c r="C7" i="6"/>
  <c r="K7" i="5"/>
  <c r="L7" i="5"/>
  <c r="K9" i="5"/>
  <c r="L9" i="5"/>
  <c r="K13" i="5"/>
  <c r="L13" i="5"/>
  <c r="K10" i="5"/>
  <c r="L10" i="5"/>
  <c r="C5" i="8"/>
  <c r="H4" i="8"/>
  <c r="I4" i="8"/>
  <c r="I5" i="8"/>
  <c r="K8" i="5"/>
  <c r="L8" i="5"/>
  <c r="K11" i="5"/>
  <c r="L11" i="5"/>
  <c r="J5" i="7"/>
  <c r="I5" i="7"/>
  <c r="L14" i="5"/>
  <c r="K14" i="5"/>
  <c r="L15" i="5"/>
  <c r="K15" i="5"/>
  <c r="F6" i="7" l="1"/>
  <c r="H6" i="7"/>
  <c r="G6" i="6"/>
  <c r="F7" i="7"/>
  <c r="G7" i="7" s="1"/>
  <c r="H7" i="7"/>
  <c r="C6" i="8"/>
  <c r="D5" i="8"/>
  <c r="F6" i="8" s="1"/>
  <c r="G6" i="8" s="1"/>
  <c r="G7" i="6"/>
  <c r="L5" i="7"/>
  <c r="M5" i="7"/>
  <c r="K5" i="7"/>
  <c r="I6" i="6"/>
  <c r="H7" i="6"/>
  <c r="H6" i="6"/>
  <c r="D8" i="6"/>
  <c r="E8" i="6" s="1"/>
  <c r="C8" i="6"/>
  <c r="K4" i="8"/>
  <c r="J5" i="8"/>
  <c r="J4" i="8"/>
  <c r="C7" i="7"/>
  <c r="G6" i="7" l="1"/>
  <c r="G8" i="6"/>
  <c r="H6" i="8"/>
  <c r="I6" i="8"/>
  <c r="J6" i="6"/>
  <c r="J7" i="6"/>
  <c r="L6" i="6"/>
  <c r="K6" i="6"/>
  <c r="F8" i="6"/>
  <c r="N4" i="8"/>
  <c r="M4" i="8"/>
  <c r="D9" i="6"/>
  <c r="E9" i="6" s="1"/>
  <c r="C9" i="6"/>
  <c r="C7" i="8"/>
  <c r="F7" i="8"/>
  <c r="G7" i="8" s="1"/>
  <c r="H7" i="8" s="1"/>
  <c r="K7" i="8" s="1"/>
  <c r="D6" i="8"/>
  <c r="N5" i="8"/>
  <c r="M5" i="8"/>
  <c r="L7" i="6"/>
  <c r="K7" i="6"/>
  <c r="L5" i="8"/>
  <c r="L4" i="8"/>
  <c r="D7" i="7"/>
  <c r="C8" i="7" s="1"/>
  <c r="J7" i="7"/>
  <c r="I7" i="7"/>
  <c r="J6" i="7" l="1"/>
  <c r="K7" i="7" s="1"/>
  <c r="I6" i="7"/>
  <c r="E8" i="7"/>
  <c r="H8" i="7" s="1"/>
  <c r="G9" i="6"/>
  <c r="D8" i="7"/>
  <c r="E9" i="7" s="1"/>
  <c r="M7" i="7"/>
  <c r="L7" i="7"/>
  <c r="F8" i="8"/>
  <c r="G8" i="8" s="1"/>
  <c r="H8" i="8" s="1"/>
  <c r="K8" i="8" s="1"/>
  <c r="D7" i="8"/>
  <c r="C8" i="8"/>
  <c r="I8" i="6"/>
  <c r="H8" i="6"/>
  <c r="C10" i="6"/>
  <c r="D10" i="6"/>
  <c r="E10" i="6" s="1"/>
  <c r="K6" i="8"/>
  <c r="J6" i="8"/>
  <c r="J7" i="8"/>
  <c r="F9" i="6"/>
  <c r="I9" i="6" s="1"/>
  <c r="I7" i="8"/>
  <c r="F8" i="7" l="1"/>
  <c r="L6" i="7"/>
  <c r="M6" i="7"/>
  <c r="K6" i="7"/>
  <c r="G10" i="6"/>
  <c r="H9" i="6"/>
  <c r="L9" i="6" s="1"/>
  <c r="F9" i="7"/>
  <c r="G9" i="7" s="1"/>
  <c r="J9" i="7" s="1"/>
  <c r="H9" i="7"/>
  <c r="J8" i="8"/>
  <c r="C9" i="7"/>
  <c r="F10" i="6"/>
  <c r="L8" i="6"/>
  <c r="K8" i="6"/>
  <c r="I8" i="8"/>
  <c r="N6" i="8"/>
  <c r="M6" i="8"/>
  <c r="L7" i="8"/>
  <c r="L6" i="8"/>
  <c r="L8" i="8"/>
  <c r="D11" i="6"/>
  <c r="E11" i="6" s="1"/>
  <c r="C11" i="6"/>
  <c r="D8" i="8"/>
  <c r="F9" i="8" s="1"/>
  <c r="G9" i="8" s="1"/>
  <c r="N7" i="8"/>
  <c r="M7" i="8"/>
  <c r="J9" i="6"/>
  <c r="J8" i="6"/>
  <c r="G8" i="7" l="1"/>
  <c r="I9" i="7" s="1"/>
  <c r="K9" i="6"/>
  <c r="H9" i="8"/>
  <c r="I9" i="8"/>
  <c r="C9" i="8"/>
  <c r="I10" i="6"/>
  <c r="H10" i="6"/>
  <c r="D9" i="7"/>
  <c r="E10" i="7" s="1"/>
  <c r="C12" i="6"/>
  <c r="D12" i="6"/>
  <c r="E12" i="6" s="1"/>
  <c r="G12" i="6" s="1"/>
  <c r="F11" i="6"/>
  <c r="G11" i="6"/>
  <c r="M8" i="8"/>
  <c r="N8" i="8"/>
  <c r="J8" i="7" l="1"/>
  <c r="I8" i="7"/>
  <c r="C10" i="7"/>
  <c r="D10" i="7" s="1"/>
  <c r="C11" i="7" s="1"/>
  <c r="I11" i="6"/>
  <c r="H11" i="6"/>
  <c r="F10" i="7"/>
  <c r="H10" i="7"/>
  <c r="F10" i="8"/>
  <c r="G10" i="8" s="1"/>
  <c r="D9" i="8"/>
  <c r="C10" i="8"/>
  <c r="K9" i="8"/>
  <c r="J9" i="8"/>
  <c r="M9" i="7"/>
  <c r="L9" i="7"/>
  <c r="F12" i="6"/>
  <c r="L10" i="6"/>
  <c r="K10" i="6"/>
  <c r="D13" i="6"/>
  <c r="E13" i="6" s="1"/>
  <c r="C13" i="6"/>
  <c r="J10" i="6"/>
  <c r="G10" i="7" l="1"/>
  <c r="J10" i="7" s="1"/>
  <c r="M8" i="7"/>
  <c r="L8" i="7"/>
  <c r="K8" i="7"/>
  <c r="K9" i="7"/>
  <c r="E11" i="7"/>
  <c r="J11" i="6"/>
  <c r="D11" i="7"/>
  <c r="C12" i="7" s="1"/>
  <c r="K11" i="6"/>
  <c r="L11" i="6"/>
  <c r="I12" i="6"/>
  <c r="H12" i="6"/>
  <c r="M9" i="8"/>
  <c r="N9" i="8"/>
  <c r="D10" i="8"/>
  <c r="C11" i="8" s="1"/>
  <c r="D14" i="6"/>
  <c r="E14" i="6" s="1"/>
  <c r="C14" i="6"/>
  <c r="L9" i="8"/>
  <c r="H10" i="8"/>
  <c r="I10" i="8"/>
  <c r="F13" i="6"/>
  <c r="G13" i="6"/>
  <c r="I10" i="7" l="1"/>
  <c r="L10" i="7" s="1"/>
  <c r="F11" i="7"/>
  <c r="H11" i="7"/>
  <c r="E12" i="7"/>
  <c r="F12" i="7" s="1"/>
  <c r="G12" i="7" s="1"/>
  <c r="C12" i="8"/>
  <c r="F12" i="8"/>
  <c r="G12" i="8" s="1"/>
  <c r="D11" i="8"/>
  <c r="F11" i="8"/>
  <c r="G11" i="8" s="1"/>
  <c r="K10" i="7"/>
  <c r="K10" i="8"/>
  <c r="J10" i="8"/>
  <c r="D15" i="6"/>
  <c r="E15" i="6" s="1"/>
  <c r="C15" i="6"/>
  <c r="D12" i="7"/>
  <c r="C13" i="7" s="1"/>
  <c r="F14" i="6"/>
  <c r="G14" i="6"/>
  <c r="I13" i="6"/>
  <c r="J13" i="6" s="1"/>
  <c r="H13" i="6"/>
  <c r="J12" i="6"/>
  <c r="L12" i="6"/>
  <c r="K12" i="6"/>
  <c r="M10" i="7" l="1"/>
  <c r="H12" i="7"/>
  <c r="G11" i="7"/>
  <c r="I12" i="7" s="1"/>
  <c r="E13" i="7"/>
  <c r="J12" i="7"/>
  <c r="D16" i="6"/>
  <c r="E16" i="6" s="1"/>
  <c r="C16" i="6"/>
  <c r="F15" i="6"/>
  <c r="G15" i="6"/>
  <c r="N10" i="8"/>
  <c r="M10" i="8"/>
  <c r="H12" i="8"/>
  <c r="I12" i="8"/>
  <c r="L10" i="8"/>
  <c r="I14" i="6"/>
  <c r="H14" i="6"/>
  <c r="D13" i="7"/>
  <c r="C14" i="7" s="1"/>
  <c r="L13" i="6"/>
  <c r="K13" i="6"/>
  <c r="H11" i="8"/>
  <c r="I11" i="8"/>
  <c r="D12" i="8"/>
  <c r="C13" i="8" s="1"/>
  <c r="F13" i="7" l="1"/>
  <c r="J11" i="7"/>
  <c r="I11" i="7"/>
  <c r="H13" i="7"/>
  <c r="J14" i="6"/>
  <c r="D13" i="8"/>
  <c r="F14" i="8" s="1"/>
  <c r="G14" i="8" s="1"/>
  <c r="D14" i="7"/>
  <c r="C15" i="7" s="1"/>
  <c r="L14" i="6"/>
  <c r="K14" i="6"/>
  <c r="K12" i="8"/>
  <c r="J12" i="8"/>
  <c r="E14" i="7"/>
  <c r="F13" i="8"/>
  <c r="G13" i="8" s="1"/>
  <c r="K11" i="8"/>
  <c r="L11" i="8" s="1"/>
  <c r="J11" i="8"/>
  <c r="D17" i="6"/>
  <c r="E17" i="6" s="1"/>
  <c r="C17" i="6"/>
  <c r="I15" i="6"/>
  <c r="H15" i="6"/>
  <c r="F16" i="6"/>
  <c r="G16" i="6"/>
  <c r="L12" i="7"/>
  <c r="M12" i="7"/>
  <c r="K11" i="7" l="1"/>
  <c r="G13" i="7"/>
  <c r="K12" i="7"/>
  <c r="M11" i="7"/>
  <c r="L11" i="7"/>
  <c r="E15" i="7"/>
  <c r="F15" i="7" s="1"/>
  <c r="C18" i="6"/>
  <c r="D18" i="6"/>
  <c r="E18" i="6" s="1"/>
  <c r="J15" i="6"/>
  <c r="D15" i="7"/>
  <c r="C16" i="7" s="1"/>
  <c r="H14" i="8"/>
  <c r="I14" i="8"/>
  <c r="F17" i="6"/>
  <c r="G17" i="6"/>
  <c r="L12" i="8"/>
  <c r="C14" i="8"/>
  <c r="N12" i="8"/>
  <c r="M12" i="8"/>
  <c r="H13" i="8"/>
  <c r="I13" i="8"/>
  <c r="L15" i="6"/>
  <c r="K15" i="6"/>
  <c r="N11" i="8"/>
  <c r="M11" i="8"/>
  <c r="I16" i="6"/>
  <c r="J16" i="6" s="1"/>
  <c r="H16" i="6"/>
  <c r="F14" i="7"/>
  <c r="G14" i="7" s="1"/>
  <c r="H14" i="7"/>
  <c r="G15" i="7" l="1"/>
  <c r="J15" i="7" s="1"/>
  <c r="J13" i="7"/>
  <c r="I13" i="7"/>
  <c r="H15" i="7"/>
  <c r="E16" i="7"/>
  <c r="H16" i="7" s="1"/>
  <c r="C19" i="6"/>
  <c r="D19" i="6"/>
  <c r="E19" i="6" s="1"/>
  <c r="F18" i="6"/>
  <c r="G18" i="6"/>
  <c r="K13" i="8"/>
  <c r="L13" i="8" s="1"/>
  <c r="J13" i="8"/>
  <c r="J14" i="7"/>
  <c r="I14" i="7"/>
  <c r="D14" i="8"/>
  <c r="F15" i="8" s="1"/>
  <c r="G15" i="8" s="1"/>
  <c r="L16" i="6"/>
  <c r="K16" i="6"/>
  <c r="I17" i="6"/>
  <c r="J17" i="6" s="1"/>
  <c r="H17" i="6"/>
  <c r="K14" i="8"/>
  <c r="L14" i="8" s="1"/>
  <c r="J14" i="8"/>
  <c r="D16" i="7"/>
  <c r="C17" i="7" s="1"/>
  <c r="I15" i="7" l="1"/>
  <c r="M15" i="7" s="1"/>
  <c r="K14" i="7"/>
  <c r="F16" i="7"/>
  <c r="D17" i="7"/>
  <c r="E18" i="7" s="1"/>
  <c r="M13" i="7"/>
  <c r="L13" i="7"/>
  <c r="K13" i="7"/>
  <c r="K15" i="7"/>
  <c r="E17" i="7"/>
  <c r="F19" i="6"/>
  <c r="G19" i="6"/>
  <c r="C20" i="6"/>
  <c r="D20" i="6"/>
  <c r="E20" i="6" s="1"/>
  <c r="I18" i="6"/>
  <c r="H18" i="6"/>
  <c r="H15" i="8"/>
  <c r="I15" i="8"/>
  <c r="L17" i="6"/>
  <c r="K17" i="6"/>
  <c r="N13" i="8"/>
  <c r="M13" i="8"/>
  <c r="C15" i="8"/>
  <c r="L14" i="7"/>
  <c r="M14" i="7"/>
  <c r="N14" i="8"/>
  <c r="M14" i="8"/>
  <c r="L15" i="7" l="1"/>
  <c r="C18" i="7"/>
  <c r="D18" i="7" s="1"/>
  <c r="C19" i="7" s="1"/>
  <c r="F18" i="7"/>
  <c r="H18" i="7"/>
  <c r="F17" i="7"/>
  <c r="G17" i="7" s="1"/>
  <c r="J17" i="7" s="1"/>
  <c r="G16" i="7"/>
  <c r="H17" i="7"/>
  <c r="L18" i="6"/>
  <c r="K18" i="6"/>
  <c r="J18" i="6"/>
  <c r="F20" i="6"/>
  <c r="G20" i="6"/>
  <c r="C21" i="6"/>
  <c r="D21" i="6"/>
  <c r="E21" i="6" s="1"/>
  <c r="I19" i="6"/>
  <c r="H19" i="6"/>
  <c r="D15" i="8"/>
  <c r="F16" i="8" s="1"/>
  <c r="G16" i="8" s="1"/>
  <c r="K15" i="8"/>
  <c r="L15" i="8" s="1"/>
  <c r="J15" i="8"/>
  <c r="I17" i="7" l="1"/>
  <c r="M17" i="7" s="1"/>
  <c r="E19" i="7"/>
  <c r="H19" i="7" s="1"/>
  <c r="D19" i="7"/>
  <c r="E20" i="7" s="1"/>
  <c r="G18" i="7"/>
  <c r="J16" i="7"/>
  <c r="K17" i="7" s="1"/>
  <c r="I16" i="7"/>
  <c r="F21" i="6"/>
  <c r="G21" i="6"/>
  <c r="C22" i="6"/>
  <c r="D22" i="6"/>
  <c r="E22" i="6" s="1"/>
  <c r="L19" i="6"/>
  <c r="K19" i="6"/>
  <c r="J19" i="6"/>
  <c r="I20" i="6"/>
  <c r="J20" i="6" s="1"/>
  <c r="H20" i="6"/>
  <c r="H16" i="8"/>
  <c r="I16" i="8"/>
  <c r="M15" i="8"/>
  <c r="N15" i="8"/>
  <c r="C16" i="8"/>
  <c r="D16" i="8" s="1"/>
  <c r="L17" i="7" l="1"/>
  <c r="F19" i="7"/>
  <c r="G19" i="7" s="1"/>
  <c r="C20" i="7"/>
  <c r="D20" i="7" s="1"/>
  <c r="C21" i="7" s="1"/>
  <c r="J18" i="7"/>
  <c r="K18" i="7" s="1"/>
  <c r="I18" i="7"/>
  <c r="M16" i="7"/>
  <c r="L16" i="7"/>
  <c r="K16" i="7"/>
  <c r="F20" i="7"/>
  <c r="H20" i="7"/>
  <c r="D23" i="6"/>
  <c r="E23" i="6" s="1"/>
  <c r="C23" i="6"/>
  <c r="L20" i="6"/>
  <c r="K20" i="6"/>
  <c r="F22" i="6"/>
  <c r="G22" i="6"/>
  <c r="I21" i="6"/>
  <c r="J21" i="6" s="1"/>
  <c r="H21" i="6"/>
  <c r="K16" i="8"/>
  <c r="L16" i="8" s="1"/>
  <c r="J16" i="8"/>
  <c r="M18" i="7" l="1"/>
  <c r="L18" i="7"/>
  <c r="E21" i="7"/>
  <c r="D21" i="7"/>
  <c r="C22" i="7" s="1"/>
  <c r="G20" i="7"/>
  <c r="J19" i="7"/>
  <c r="I19" i="7"/>
  <c r="I22" i="6"/>
  <c r="J22" i="6" s="1"/>
  <c r="H22" i="6"/>
  <c r="D24" i="6"/>
  <c r="E24" i="6" s="1"/>
  <c r="C24" i="6"/>
  <c r="L21" i="6"/>
  <c r="K21" i="6"/>
  <c r="F23" i="6"/>
  <c r="G23" i="6"/>
  <c r="N16" i="8"/>
  <c r="M16" i="8"/>
  <c r="E22" i="7" l="1"/>
  <c r="F22" i="7" s="1"/>
  <c r="K19" i="7"/>
  <c r="D22" i="7"/>
  <c r="C23" i="7" s="1"/>
  <c r="J20" i="7"/>
  <c r="K20" i="7" s="1"/>
  <c r="I20" i="7"/>
  <c r="F21" i="7"/>
  <c r="H21" i="7"/>
  <c r="M19" i="7"/>
  <c r="L19" i="7"/>
  <c r="C25" i="6"/>
  <c r="D25" i="6"/>
  <c r="E25" i="6" s="1"/>
  <c r="F24" i="6"/>
  <c r="G24" i="6"/>
  <c r="L22" i="6"/>
  <c r="K22" i="6"/>
  <c r="I23" i="6"/>
  <c r="J23" i="6" s="1"/>
  <c r="H23" i="6"/>
  <c r="H22" i="7" l="1"/>
  <c r="E23" i="7"/>
  <c r="F23" i="7" s="1"/>
  <c r="G21" i="7"/>
  <c r="M20" i="7"/>
  <c r="L20" i="7"/>
  <c r="G22" i="7"/>
  <c r="D23" i="7"/>
  <c r="C24" i="7" s="1"/>
  <c r="F25" i="6"/>
  <c r="G25" i="6"/>
  <c r="C26" i="6"/>
  <c r="D26" i="6"/>
  <c r="E26" i="6" s="1"/>
  <c r="I24" i="6"/>
  <c r="J24" i="6" s="1"/>
  <c r="H24" i="6"/>
  <c r="L23" i="6"/>
  <c r="K23" i="6"/>
  <c r="H23" i="7" l="1"/>
  <c r="D24" i="7"/>
  <c r="C25" i="7" s="1"/>
  <c r="E24" i="7"/>
  <c r="J22" i="7"/>
  <c r="I22" i="7"/>
  <c r="G23" i="7"/>
  <c r="J21" i="7"/>
  <c r="I21" i="7"/>
  <c r="F26" i="6"/>
  <c r="G26" i="6"/>
  <c r="C27" i="6"/>
  <c r="D27" i="6"/>
  <c r="E27" i="6" s="1"/>
  <c r="I25" i="6"/>
  <c r="J25" i="6" s="1"/>
  <c r="H25" i="6"/>
  <c r="L24" i="6"/>
  <c r="K24" i="6"/>
  <c r="D25" i="7" l="1"/>
  <c r="E26" i="7" s="1"/>
  <c r="M21" i="7"/>
  <c r="L21" i="7"/>
  <c r="J23" i="7"/>
  <c r="K23" i="7" s="1"/>
  <c r="I23" i="7"/>
  <c r="F24" i="7"/>
  <c r="H24" i="7"/>
  <c r="K21" i="7"/>
  <c r="E25" i="7"/>
  <c r="M22" i="7"/>
  <c r="L22" i="7"/>
  <c r="K22" i="7"/>
  <c r="F27" i="6"/>
  <c r="G27" i="6"/>
  <c r="D28" i="6"/>
  <c r="E28" i="6" s="1"/>
  <c r="C28" i="6"/>
  <c r="L25" i="6"/>
  <c r="K25" i="6"/>
  <c r="I26" i="6"/>
  <c r="J26" i="6" s="1"/>
  <c r="H26" i="6"/>
  <c r="C26" i="7" l="1"/>
  <c r="D26" i="7" s="1"/>
  <c r="E27" i="7" s="1"/>
  <c r="F26" i="7"/>
  <c r="H26" i="7"/>
  <c r="G24" i="7"/>
  <c r="F25" i="7"/>
  <c r="H25" i="7"/>
  <c r="M23" i="7"/>
  <c r="L23" i="7"/>
  <c r="L26" i="6"/>
  <c r="K26" i="6"/>
  <c r="F28" i="6"/>
  <c r="G28" i="6"/>
  <c r="D29" i="6"/>
  <c r="E29" i="6" s="1"/>
  <c r="C29" i="6"/>
  <c r="I27" i="6"/>
  <c r="J27" i="6" s="1"/>
  <c r="H27" i="6"/>
  <c r="C27" i="7" l="1"/>
  <c r="D27" i="7" s="1"/>
  <c r="C28" i="7" s="1"/>
  <c r="G25" i="7"/>
  <c r="F27" i="7"/>
  <c r="H27" i="7"/>
  <c r="J24" i="7"/>
  <c r="I24" i="7"/>
  <c r="G26" i="7"/>
  <c r="L27" i="6"/>
  <c r="K27" i="6"/>
  <c r="I28" i="6"/>
  <c r="J28" i="6" s="1"/>
  <c r="H28" i="6"/>
  <c r="C30" i="6"/>
  <c r="D30" i="6"/>
  <c r="E30" i="6" s="1"/>
  <c r="F29" i="6"/>
  <c r="G29" i="6"/>
  <c r="D28" i="7" l="1"/>
  <c r="C29" i="7" s="1"/>
  <c r="E28" i="7"/>
  <c r="J26" i="7"/>
  <c r="I26" i="7"/>
  <c r="M24" i="7"/>
  <c r="L24" i="7"/>
  <c r="J25" i="7"/>
  <c r="K25" i="7" s="1"/>
  <c r="I25" i="7"/>
  <c r="K24" i="7"/>
  <c r="G27" i="7"/>
  <c r="I29" i="6"/>
  <c r="J29" i="6" s="1"/>
  <c r="H29" i="6"/>
  <c r="F30" i="6"/>
  <c r="G30" i="6"/>
  <c r="C31" i="6"/>
  <c r="D31" i="6"/>
  <c r="E31" i="6" s="1"/>
  <c r="L28" i="6"/>
  <c r="K28" i="6"/>
  <c r="K26" i="7" l="1"/>
  <c r="E29" i="7"/>
  <c r="F29" i="7" s="1"/>
  <c r="M25" i="7"/>
  <c r="L25" i="7"/>
  <c r="J27" i="7"/>
  <c r="K27" i="7" s="1"/>
  <c r="I27" i="7"/>
  <c r="F28" i="7"/>
  <c r="H28" i="7"/>
  <c r="M26" i="7"/>
  <c r="L26" i="7"/>
  <c r="D29" i="7"/>
  <c r="C30" i="7" s="1"/>
  <c r="L29" i="6"/>
  <c r="K29" i="6"/>
  <c r="F31" i="6"/>
  <c r="G31" i="6"/>
  <c r="C32" i="6"/>
  <c r="D32" i="6"/>
  <c r="E32" i="6" s="1"/>
  <c r="I30" i="6"/>
  <c r="J30" i="6" s="1"/>
  <c r="H30" i="6"/>
  <c r="H29" i="7" l="1"/>
  <c r="G29" i="7"/>
  <c r="E30" i="7"/>
  <c r="D30" i="7"/>
  <c r="E31" i="7" s="1"/>
  <c r="M27" i="7"/>
  <c r="L27" i="7"/>
  <c r="G28" i="7"/>
  <c r="F32" i="6"/>
  <c r="G32" i="6"/>
  <c r="I31" i="6"/>
  <c r="J31" i="6" s="1"/>
  <c r="H31" i="6"/>
  <c r="L30" i="6"/>
  <c r="K30" i="6"/>
  <c r="C33" i="6"/>
  <c r="D33" i="6"/>
  <c r="E33" i="6" s="1"/>
  <c r="C31" i="7" l="1"/>
  <c r="F31" i="7"/>
  <c r="H31" i="7"/>
  <c r="F30" i="7"/>
  <c r="H30" i="7"/>
  <c r="J28" i="7"/>
  <c r="I28" i="7"/>
  <c r="J29" i="7"/>
  <c r="I29" i="7"/>
  <c r="L31" i="6"/>
  <c r="K31" i="6"/>
  <c r="F33" i="6"/>
  <c r="G33" i="6"/>
  <c r="D34" i="6"/>
  <c r="E34" i="6" s="1"/>
  <c r="C34" i="6"/>
  <c r="I32" i="6"/>
  <c r="J32" i="6" s="1"/>
  <c r="H32" i="6"/>
  <c r="K29" i="7" l="1"/>
  <c r="M29" i="7"/>
  <c r="L29" i="7"/>
  <c r="M28" i="7"/>
  <c r="L28" i="7"/>
  <c r="K28" i="7"/>
  <c r="G30" i="7"/>
  <c r="G31" i="7"/>
  <c r="D31" i="7"/>
  <c r="C32" i="7" s="1"/>
  <c r="F34" i="6"/>
  <c r="G34" i="6"/>
  <c r="L32" i="6"/>
  <c r="K32" i="6"/>
  <c r="D35" i="6"/>
  <c r="E35" i="6" s="1"/>
  <c r="C35" i="6"/>
  <c r="I33" i="6"/>
  <c r="J33" i="6" s="1"/>
  <c r="H33" i="6"/>
  <c r="E32" i="7" l="1"/>
  <c r="J31" i="7"/>
  <c r="I31" i="7"/>
  <c r="D32" i="7"/>
  <c r="C33" i="7" s="1"/>
  <c r="J30" i="7"/>
  <c r="I30" i="7"/>
  <c r="L33" i="6"/>
  <c r="K33" i="6"/>
  <c r="C36" i="6"/>
  <c r="D36" i="6"/>
  <c r="E36" i="6" s="1"/>
  <c r="F35" i="6"/>
  <c r="G35" i="6"/>
  <c r="I34" i="6"/>
  <c r="J34" i="6" s="1"/>
  <c r="H34" i="6"/>
  <c r="E33" i="7" l="1"/>
  <c r="F33" i="7" s="1"/>
  <c r="K30" i="7"/>
  <c r="D33" i="7"/>
  <c r="C34" i="7" s="1"/>
  <c r="M31" i="7"/>
  <c r="L31" i="7"/>
  <c r="K31" i="7"/>
  <c r="M30" i="7"/>
  <c r="L30" i="7"/>
  <c r="F32" i="7"/>
  <c r="H32" i="7"/>
  <c r="F36" i="6"/>
  <c r="G36" i="6"/>
  <c r="D37" i="6"/>
  <c r="E37" i="6" s="1"/>
  <c r="C37" i="6"/>
  <c r="L34" i="6"/>
  <c r="K34" i="6"/>
  <c r="I35" i="6"/>
  <c r="J35" i="6" s="1"/>
  <c r="H35" i="6"/>
  <c r="H33" i="7" l="1"/>
  <c r="E34" i="7"/>
  <c r="H34" i="7" s="1"/>
  <c r="D34" i="7"/>
  <c r="E35" i="7" s="1"/>
  <c r="G33" i="7"/>
  <c r="G32" i="7"/>
  <c r="C38" i="6"/>
  <c r="D38" i="6"/>
  <c r="E38" i="6" s="1"/>
  <c r="F37" i="6"/>
  <c r="G37" i="6"/>
  <c r="I36" i="6"/>
  <c r="J36" i="6" s="1"/>
  <c r="H36" i="6"/>
  <c r="L35" i="6"/>
  <c r="K35" i="6"/>
  <c r="F34" i="7" l="1"/>
  <c r="G34" i="7" s="1"/>
  <c r="J33" i="7"/>
  <c r="I33" i="7"/>
  <c r="C35" i="7"/>
  <c r="F35" i="7"/>
  <c r="H35" i="7"/>
  <c r="J32" i="7"/>
  <c r="K32" i="7" s="1"/>
  <c r="I32" i="7"/>
  <c r="L36" i="6"/>
  <c r="K36" i="6"/>
  <c r="I37" i="6"/>
  <c r="J37" i="6" s="1"/>
  <c r="H37" i="6"/>
  <c r="F38" i="6"/>
  <c r="G38" i="6"/>
  <c r="D39" i="6"/>
  <c r="E39" i="6" s="1"/>
  <c r="C39" i="6"/>
  <c r="M32" i="7" l="1"/>
  <c r="L32" i="7"/>
  <c r="J34" i="7"/>
  <c r="K34" i="7" s="1"/>
  <c r="I34" i="7"/>
  <c r="D35" i="7"/>
  <c r="E36" i="7" s="1"/>
  <c r="M33" i="7"/>
  <c r="L33" i="7"/>
  <c r="K33" i="7"/>
  <c r="G35" i="7"/>
  <c r="I38" i="6"/>
  <c r="J38" i="6" s="1"/>
  <c r="H38" i="6"/>
  <c r="C40" i="6"/>
  <c r="D40" i="6"/>
  <c r="E40" i="6" s="1"/>
  <c r="F39" i="6"/>
  <c r="G39" i="6"/>
  <c r="L37" i="6"/>
  <c r="K37" i="6"/>
  <c r="C36" i="7" l="1"/>
  <c r="D36" i="7" s="1"/>
  <c r="E37" i="7" s="1"/>
  <c r="M34" i="7"/>
  <c r="L34" i="7"/>
  <c r="J35" i="7"/>
  <c r="K35" i="7" s="1"/>
  <c r="I35" i="7"/>
  <c r="F36" i="7"/>
  <c r="H36" i="7"/>
  <c r="I39" i="6"/>
  <c r="J39" i="6" s="1"/>
  <c r="H39" i="6"/>
  <c r="F40" i="6"/>
  <c r="G40" i="6"/>
  <c r="D41" i="6"/>
  <c r="E41" i="6" s="1"/>
  <c r="C41" i="6"/>
  <c r="L38" i="6"/>
  <c r="K38" i="6"/>
  <c r="C37" i="7" l="1"/>
  <c r="D37" i="7" s="1"/>
  <c r="G36" i="7"/>
  <c r="F37" i="7"/>
  <c r="H37" i="7"/>
  <c r="M35" i="7"/>
  <c r="L35" i="7"/>
  <c r="F41" i="6"/>
  <c r="G41" i="6"/>
  <c r="I40" i="6"/>
  <c r="J40" i="6" s="1"/>
  <c r="H40" i="6"/>
  <c r="C42" i="6"/>
  <c r="D42" i="6"/>
  <c r="E42" i="6" s="1"/>
  <c r="L39" i="6"/>
  <c r="K39" i="6"/>
  <c r="E38" i="7" l="1"/>
  <c r="F38" i="7" s="1"/>
  <c r="C38" i="7"/>
  <c r="D38" i="7" s="1"/>
  <c r="C39" i="7" s="1"/>
  <c r="J36" i="7"/>
  <c r="K36" i="7" s="1"/>
  <c r="I36" i="7"/>
  <c r="G37" i="7"/>
  <c r="L40" i="6"/>
  <c r="K40" i="6"/>
  <c r="F42" i="6"/>
  <c r="G42" i="6"/>
  <c r="C43" i="6"/>
  <c r="D43" i="6"/>
  <c r="E43" i="6" s="1"/>
  <c r="I41" i="6"/>
  <c r="J41" i="6" s="1"/>
  <c r="H41" i="6"/>
  <c r="H38" i="7" l="1"/>
  <c r="D39" i="7"/>
  <c r="C40" i="7" s="1"/>
  <c r="M36" i="7"/>
  <c r="L36" i="7"/>
  <c r="G38" i="7"/>
  <c r="J37" i="7"/>
  <c r="I37" i="7"/>
  <c r="E39" i="7"/>
  <c r="I42" i="6"/>
  <c r="J42" i="6" s="1"/>
  <c r="H42" i="6"/>
  <c r="D44" i="6"/>
  <c r="E44" i="6" s="1"/>
  <c r="C44" i="6"/>
  <c r="L41" i="6"/>
  <c r="K41" i="6"/>
  <c r="F43" i="6"/>
  <c r="G43" i="6"/>
  <c r="E40" i="7" l="1"/>
  <c r="H40" i="7" s="1"/>
  <c r="D40" i="7"/>
  <c r="E41" i="7" s="1"/>
  <c r="F39" i="7"/>
  <c r="H39" i="7"/>
  <c r="M37" i="7"/>
  <c r="L37" i="7"/>
  <c r="K37" i="7"/>
  <c r="J38" i="7"/>
  <c r="K38" i="7" s="1"/>
  <c r="I38" i="7"/>
  <c r="C45" i="6"/>
  <c r="D45" i="6"/>
  <c r="E45" i="6" s="1"/>
  <c r="L42" i="6"/>
  <c r="K42" i="6"/>
  <c r="F44" i="6"/>
  <c r="G44" i="6"/>
  <c r="I43" i="6"/>
  <c r="J43" i="6" s="1"/>
  <c r="H43" i="6"/>
  <c r="F40" i="7" l="1"/>
  <c r="G40" i="7" s="1"/>
  <c r="C41" i="7"/>
  <c r="D41" i="7" s="1"/>
  <c r="E42" i="7" s="1"/>
  <c r="G39" i="7"/>
  <c r="M38" i="7"/>
  <c r="L38" i="7"/>
  <c r="F41" i="7"/>
  <c r="H41" i="7"/>
  <c r="I44" i="6"/>
  <c r="J44" i="6" s="1"/>
  <c r="H44" i="6"/>
  <c r="L43" i="6"/>
  <c r="K43" i="6"/>
  <c r="F45" i="6"/>
  <c r="G45" i="6"/>
  <c r="D46" i="6"/>
  <c r="E46" i="6" s="1"/>
  <c r="C46" i="6"/>
  <c r="F42" i="7" l="1"/>
  <c r="H42" i="7"/>
  <c r="J39" i="7"/>
  <c r="I39" i="7"/>
  <c r="G41" i="7"/>
  <c r="C42" i="7"/>
  <c r="J40" i="7"/>
  <c r="I40" i="7"/>
  <c r="C47" i="6"/>
  <c r="D47" i="6"/>
  <c r="E47" i="6" s="1"/>
  <c r="F46" i="6"/>
  <c r="G46" i="6"/>
  <c r="I45" i="6"/>
  <c r="J45" i="6" s="1"/>
  <c r="H45" i="6"/>
  <c r="L44" i="6"/>
  <c r="K44" i="6"/>
  <c r="M39" i="7" l="1"/>
  <c r="L39" i="7"/>
  <c r="K39" i="7"/>
  <c r="M40" i="7"/>
  <c r="L40" i="7"/>
  <c r="J41" i="7"/>
  <c r="K41" i="7" s="1"/>
  <c r="I41" i="7"/>
  <c r="G42" i="7"/>
  <c r="D42" i="7"/>
  <c r="E43" i="7" s="1"/>
  <c r="K40" i="7"/>
  <c r="I46" i="6"/>
  <c r="J46" i="6" s="1"/>
  <c r="H46" i="6"/>
  <c r="F47" i="6"/>
  <c r="G47" i="6"/>
  <c r="L45" i="6"/>
  <c r="K45" i="6"/>
  <c r="C48" i="6"/>
  <c r="D48" i="6"/>
  <c r="E48" i="6" s="1"/>
  <c r="F43" i="7" l="1"/>
  <c r="H43" i="7"/>
  <c r="J42" i="7"/>
  <c r="I42" i="7"/>
  <c r="M41" i="7"/>
  <c r="L41" i="7"/>
  <c r="C43" i="7"/>
  <c r="F48" i="6"/>
  <c r="G48" i="6"/>
  <c r="I47" i="6"/>
  <c r="J47" i="6" s="1"/>
  <c r="H47" i="6"/>
  <c r="D49" i="6"/>
  <c r="E49" i="6" s="1"/>
  <c r="C49" i="6"/>
  <c r="L46" i="6"/>
  <c r="K46" i="6"/>
  <c r="D43" i="7" l="1"/>
  <c r="E44" i="7" s="1"/>
  <c r="M42" i="7"/>
  <c r="L42" i="7"/>
  <c r="K42" i="7"/>
  <c r="G43" i="7"/>
  <c r="C50" i="6"/>
  <c r="D50" i="6"/>
  <c r="E50" i="6" s="1"/>
  <c r="F49" i="6"/>
  <c r="G49" i="6"/>
  <c r="L47" i="6"/>
  <c r="K47" i="6"/>
  <c r="I48" i="6"/>
  <c r="J48" i="6" s="1"/>
  <c r="H48" i="6"/>
  <c r="J43" i="7" l="1"/>
  <c r="I43" i="7"/>
  <c r="C44" i="7"/>
  <c r="F44" i="7"/>
  <c r="H44" i="7"/>
  <c r="I49" i="6"/>
  <c r="J49" i="6" s="1"/>
  <c r="H49" i="6"/>
  <c r="F50" i="6"/>
  <c r="G50" i="6"/>
  <c r="D51" i="6"/>
  <c r="E51" i="6" s="1"/>
  <c r="C51" i="6"/>
  <c r="L48" i="6"/>
  <c r="K48" i="6"/>
  <c r="G44" i="7" l="1"/>
  <c r="D44" i="7"/>
  <c r="E45" i="7" s="1"/>
  <c r="M43" i="7"/>
  <c r="L43" i="7"/>
  <c r="K43" i="7"/>
  <c r="I50" i="6"/>
  <c r="J50" i="6" s="1"/>
  <c r="H50" i="6"/>
  <c r="C52" i="6"/>
  <c r="D52" i="6"/>
  <c r="E52" i="6" s="1"/>
  <c r="L49" i="6"/>
  <c r="K49" i="6"/>
  <c r="F51" i="6"/>
  <c r="G51" i="6"/>
  <c r="C45" i="7" l="1"/>
  <c r="D45" i="7" s="1"/>
  <c r="C46" i="7" s="1"/>
  <c r="F45" i="7"/>
  <c r="H45" i="7"/>
  <c r="J44" i="7"/>
  <c r="I44" i="7"/>
  <c r="C53" i="6"/>
  <c r="D53" i="6"/>
  <c r="E53" i="6" s="1"/>
  <c r="F52" i="6"/>
  <c r="G52" i="6"/>
  <c r="I51" i="6"/>
  <c r="J51" i="6" s="1"/>
  <c r="H51" i="6"/>
  <c r="L50" i="6"/>
  <c r="K50" i="6"/>
  <c r="E46" i="7" l="1"/>
  <c r="M44" i="7"/>
  <c r="L44" i="7"/>
  <c r="K44" i="7"/>
  <c r="D46" i="7"/>
  <c r="C47" i="7" s="1"/>
  <c r="G45" i="7"/>
  <c r="F53" i="6"/>
  <c r="G53" i="6"/>
  <c r="C54" i="6"/>
  <c r="D54" i="6"/>
  <c r="E54" i="6" s="1"/>
  <c r="L51" i="6"/>
  <c r="K51" i="6"/>
  <c r="I52" i="6"/>
  <c r="J52" i="6" s="1"/>
  <c r="H52" i="6"/>
  <c r="D47" i="7" l="1"/>
  <c r="C48" i="7" s="1"/>
  <c r="J45" i="7"/>
  <c r="I45" i="7"/>
  <c r="E47" i="7"/>
  <c r="F46" i="7"/>
  <c r="H46" i="7"/>
  <c r="F54" i="6"/>
  <c r="G54" i="6"/>
  <c r="C55" i="6"/>
  <c r="D55" i="6"/>
  <c r="E55" i="6" s="1"/>
  <c r="L52" i="6"/>
  <c r="K52" i="6"/>
  <c r="I53" i="6"/>
  <c r="J53" i="6" s="1"/>
  <c r="H53" i="6"/>
  <c r="M45" i="7" l="1"/>
  <c r="L45" i="7"/>
  <c r="K45" i="7"/>
  <c r="F47" i="7"/>
  <c r="H47" i="7"/>
  <c r="E48" i="7"/>
  <c r="G46" i="7"/>
  <c r="D48" i="7"/>
  <c r="E49" i="7" s="1"/>
  <c r="D56" i="6"/>
  <c r="E56" i="6" s="1"/>
  <c r="C56" i="6"/>
  <c r="L53" i="6"/>
  <c r="K53" i="6"/>
  <c r="F55" i="6"/>
  <c r="G55" i="6"/>
  <c r="I54" i="6"/>
  <c r="J54" i="6" s="1"/>
  <c r="H54" i="6"/>
  <c r="J46" i="7" l="1"/>
  <c r="K46" i="7" s="1"/>
  <c r="I46" i="7"/>
  <c r="G47" i="7"/>
  <c r="F48" i="7"/>
  <c r="H48" i="7"/>
  <c r="F49" i="7"/>
  <c r="H49" i="7"/>
  <c r="C49" i="7"/>
  <c r="I55" i="6"/>
  <c r="J55" i="6" s="1"/>
  <c r="H55" i="6"/>
  <c r="L54" i="6"/>
  <c r="K54" i="6"/>
  <c r="F56" i="6"/>
  <c r="G56" i="6"/>
  <c r="C57" i="6"/>
  <c r="D57" i="6"/>
  <c r="E57" i="6" s="1"/>
  <c r="G49" i="7" l="1"/>
  <c r="J47" i="7"/>
  <c r="K47" i="7" s="1"/>
  <c r="I47" i="7"/>
  <c r="M46" i="7"/>
  <c r="L46" i="7"/>
  <c r="D49" i="7"/>
  <c r="C50" i="7" s="1"/>
  <c r="G48" i="7"/>
  <c r="D58" i="6"/>
  <c r="E58" i="6" s="1"/>
  <c r="C58" i="6"/>
  <c r="I56" i="6"/>
  <c r="J56" i="6" s="1"/>
  <c r="H56" i="6"/>
  <c r="F57" i="6"/>
  <c r="G57" i="6"/>
  <c r="L55" i="6"/>
  <c r="K55" i="6"/>
  <c r="E50" i="7" l="1"/>
  <c r="F50" i="7" s="1"/>
  <c r="J48" i="7"/>
  <c r="K48" i="7" s="1"/>
  <c r="I48" i="7"/>
  <c r="D50" i="7"/>
  <c r="C51" i="7" s="1"/>
  <c r="M47" i="7"/>
  <c r="L47" i="7"/>
  <c r="J49" i="7"/>
  <c r="I49" i="7"/>
  <c r="L56" i="6"/>
  <c r="K56" i="6"/>
  <c r="C59" i="6"/>
  <c r="D59" i="6"/>
  <c r="E59" i="6" s="1"/>
  <c r="I57" i="6"/>
  <c r="J57" i="6" s="1"/>
  <c r="H57" i="6"/>
  <c r="F58" i="6"/>
  <c r="G58" i="6"/>
  <c r="K49" i="7" l="1"/>
  <c r="H50" i="7"/>
  <c r="E51" i="7"/>
  <c r="F51" i="7" s="1"/>
  <c r="D51" i="7"/>
  <c r="E52" i="7" s="1"/>
  <c r="M49" i="7"/>
  <c r="L49" i="7"/>
  <c r="G50" i="7"/>
  <c r="M48" i="7"/>
  <c r="L48" i="7"/>
  <c r="L57" i="6"/>
  <c r="K57" i="6"/>
  <c r="C60" i="6"/>
  <c r="D60" i="6"/>
  <c r="E60" i="6" s="1"/>
  <c r="F59" i="6"/>
  <c r="G59" i="6"/>
  <c r="I58" i="6"/>
  <c r="J58" i="6" s="1"/>
  <c r="H58" i="6"/>
  <c r="H51" i="7" l="1"/>
  <c r="J50" i="7"/>
  <c r="K50" i="7" s="1"/>
  <c r="I50" i="7"/>
  <c r="C52" i="7"/>
  <c r="F52" i="7"/>
  <c r="H52" i="7"/>
  <c r="G51" i="7"/>
  <c r="I59" i="6"/>
  <c r="J59" i="6" s="1"/>
  <c r="H59" i="6"/>
  <c r="F60" i="6"/>
  <c r="G60" i="6"/>
  <c r="L58" i="6"/>
  <c r="K58" i="6"/>
  <c r="C61" i="6"/>
  <c r="D61" i="6"/>
  <c r="E61" i="6" s="1"/>
  <c r="G52" i="7" l="1"/>
  <c r="D52" i="7"/>
  <c r="C53" i="7" s="1"/>
  <c r="M50" i="7"/>
  <c r="L50" i="7"/>
  <c r="J51" i="7"/>
  <c r="K51" i="7" s="1"/>
  <c r="I51" i="7"/>
  <c r="I60" i="6"/>
  <c r="J60" i="6" s="1"/>
  <c r="H60" i="6"/>
  <c r="F61" i="6"/>
  <c r="G61" i="6"/>
  <c r="C62" i="6"/>
  <c r="D62" i="6"/>
  <c r="E62" i="6" s="1"/>
  <c r="L59" i="6"/>
  <c r="K59" i="6"/>
  <c r="M51" i="7" l="1"/>
  <c r="L51" i="7"/>
  <c r="E53" i="7"/>
  <c r="D53" i="7"/>
  <c r="C54" i="7" s="1"/>
  <c r="J52" i="7"/>
  <c r="K52" i="7" s="1"/>
  <c r="I52" i="7"/>
  <c r="F62" i="6"/>
  <c r="G62" i="6"/>
  <c r="C63" i="6"/>
  <c r="D63" i="6"/>
  <c r="E63" i="6" s="1"/>
  <c r="I61" i="6"/>
  <c r="J61" i="6" s="1"/>
  <c r="H61" i="6"/>
  <c r="L60" i="6"/>
  <c r="K60" i="6"/>
  <c r="M52" i="7" l="1"/>
  <c r="L52" i="7"/>
  <c r="F53" i="7"/>
  <c r="H53" i="7"/>
  <c r="E54" i="7"/>
  <c r="D54" i="7"/>
  <c r="E55" i="7" s="1"/>
  <c r="F63" i="6"/>
  <c r="G63" i="6"/>
  <c r="L61" i="6"/>
  <c r="K61" i="6"/>
  <c r="I62" i="6"/>
  <c r="J62" i="6" s="1"/>
  <c r="H62" i="6"/>
  <c r="C55" i="7" l="1"/>
  <c r="D55" i="7" s="1"/>
  <c r="C56" i="7" s="1"/>
  <c r="F54" i="7"/>
  <c r="H54" i="7"/>
  <c r="G53" i="7"/>
  <c r="F55" i="7"/>
  <c r="H55" i="7"/>
  <c r="L62" i="6"/>
  <c r="K62" i="6"/>
  <c r="I63" i="6"/>
  <c r="J63" i="6" s="1"/>
  <c r="H63" i="6"/>
  <c r="G55" i="7" l="1"/>
  <c r="J53" i="7"/>
  <c r="K53" i="7" s="1"/>
  <c r="I53" i="7"/>
  <c r="E56" i="7"/>
  <c r="G54" i="7"/>
  <c r="D56" i="7"/>
  <c r="C57" i="7" s="1"/>
  <c r="L63" i="6"/>
  <c r="K63" i="6"/>
  <c r="J54" i="7" l="1"/>
  <c r="K54" i="7" s="1"/>
  <c r="I54" i="7"/>
  <c r="M53" i="7"/>
  <c r="L53" i="7"/>
  <c r="F56" i="7"/>
  <c r="H56" i="7"/>
  <c r="D57" i="7"/>
  <c r="E58" i="7" s="1"/>
  <c r="J55" i="7"/>
  <c r="I55" i="7"/>
  <c r="E57" i="7"/>
  <c r="C58" i="7" l="1"/>
  <c r="D58" i="7" s="1"/>
  <c r="C59" i="7" s="1"/>
  <c r="K55" i="7"/>
  <c r="G56" i="7"/>
  <c r="M54" i="7"/>
  <c r="L54" i="7"/>
  <c r="F57" i="7"/>
  <c r="H57" i="7"/>
  <c r="F58" i="7"/>
  <c r="H58" i="7"/>
  <c r="M55" i="7"/>
  <c r="L55" i="7"/>
  <c r="E59" i="7" l="1"/>
  <c r="F59" i="7" s="1"/>
  <c r="G58" i="7"/>
  <c r="G57" i="7"/>
  <c r="J56" i="7"/>
  <c r="K56" i="7" s="1"/>
  <c r="I56" i="7"/>
  <c r="D59" i="7"/>
  <c r="C60" i="7" s="1"/>
  <c r="H59" i="7" l="1"/>
  <c r="E60" i="7"/>
  <c r="H60" i="7" s="1"/>
  <c r="J57" i="7"/>
  <c r="K57" i="7" s="1"/>
  <c r="I57" i="7"/>
  <c r="G59" i="7"/>
  <c r="M56" i="7"/>
  <c r="L56" i="7"/>
  <c r="J58" i="7"/>
  <c r="I58" i="7"/>
  <c r="D60" i="7"/>
  <c r="E61" i="7" s="1"/>
  <c r="F60" i="7" l="1"/>
  <c r="G60" i="7" s="1"/>
  <c r="K58" i="7"/>
  <c r="F61" i="7"/>
  <c r="H61" i="7"/>
  <c r="M58" i="7"/>
  <c r="L58" i="7"/>
  <c r="J59" i="7"/>
  <c r="K59" i="7" s="1"/>
  <c r="I59" i="7"/>
  <c r="M57" i="7"/>
  <c r="L57" i="7"/>
  <c r="C61" i="7"/>
  <c r="J60" i="7" l="1"/>
  <c r="K60" i="7" s="1"/>
  <c r="I60" i="7"/>
  <c r="D61" i="7"/>
  <c r="C62" i="7" s="1"/>
  <c r="M59" i="7"/>
  <c r="L59" i="7"/>
  <c r="G61" i="7"/>
  <c r="E62" i="7" l="1"/>
  <c r="F62" i="7" s="1"/>
  <c r="D62" i="7"/>
  <c r="E63" i="7" s="1"/>
  <c r="M60" i="7"/>
  <c r="L60" i="7"/>
  <c r="J61" i="7"/>
  <c r="K61" i="7" s="1"/>
  <c r="I61" i="7"/>
  <c r="H62" i="7" l="1"/>
  <c r="C63" i="7"/>
  <c r="D63" i="7" s="1"/>
  <c r="F63" i="7"/>
  <c r="H63" i="7"/>
  <c r="M61" i="7"/>
  <c r="L61" i="7"/>
  <c r="G62" i="7"/>
  <c r="J62" i="7" l="1"/>
  <c r="K62" i="7" s="1"/>
  <c r="I62" i="7"/>
  <c r="G63" i="7"/>
  <c r="J63" i="7" l="1"/>
  <c r="K63" i="7" s="1"/>
  <c r="I63" i="7"/>
  <c r="M62" i="7"/>
  <c r="L62" i="7"/>
  <c r="M63" i="7" l="1"/>
  <c r="L63" i="7"/>
  <c r="B10" i="12" l="1"/>
  <c r="F10" i="12" s="1"/>
  <c r="C10" i="12" l="1"/>
  <c r="D10" i="12" l="1"/>
  <c r="E10" i="12"/>
</calcChain>
</file>

<file path=xl/sharedStrings.xml><?xml version="1.0" encoding="utf-8"?>
<sst xmlns="http://schemas.openxmlformats.org/spreadsheetml/2006/main" count="25439" uniqueCount="163">
  <si>
    <t>DelitoGenérico</t>
  </si>
  <si>
    <t>DistritoJudicial</t>
  </si>
  <si>
    <t>CircuitoJudicial</t>
  </si>
  <si>
    <t>Denuncias</t>
  </si>
  <si>
    <t>Período</t>
  </si>
  <si>
    <t>Título I - Delitos contra la Vida y la Integridad Personal</t>
  </si>
  <si>
    <t>Primero</t>
  </si>
  <si>
    <t>Panamá</t>
  </si>
  <si>
    <t>01/01/2023</t>
  </si>
  <si>
    <t>San Miguelito</t>
  </si>
  <si>
    <t>Panamá Oeste</t>
  </si>
  <si>
    <t>Colón</t>
  </si>
  <si>
    <t>Darién</t>
  </si>
  <si>
    <t>Título II - Delitos contra la Libertad</t>
  </si>
  <si>
    <t>Título III - Delitos contra la Libertad e Integridad Sexual</t>
  </si>
  <si>
    <t>Título V - Delitos contra el Orden Jurídico Familiar y el Estado Civil</t>
  </si>
  <si>
    <t>Título VI - Delitos contra el Patrimonio Económico</t>
  </si>
  <si>
    <t>Título VII - Delitos contra el Orden Económico</t>
  </si>
  <si>
    <t>Título IX - Delitos contra la Seguridad Colectiva</t>
  </si>
  <si>
    <t>Título X - Delitos contra la Administración Pública</t>
  </si>
  <si>
    <t>Título XI - Delitos contra la Fe Pública</t>
  </si>
  <si>
    <t>Título XII - Delitos contra la Administración de Justicia</t>
  </si>
  <si>
    <t>Título XIII - Delitos contra el Ambiente y el Ordenamiento Territorial</t>
  </si>
  <si>
    <t>Título XIV - Delitos contra la Personalidad Jurídica del Estado</t>
  </si>
  <si>
    <t>Título XV - Delitos contra la Humanidad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</si>
  <si>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</si>
  <si>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</si>
  <si>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</si>
  <si>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</si>
  <si>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</si>
  <si>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</si>
  <si>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</si>
  <si>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</si>
  <si>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</si>
  <si>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</si>
  <si>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</si>
  <si>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</si>
  <si>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</si>
  <si>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</si>
  <si>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</si>
  <si>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</si>
  <si>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</si>
  <si>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</si>
  <si>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</si>
  <si>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</si>
  <si>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</si>
  <si>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</si>
  <si>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</si>
  <si>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</si>
  <si>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</si>
  <si>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</si>
  <si>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</si>
  <si>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</si>
  <si>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</si>
  <si>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</si>
  <si>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</si>
  <si>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</si>
  <si>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</si>
  <si>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</si>
  <si>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</si>
  <si>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</si>
  <si>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</si>
  <si>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</si>
  <si>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</si>
  <si>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</si>
  <si>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</si>
  <si>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</si>
  <si>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</si>
  <si>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</si>
  <si>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</si>
  <si>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</si>
  <si>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</si>
  <si>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</si>
  <si>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</si>
  <si>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</si>
  <si>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</si>
  <si>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</si>
  <si>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</si>
  <si>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</si>
  <si>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</si>
  <si>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</si>
  <si>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</si>
  <si>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</si>
  <si>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</si>
  <si>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Tercero</t>
  </si>
  <si>
    <t>Chiriquí</t>
  </si>
  <si>
    <t>Bocas del Toro</t>
  </si>
  <si>
    <t>Suma de Denuncias</t>
  </si>
  <si>
    <t>Etiquetas de fila</t>
  </si>
  <si>
    <t>Total general</t>
  </si>
  <si>
    <t>Mes</t>
  </si>
  <si>
    <t>Periodo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</si>
  <si>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</si>
  <si>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</si>
  <si>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</si>
  <si>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</si>
  <si>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</si>
  <si>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</si>
  <si>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</si>
  <si>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</si>
  <si>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</si>
  <si>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St</t>
  </si>
  <si>
    <t>Alfa</t>
  </si>
  <si>
    <t>Tt</t>
  </si>
  <si>
    <t>FT</t>
  </si>
  <si>
    <t>Pronóstico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</si>
  <si>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</si>
  <si>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</si>
  <si>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</si>
  <si>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</si>
  <si>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</si>
  <si>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</si>
  <si>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</si>
  <si>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</si>
  <si>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</si>
  <si>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</si>
  <si>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</si>
  <si>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</si>
  <si>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</si>
  <si>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</si>
  <si>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</si>
  <si>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</si>
  <si>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</si>
  <si>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</si>
  <si>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</si>
  <si>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</si>
  <si>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</si>
  <si>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</si>
  <si>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</si>
  <si>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Resumen</t>
  </si>
  <si>
    <t>Variable X 1</t>
  </si>
  <si>
    <t>Método de pronóstico</t>
  </si>
  <si>
    <t>Señal de rastreo inferior</t>
  </si>
  <si>
    <t>Señal de rastreo superior</t>
  </si>
  <si>
    <t>Desviación estándar</t>
  </si>
  <si>
    <t>Promedio móvil</t>
  </si>
  <si>
    <t>Suavizamiento exponencial</t>
  </si>
  <si>
    <t>Holt</t>
  </si>
  <si>
    <t>Regresión lineal</t>
  </si>
  <si>
    <t>Resumen - Denuncias</t>
  </si>
  <si>
    <t>Título IV - Delitos contra el Honor de la Persona Natural</t>
  </si>
  <si>
    <t>Título VIII - Delitos contra la Seguridad Jurídica de los Medios Electrónicos</t>
  </si>
  <si>
    <t>SMOreg</t>
  </si>
  <si>
    <t>Multilayer Perceptron</t>
  </si>
  <si>
    <t>Random Forest</t>
  </si>
  <si>
    <t>Media</t>
  </si>
  <si>
    <t>Mediana</t>
  </si>
  <si>
    <t>Moda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</si>
  <si>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</si>
  <si>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</si>
  <si>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</si>
  <si>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</si>
  <si>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</si>
  <si>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</si>
  <si>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</si>
  <si>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</si>
  <si>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HoltWinters</t>
  </si>
  <si>
    <t>Random Tree</t>
  </si>
  <si>
    <t>ene-2024</t>
  </si>
  <si>
    <t>feb-2024</t>
  </si>
  <si>
    <t>mar-2024</t>
  </si>
  <si>
    <t>Pronóstico seleccionado</t>
  </si>
  <si>
    <t>Valor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</si>
</sst>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\M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3" fillId="3" borderId="0" xfId="1"/>
    <xf numFmtId="0" fontId="4" fillId="4" borderId="1" xfId="1" applyFont="1" applyFill="1" applyBorder="1" applyAlignment="1">
      <alignment horizontal="center"/>
    </xf>
    <xf numFmtId="164" fontId="3" fillId="3" borderId="0" xfId="1" applyNumberFormat="1"/>
    <xf numFmtId="2" fontId="3" fillId="3" borderId="0" xfId="1" applyNumberFormat="1"/>
    <xf numFmtId="0" fontId="3" fillId="3" borderId="0" xfId="1" applyAlignment="1">
      <alignment horizontal="center"/>
    </xf>
    <xf numFmtId="0" fontId="3" fillId="4" borderId="0" xfId="1" applyFill="1" applyAlignment="1">
      <alignment horizontal="center"/>
    </xf>
    <xf numFmtId="0" fontId="4" fillId="3" borderId="0" xfId="1" applyFont="1"/>
    <xf numFmtId="1" fontId="3" fillId="3" borderId="0" xfId="1" applyNumberFormat="1"/>
    <xf numFmtId="0" fontId="5" fillId="3" borderId="0" xfId="1" applyFont="1" applyAlignment="1">
      <alignment horizontal="centerContinuous"/>
    </xf>
    <xf numFmtId="0" fontId="5" fillId="3" borderId="0" xfId="1" applyFont="1" applyAlignment="1">
      <alignment horizontal="center"/>
    </xf>
    <xf numFmtId="0" fontId="0" fillId="0" borderId="5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2" fontId="3" fillId="5" borderId="0" xfId="1" applyNumberFormat="1" applyFill="1"/>
    <xf numFmtId="1" fontId="3" fillId="5" borderId="0" xfId="1" applyNumberFormat="1" applyFill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22" fontId="2" fillId="3" borderId="2" xfId="0" applyNumberFormat="1" applyFont="1" applyFill="1" applyBorder="1" applyAlignment="1">
      <alignment horizontal="right" vertical="center" wrapText="1"/>
    </xf>
    <xf numFmtId="0" fontId="4" fillId="6" borderId="6" xfId="1" applyFont="1" applyFill="1" applyBorder="1"/>
    <xf numFmtId="0" fontId="4" fillId="6" borderId="6" xfId="1" applyFont="1" applyFill="1" applyBorder="1" applyAlignment="1">
      <alignment horizontal="right" wrapText="1"/>
    </xf>
    <xf numFmtId="0" fontId="3" fillId="7" borderId="0" xfId="1" applyFill="1"/>
    <xf numFmtId="1" fontId="3" fillId="7" borderId="0" xfId="1" applyNumberFormat="1" applyFill="1"/>
    <xf numFmtId="2" fontId="3" fillId="7" borderId="0" xfId="1" applyNumberFormat="1" applyFill="1"/>
    <xf numFmtId="0" fontId="0" fillId="0" borderId="0" xfId="0" applyAlignment="1">
      <alignment horizontal="right"/>
    </xf>
    <xf numFmtId="0" fontId="0" fillId="7" borderId="0" xfId="0" applyFill="1"/>
    <xf numFmtId="0" fontId="0" fillId="7" borderId="5" xfId="0" applyFill="1" applyBorder="1"/>
    <xf numFmtId="0" fontId="5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4" fillId="7" borderId="0" xfId="0" applyFont="1" applyFill="1"/>
    <xf numFmtId="0" fontId="4" fillId="7" borderId="5" xfId="0" applyFont="1" applyFill="1" applyBorder="1"/>
    <xf numFmtId="2" fontId="0" fillId="7" borderId="0" xfId="0" applyNumberFormat="1" applyFill="1"/>
  </cellXfs>
  <cellStyles count="2">
    <cellStyle name="Normal" xfId="0" builtinId="0"/>
    <cellStyle name="Normal 2" xfId="1" xr:uid="{B33CDCAE-A910-47DE-B596-EC3F6B3EF5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 Proyecto final.xlsx]Tabla dinámica!TablaDinámica3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dinámica'!$B$1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dinámica'!$A$2:$A$62</c:f>
              <c:strCache>
                <c:ptCount val="60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  <c:pt idx="24">
                  <c:v>202101</c:v>
                </c:pt>
                <c:pt idx="25">
                  <c:v>202102</c:v>
                </c:pt>
                <c:pt idx="26">
                  <c:v>202103</c:v>
                </c:pt>
                <c:pt idx="27">
                  <c:v>202104</c:v>
                </c:pt>
                <c:pt idx="28">
                  <c:v>202105</c:v>
                </c:pt>
                <c:pt idx="29">
                  <c:v>202106</c:v>
                </c:pt>
                <c:pt idx="30">
                  <c:v>202107</c:v>
                </c:pt>
                <c:pt idx="31">
                  <c:v>202108</c:v>
                </c:pt>
                <c:pt idx="32">
                  <c:v>202109</c:v>
                </c:pt>
                <c:pt idx="33">
                  <c:v>202110</c:v>
                </c:pt>
                <c:pt idx="34">
                  <c:v>202111</c:v>
                </c:pt>
                <c:pt idx="35">
                  <c:v>202112</c:v>
                </c:pt>
                <c:pt idx="36">
                  <c:v>202201</c:v>
                </c:pt>
                <c:pt idx="37">
                  <c:v>202202</c:v>
                </c:pt>
                <c:pt idx="38">
                  <c:v>202203</c:v>
                </c:pt>
                <c:pt idx="39">
                  <c:v>202204</c:v>
                </c:pt>
                <c:pt idx="40">
                  <c:v>202205</c:v>
                </c:pt>
                <c:pt idx="41">
                  <c:v>202206</c:v>
                </c:pt>
                <c:pt idx="42">
                  <c:v>202207</c:v>
                </c:pt>
                <c:pt idx="43">
                  <c:v>202208</c:v>
                </c:pt>
                <c:pt idx="44">
                  <c:v>202209</c:v>
                </c:pt>
                <c:pt idx="45">
                  <c:v>202210</c:v>
                </c:pt>
                <c:pt idx="46">
                  <c:v>202211</c:v>
                </c:pt>
                <c:pt idx="47">
                  <c:v>202212</c:v>
                </c:pt>
                <c:pt idx="48">
                  <c:v>202301</c:v>
                </c:pt>
                <c:pt idx="49">
                  <c:v>202302</c:v>
                </c:pt>
                <c:pt idx="50">
                  <c:v>202303</c:v>
                </c:pt>
                <c:pt idx="51">
                  <c:v>202304</c:v>
                </c:pt>
                <c:pt idx="52">
                  <c:v>202305</c:v>
                </c:pt>
                <c:pt idx="53">
                  <c:v>202306</c:v>
                </c:pt>
                <c:pt idx="54">
                  <c:v>202307</c:v>
                </c:pt>
                <c:pt idx="55">
                  <c:v>202308</c:v>
                </c:pt>
                <c:pt idx="56">
                  <c:v>202309</c:v>
                </c:pt>
                <c:pt idx="57">
                  <c:v>202310</c:v>
                </c:pt>
                <c:pt idx="58">
                  <c:v>202311</c:v>
                </c:pt>
                <c:pt idx="59">
                  <c:v>202312</c:v>
                </c:pt>
              </c:strCache>
            </c:strRef>
          </c:cat>
          <c:val>
            <c:numRef>
              <c:f>'Tabla dinámica'!$B$2:$B$62</c:f>
              <c:numCache>
                <c:formatCode>General</c:formatCode>
                <c:ptCount val="60"/>
                <c:pt idx="0">
                  <c:v>5482</c:v>
                </c:pt>
                <c:pt idx="1">
                  <c:v>5482</c:v>
                </c:pt>
                <c:pt idx="2">
                  <c:v>5459</c:v>
                </c:pt>
                <c:pt idx="3">
                  <c:v>5815</c:v>
                </c:pt>
                <c:pt idx="4">
                  <c:v>6089</c:v>
                </c:pt>
                <c:pt idx="5">
                  <c:v>6044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5652</c:v>
                </c:pt>
                <c:pt idx="11">
                  <c:v>5636</c:v>
                </c:pt>
                <c:pt idx="12">
                  <c:v>6655</c:v>
                </c:pt>
                <c:pt idx="13">
                  <c:v>6597</c:v>
                </c:pt>
                <c:pt idx="14">
                  <c:v>4745</c:v>
                </c:pt>
                <c:pt idx="15">
                  <c:v>1955</c:v>
                </c:pt>
                <c:pt idx="16">
                  <c:v>3353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5604</c:v>
                </c:pt>
                <c:pt idx="21">
                  <c:v>5937</c:v>
                </c:pt>
                <c:pt idx="22">
                  <c:v>5074</c:v>
                </c:pt>
                <c:pt idx="23">
                  <c:v>5353</c:v>
                </c:pt>
                <c:pt idx="24">
                  <c:v>5139</c:v>
                </c:pt>
                <c:pt idx="25">
                  <c:v>5589</c:v>
                </c:pt>
                <c:pt idx="26">
                  <c:v>6980</c:v>
                </c:pt>
                <c:pt idx="27">
                  <c:v>6340</c:v>
                </c:pt>
                <c:pt idx="28">
                  <c:v>6747</c:v>
                </c:pt>
                <c:pt idx="29">
                  <c:v>6515</c:v>
                </c:pt>
                <c:pt idx="30">
                  <c:v>6367</c:v>
                </c:pt>
                <c:pt idx="31">
                  <c:v>6576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7291</c:v>
                </c:pt>
                <c:pt idx="45">
                  <c:v>7353</c:v>
                </c:pt>
                <c:pt idx="46">
                  <c:v>6350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6289</c:v>
                </c:pt>
                <c:pt idx="52">
                  <c:v>6927</c:v>
                </c:pt>
                <c:pt idx="53">
                  <c:v>6605</c:v>
                </c:pt>
                <c:pt idx="54">
                  <c:v>7075</c:v>
                </c:pt>
                <c:pt idx="55">
                  <c:v>7057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7FF-A1C5-C556ABD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57616"/>
        <c:axId val="2068461936"/>
      </c:lineChart>
      <c:catAx>
        <c:axId val="2068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8461936"/>
        <c:crosses val="autoZero"/>
        <c:auto val="1"/>
        <c:lblAlgn val="ctr"/>
        <c:lblOffset val="100"/>
        <c:noMultiLvlLbl val="0"/>
      </c:catAx>
      <c:valAx>
        <c:axId val="20684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84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1200"/>
              <a:t>Comparación</a:t>
            </a:r>
            <a:r>
              <a:rPr lang="es-PA" sz="1200" baseline="0"/>
              <a:t> de modelos predictivos para la presentación </a:t>
            </a:r>
          </a:p>
          <a:p>
            <a:pPr>
              <a:defRPr sz="1200"/>
            </a:pPr>
            <a:r>
              <a:rPr lang="es-PA" sz="1200" baseline="0"/>
              <a:t>de denuncias criminales en Panamá entre 2019 y 2023</a:t>
            </a:r>
          </a:p>
          <a:p>
            <a:pPr>
              <a:defRPr sz="1200"/>
            </a:pPr>
            <a:r>
              <a:rPr lang="es-PA" sz="1200" baseline="0"/>
              <a:t>Primer y tercer distritos judiciales</a:t>
            </a:r>
            <a:endParaRPr lang="es-PA" sz="1200"/>
          </a:p>
        </c:rich>
      </c:tx>
      <c:layout>
        <c:manualLayout>
          <c:xMode val="edge"/>
          <c:yMode val="edge"/>
          <c:x val="0.23017650129578018"/>
          <c:y val="5.47730863167773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972659750820004"/>
          <c:y val="0.13319762765960147"/>
          <c:w val="0.80580388428111871"/>
          <c:h val="0.60698196388718106"/>
        </c:manualLayout>
      </c:layout>
      <c:lineChart>
        <c:grouping val="standard"/>
        <c:varyColors val="0"/>
        <c:ser>
          <c:idx val="1"/>
          <c:order val="0"/>
          <c:tx>
            <c:v>Datos reales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'Promedio móvil'!$B$3:$B$62</c:f>
              <c:numCache>
                <c:formatCode>0</c:formatCode>
                <c:ptCount val="60"/>
                <c:pt idx="0">
                  <c:v>5482</c:v>
                </c:pt>
                <c:pt idx="1">
                  <c:v>5482</c:v>
                </c:pt>
                <c:pt idx="2">
                  <c:v>5459</c:v>
                </c:pt>
                <c:pt idx="3">
                  <c:v>5815</c:v>
                </c:pt>
                <c:pt idx="4">
                  <c:v>6089</c:v>
                </c:pt>
                <c:pt idx="5">
                  <c:v>6044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5652</c:v>
                </c:pt>
                <c:pt idx="11">
                  <c:v>5636</c:v>
                </c:pt>
                <c:pt idx="12">
                  <c:v>6655</c:v>
                </c:pt>
                <c:pt idx="13">
                  <c:v>6597</c:v>
                </c:pt>
                <c:pt idx="14">
                  <c:v>4745</c:v>
                </c:pt>
                <c:pt idx="15">
                  <c:v>1955</c:v>
                </c:pt>
                <c:pt idx="16">
                  <c:v>3353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5604</c:v>
                </c:pt>
                <c:pt idx="21">
                  <c:v>5937</c:v>
                </c:pt>
                <c:pt idx="22">
                  <c:v>5074</c:v>
                </c:pt>
                <c:pt idx="23">
                  <c:v>5353</c:v>
                </c:pt>
                <c:pt idx="24">
                  <c:v>5139</c:v>
                </c:pt>
                <c:pt idx="25">
                  <c:v>5589</c:v>
                </c:pt>
                <c:pt idx="26">
                  <c:v>6980</c:v>
                </c:pt>
                <c:pt idx="27">
                  <c:v>6340</c:v>
                </c:pt>
                <c:pt idx="28">
                  <c:v>6747</c:v>
                </c:pt>
                <c:pt idx="29">
                  <c:v>6515</c:v>
                </c:pt>
                <c:pt idx="30">
                  <c:v>6367</c:v>
                </c:pt>
                <c:pt idx="31">
                  <c:v>6576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7291</c:v>
                </c:pt>
                <c:pt idx="45">
                  <c:v>7353</c:v>
                </c:pt>
                <c:pt idx="46">
                  <c:v>6350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6289</c:v>
                </c:pt>
                <c:pt idx="52">
                  <c:v>6927</c:v>
                </c:pt>
                <c:pt idx="53">
                  <c:v>6605</c:v>
                </c:pt>
                <c:pt idx="54">
                  <c:v>7075</c:v>
                </c:pt>
                <c:pt idx="55">
                  <c:v>7057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6-4055-BADC-572FD5593B8D}"/>
            </c:ext>
          </c:extLst>
        </c:ser>
        <c:ser>
          <c:idx val="0"/>
          <c:order val="1"/>
          <c:tx>
            <c:v>Promedio móvil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'Promedio móvil'!$D$3:$D$62</c:f>
              <c:numCache>
                <c:formatCode>0,,\M</c:formatCode>
                <c:ptCount val="60"/>
                <c:pt idx="3" formatCode="0">
                  <c:v>5474.333333333333</c:v>
                </c:pt>
                <c:pt idx="4" formatCode="0">
                  <c:v>5585.333333333333</c:v>
                </c:pt>
                <c:pt idx="5" formatCode="0">
                  <c:v>5787.666666666667</c:v>
                </c:pt>
                <c:pt idx="6" formatCode="0">
                  <c:v>5982.666666666667</c:v>
                </c:pt>
                <c:pt idx="7" formatCode="0">
                  <c:v>6223.666666666667</c:v>
                </c:pt>
                <c:pt idx="8" formatCode="0">
                  <c:v>6267</c:v>
                </c:pt>
                <c:pt idx="9" formatCode="0">
                  <c:v>6230.666666666667</c:v>
                </c:pt>
                <c:pt idx="10" formatCode="0">
                  <c:v>6185</c:v>
                </c:pt>
                <c:pt idx="11" formatCode="0">
                  <c:v>5996</c:v>
                </c:pt>
                <c:pt idx="12" formatCode="0">
                  <c:v>5896.333333333333</c:v>
                </c:pt>
                <c:pt idx="13" formatCode="0">
                  <c:v>5981</c:v>
                </c:pt>
                <c:pt idx="14" formatCode="0">
                  <c:v>6296</c:v>
                </c:pt>
                <c:pt idx="15" formatCode="0">
                  <c:v>5999</c:v>
                </c:pt>
                <c:pt idx="16" formatCode="0">
                  <c:v>4432.333333333333</c:v>
                </c:pt>
                <c:pt idx="17" formatCode="0">
                  <c:v>3351</c:v>
                </c:pt>
                <c:pt idx="18" formatCode="0">
                  <c:v>3208</c:v>
                </c:pt>
                <c:pt idx="19" formatCode="0">
                  <c:v>4049.3333333333335</c:v>
                </c:pt>
                <c:pt idx="20" formatCode="0">
                  <c:v>4610</c:v>
                </c:pt>
                <c:pt idx="21" formatCode="0">
                  <c:v>5039.333333333333</c:v>
                </c:pt>
                <c:pt idx="22" formatCode="0">
                  <c:v>5525.333333333333</c:v>
                </c:pt>
                <c:pt idx="23" formatCode="0">
                  <c:v>5538.333333333333</c:v>
                </c:pt>
                <c:pt idx="24" formatCode="0">
                  <c:v>5454.666666666667</c:v>
                </c:pt>
                <c:pt idx="25" formatCode="0">
                  <c:v>5188.666666666667</c:v>
                </c:pt>
                <c:pt idx="26" formatCode="0">
                  <c:v>5360.333333333333</c:v>
                </c:pt>
                <c:pt idx="27" formatCode="0">
                  <c:v>5902.666666666667</c:v>
                </c:pt>
                <c:pt idx="28" formatCode="0">
                  <c:v>6303</c:v>
                </c:pt>
                <c:pt idx="29" formatCode="0">
                  <c:v>6689</c:v>
                </c:pt>
                <c:pt idx="30" formatCode="0">
                  <c:v>6534</c:v>
                </c:pt>
                <c:pt idx="31" formatCode="0">
                  <c:v>6543</c:v>
                </c:pt>
                <c:pt idx="32" formatCode="0">
                  <c:v>6486</c:v>
                </c:pt>
                <c:pt idx="33" formatCode="0">
                  <c:v>6536</c:v>
                </c:pt>
                <c:pt idx="34" formatCode="0">
                  <c:v>6921.333333333333</c:v>
                </c:pt>
                <c:pt idx="35" formatCode="0">
                  <c:v>6761.333333333333</c:v>
                </c:pt>
                <c:pt idx="36" formatCode="0">
                  <c:v>6831.666666666667</c:v>
                </c:pt>
                <c:pt idx="37" formatCode="0">
                  <c:v>6524.333333333333</c:v>
                </c:pt>
                <c:pt idx="38" formatCode="0">
                  <c:v>6592</c:v>
                </c:pt>
                <c:pt idx="39" formatCode="0">
                  <c:v>6759</c:v>
                </c:pt>
                <c:pt idx="40" formatCode="0">
                  <c:v>6790</c:v>
                </c:pt>
                <c:pt idx="41" formatCode="0">
                  <c:v>7229.333333333333</c:v>
                </c:pt>
                <c:pt idx="42" formatCode="0">
                  <c:v>7081.333333333333</c:v>
                </c:pt>
                <c:pt idx="43" formatCode="0">
                  <c:v>6977</c:v>
                </c:pt>
                <c:pt idx="44" formatCode="0">
                  <c:v>6955.666666666667</c:v>
                </c:pt>
                <c:pt idx="45" formatCode="0">
                  <c:v>7075</c:v>
                </c:pt>
                <c:pt idx="46" formatCode="0">
                  <c:v>7399</c:v>
                </c:pt>
                <c:pt idx="47" formatCode="0">
                  <c:v>6998</c:v>
                </c:pt>
                <c:pt idx="48" formatCode="0">
                  <c:v>6810</c:v>
                </c:pt>
                <c:pt idx="49" formatCode="0">
                  <c:v>6641.666666666667</c:v>
                </c:pt>
                <c:pt idx="50" formatCode="0">
                  <c:v>6557.333333333333</c:v>
                </c:pt>
                <c:pt idx="51" formatCode="0">
                  <c:v>6706.333333333333</c:v>
                </c:pt>
                <c:pt idx="52" formatCode="0">
                  <c:v>6520</c:v>
                </c:pt>
                <c:pt idx="53" formatCode="0">
                  <c:v>6796.666666666667</c:v>
                </c:pt>
                <c:pt idx="54" formatCode="0">
                  <c:v>6607</c:v>
                </c:pt>
                <c:pt idx="55" formatCode="0">
                  <c:v>6869</c:v>
                </c:pt>
                <c:pt idx="56" formatCode="0">
                  <c:v>6912.333333333333</c:v>
                </c:pt>
                <c:pt idx="57" formatCode="0">
                  <c:v>6981.333333333333</c:v>
                </c:pt>
                <c:pt idx="58" formatCode="0">
                  <c:v>6782.333333333333</c:v>
                </c:pt>
                <c:pt idx="59" formatCode="0">
                  <c:v>6306.666666666667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6-4055-BADC-572FD5593B8D}"/>
            </c:ext>
          </c:extLst>
        </c:ser>
        <c:ser>
          <c:idx val="2"/>
          <c:order val="2"/>
          <c:tx>
            <c:v>Suavizamiento exponencial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exponencial'!$D$3:$D$63</c:f>
              <c:numCache>
                <c:formatCode>0</c:formatCode>
                <c:ptCount val="61"/>
                <c:pt idx="1">
                  <c:v>6168.3166666666666</c:v>
                </c:pt>
                <c:pt idx="2">
                  <c:v>5766.5237112066125</c:v>
                </c:pt>
                <c:pt idx="3">
                  <c:v>5599.9539215213345</c:v>
                </c:pt>
                <c:pt idx="4">
                  <c:v>5517.4347354627971</c:v>
                </c:pt>
                <c:pt idx="5">
                  <c:v>5691.6394909167748</c:v>
                </c:pt>
                <c:pt idx="6">
                  <c:v>5924.2677528867025</c:v>
                </c:pt>
                <c:pt idx="7">
                  <c:v>5994.3630540327122</c:v>
                </c:pt>
                <c:pt idx="8">
                  <c:v>6312.6264823104375</c:v>
                </c:pt>
                <c:pt idx="9">
                  <c:v>6257.8143775431927</c:v>
                </c:pt>
                <c:pt idx="10">
                  <c:v>6068.8279386038157</c:v>
                </c:pt>
                <c:pt idx="11">
                  <c:v>6263.2926817053449</c:v>
                </c:pt>
                <c:pt idx="12">
                  <c:v>5905.4213008070819</c:v>
                </c:pt>
                <c:pt idx="13">
                  <c:v>5747.6929722194473</c:v>
                </c:pt>
                <c:pt idx="14">
                  <c:v>6278.8611485252723</c:v>
                </c:pt>
                <c:pt idx="15">
                  <c:v>6465.1103765988501</c:v>
                </c:pt>
                <c:pt idx="16">
                  <c:v>5458.0996692997523</c:v>
                </c:pt>
                <c:pt idx="17">
                  <c:v>3407.2668136222173</c:v>
                </c:pt>
                <c:pt idx="18">
                  <c:v>3375.4971881888596</c:v>
                </c:pt>
                <c:pt idx="19">
                  <c:v>3926.0992975787276</c:v>
                </c:pt>
                <c:pt idx="20">
                  <c:v>4249.7860417470411</c:v>
                </c:pt>
                <c:pt idx="21">
                  <c:v>4709.4768117340891</c:v>
                </c:pt>
                <c:pt idx="22">
                  <c:v>5233.1608966427721</c:v>
                </c:pt>
                <c:pt idx="23">
                  <c:v>5645.2120783221553</c:v>
                </c:pt>
                <c:pt idx="24">
                  <c:v>5310.8052362761537</c:v>
                </c:pt>
                <c:pt idx="25">
                  <c:v>5335.5074759928193</c:v>
                </c:pt>
                <c:pt idx="26">
                  <c:v>5220.4653629510012</c:v>
                </c:pt>
                <c:pt idx="27">
                  <c:v>5436.2179859034513</c:v>
                </c:pt>
                <c:pt idx="28">
                  <c:v>6340.0001147020057</c:v>
                </c:pt>
                <c:pt idx="29">
                  <c:v>6340.0000475515781</c:v>
                </c:pt>
                <c:pt idx="30">
                  <c:v>6578.2715652178931</c:v>
                </c:pt>
                <c:pt idx="31">
                  <c:v>6541.2302540853052</c:v>
                </c:pt>
                <c:pt idx="32">
                  <c:v>6439.2299791109381</c:v>
                </c:pt>
                <c:pt idx="33">
                  <c:v>6519.2997684375605</c:v>
                </c:pt>
                <c:pt idx="34">
                  <c:v>6604.5976046900487</c:v>
                </c:pt>
                <c:pt idx="35">
                  <c:v>7142.2613838685311</c:v>
                </c:pt>
                <c:pt idx="36">
                  <c:v>6529.7446346396564</c:v>
                </c:pt>
                <c:pt idx="37">
                  <c:v>6732.4542195135491</c:v>
                </c:pt>
                <c:pt idx="38">
                  <c:v>6655.4964798413221</c:v>
                </c:pt>
                <c:pt idx="39">
                  <c:v>6446.7914006797828</c:v>
                </c:pt>
                <c:pt idx="40">
                  <c:v>6991.3669304137165</c:v>
                </c:pt>
                <c:pt idx="41">
                  <c:v>6817.2782864539149</c:v>
                </c:pt>
                <c:pt idx="42">
                  <c:v>7285.4623863561865</c:v>
                </c:pt>
                <c:pt idx="43">
                  <c:v>7079.1190017632307</c:v>
                </c:pt>
                <c:pt idx="44">
                  <c:v>6670.4165607404693</c:v>
                </c:pt>
                <c:pt idx="45">
                  <c:v>7187.1107133427959</c:v>
                </c:pt>
                <c:pt idx="46">
                  <c:v>7247.9310103776461</c:v>
                </c:pt>
                <c:pt idx="47">
                  <c:v>7309.4419453700948</c:v>
                </c:pt>
                <c:pt idx="48">
                  <c:v>6747.7522275684078</c:v>
                </c:pt>
                <c:pt idx="49">
                  <c:v>6735.6031726903047</c:v>
                </c:pt>
                <c:pt idx="50">
                  <c:v>6801.4040713460699</c:v>
                </c:pt>
                <c:pt idx="51">
                  <c:v>6389.022138325503</c:v>
                </c:pt>
                <c:pt idx="52">
                  <c:v>6848.5746894018912</c:v>
                </c:pt>
                <c:pt idx="53">
                  <c:v>6520.9807678563047</c:v>
                </c:pt>
                <c:pt idx="54">
                  <c:v>6758.6781387346218</c:v>
                </c:pt>
                <c:pt idx="55">
                  <c:v>6668.7097661877642</c:v>
                </c:pt>
                <c:pt idx="56">
                  <c:v>6906.565790595314</c:v>
                </c:pt>
                <c:pt idx="57">
                  <c:v>6994.6350573560503</c:v>
                </c:pt>
                <c:pt idx="58">
                  <c:v>6887.7143266937655</c:v>
                </c:pt>
                <c:pt idx="59">
                  <c:v>6647.8537226723747</c:v>
                </c:pt>
                <c:pt idx="60">
                  <c:v>6051.967777712247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6-4055-BADC-572FD5593B8D}"/>
            </c:ext>
          </c:extLst>
        </c:ser>
        <c:ser>
          <c:idx val="3"/>
          <c:order val="3"/>
          <c:tx>
            <c:v>Holt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Holt!$E$3:$E$63</c:f>
              <c:numCache>
                <c:formatCode>0</c:formatCode>
                <c:ptCount val="61"/>
                <c:pt idx="1">
                  <c:v>5311.853551912568</c:v>
                </c:pt>
                <c:pt idx="2">
                  <c:v>5417.0802951722171</c:v>
                </c:pt>
                <c:pt idx="3">
                  <c:v>5475.1849468786386</c:v>
                </c:pt>
                <c:pt idx="4">
                  <c:v>5496.9697363075384</c:v>
                </c:pt>
                <c:pt idx="5">
                  <c:v>5668.4210388599304</c:v>
                </c:pt>
                <c:pt idx="6">
                  <c:v>5885.7951644523419</c:v>
                </c:pt>
                <c:pt idx="7">
                  <c:v>5985.6742770435785</c:v>
                </c:pt>
                <c:pt idx="8">
                  <c:v>6262.046550633715</c:v>
                </c:pt>
                <c:pt idx="9">
                  <c:v>6271.8023167154797</c:v>
                </c:pt>
                <c:pt idx="10">
                  <c:v>6150.0099071643917</c:v>
                </c:pt>
                <c:pt idx="11">
                  <c:v>6291.4396299263153</c:v>
                </c:pt>
                <c:pt idx="12">
                  <c:v>6034.121756612135</c:v>
                </c:pt>
                <c:pt idx="13">
                  <c:v>5884.8695951833997</c:v>
                </c:pt>
                <c:pt idx="14">
                  <c:v>6258.778025851132</c:v>
                </c:pt>
                <c:pt idx="15">
                  <c:v>6439.2714749080033</c:v>
                </c:pt>
                <c:pt idx="16">
                  <c:v>5709.5843042771039</c:v>
                </c:pt>
                <c:pt idx="17">
                  <c:v>4057.2585841069681</c:v>
                </c:pt>
                <c:pt idx="18">
                  <c:v>3770.9138246736529</c:v>
                </c:pt>
                <c:pt idx="19">
                  <c:v>4044.0441217884127</c:v>
                </c:pt>
                <c:pt idx="20">
                  <c:v>4267.8564434278642</c:v>
                </c:pt>
                <c:pt idx="21">
                  <c:v>4640.4273192870814</c:v>
                </c:pt>
                <c:pt idx="22">
                  <c:v>5100.962061410245</c:v>
                </c:pt>
                <c:pt idx="23">
                  <c:v>5504.3848602347744</c:v>
                </c:pt>
                <c:pt idx="24">
                  <c:v>5340.6848039496344</c:v>
                </c:pt>
                <c:pt idx="25">
                  <c:v>5375.2323787957994</c:v>
                </c:pt>
                <c:pt idx="26">
                  <c:v>5298.4766745094539</c:v>
                </c:pt>
                <c:pt idx="27">
                  <c:v>5457.6099634072625</c:v>
                </c:pt>
                <c:pt idx="28">
                  <c:v>6168.3913803735795</c:v>
                </c:pt>
                <c:pt idx="29">
                  <c:v>6274.2729056685966</c:v>
                </c:pt>
                <c:pt idx="30">
                  <c:v>6514.9997363856774</c:v>
                </c:pt>
                <c:pt idx="31">
                  <c:v>6544.0325023938358</c:v>
                </c:pt>
                <c:pt idx="32">
                  <c:v>6493.7873781115641</c:v>
                </c:pt>
                <c:pt idx="33">
                  <c:v>6559.6360537772152</c:v>
                </c:pt>
                <c:pt idx="34">
                  <c:v>6635.852234803835</c:v>
                </c:pt>
                <c:pt idx="35">
                  <c:v>7062.16276971152</c:v>
                </c:pt>
                <c:pt idx="36">
                  <c:v>6658.5334433523012</c:v>
                </c:pt>
                <c:pt idx="37">
                  <c:v>6784.95083091787</c:v>
                </c:pt>
                <c:pt idx="38">
                  <c:v>6731.6075768255714</c:v>
                </c:pt>
                <c:pt idx="39">
                  <c:v>6566.9121551851631</c:v>
                </c:pt>
                <c:pt idx="40">
                  <c:v>6958.7141183095964</c:v>
                </c:pt>
                <c:pt idx="41">
                  <c:v>6869.2038699274353</c:v>
                </c:pt>
                <c:pt idx="42">
                  <c:v>7233.1106821219391</c:v>
                </c:pt>
                <c:pt idx="43">
                  <c:v>7127.749329077923</c:v>
                </c:pt>
                <c:pt idx="44">
                  <c:v>6822.3765857627395</c:v>
                </c:pt>
                <c:pt idx="45">
                  <c:v>7178.593201884064</c:v>
                </c:pt>
                <c:pt idx="46">
                  <c:v>7257.9632761266503</c:v>
                </c:pt>
                <c:pt idx="47">
                  <c:v>7329.5547742830631</c:v>
                </c:pt>
                <c:pt idx="48">
                  <c:v>6919.9283102575728</c:v>
                </c:pt>
                <c:pt idx="49">
                  <c:v>6862.564808172624</c:v>
                </c:pt>
                <c:pt idx="50">
                  <c:v>6885.0751196700467</c:v>
                </c:pt>
                <c:pt idx="51">
                  <c:v>6561.1960762692806</c:v>
                </c:pt>
                <c:pt idx="52">
                  <c:v>6864.6513824191998</c:v>
                </c:pt>
                <c:pt idx="53">
                  <c:v>6635.8988295353329</c:v>
                </c:pt>
                <c:pt idx="54">
                  <c:v>6795.2908859567824</c:v>
                </c:pt>
                <c:pt idx="55">
                  <c:v>6739.1084614716592</c:v>
                </c:pt>
                <c:pt idx="56">
                  <c:v>6918.5583069989761</c:v>
                </c:pt>
                <c:pt idx="57">
                  <c:v>7009.5871921326934</c:v>
                </c:pt>
                <c:pt idx="58">
                  <c:v>6950.1373738561151</c:v>
                </c:pt>
                <c:pt idx="59">
                  <c:v>6767.7399246032255</c:v>
                </c:pt>
                <c:pt idx="60">
                  <c:v>6287.2758112802103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6-4055-BADC-572FD5593B8D}"/>
            </c:ext>
          </c:extLst>
        </c:ser>
        <c:ser>
          <c:idx val="4"/>
          <c:order val="4"/>
          <c:tx>
            <c:v>HoltWinters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'HoltWinters (Weka)'!$D$3:$D$62</c:f>
              <c:numCache>
                <c:formatCode>0</c:formatCode>
                <c:ptCount val="60"/>
                <c:pt idx="36">
                  <c:v>6811.2983000000004</c:v>
                </c:pt>
                <c:pt idx="37">
                  <c:v>6848.4790000000003</c:v>
                </c:pt>
                <c:pt idx="38">
                  <c:v>6947.5515999999998</c:v>
                </c:pt>
                <c:pt idx="39">
                  <c:v>7862.3864000000003</c:v>
                </c:pt>
                <c:pt idx="40">
                  <c:v>11713.9198</c:v>
                </c:pt>
                <c:pt idx="41">
                  <c:v>12077.8668</c:v>
                </c:pt>
                <c:pt idx="42">
                  <c:v>12553.8146</c:v>
                </c:pt>
                <c:pt idx="43">
                  <c:v>11501.099</c:v>
                </c:pt>
                <c:pt idx="44">
                  <c:v>10746.7901</c:v>
                </c:pt>
                <c:pt idx="45">
                  <c:v>11142.967199999999</c:v>
                </c:pt>
                <c:pt idx="46">
                  <c:v>9099.0704999999998</c:v>
                </c:pt>
                <c:pt idx="47">
                  <c:v>8681.4418000000005</c:v>
                </c:pt>
                <c:pt idx="48">
                  <c:v>9273.5779000000002</c:v>
                </c:pt>
                <c:pt idx="49">
                  <c:v>8548.1497999999992</c:v>
                </c:pt>
                <c:pt idx="50">
                  <c:v>6064.6130000000003</c:v>
                </c:pt>
                <c:pt idx="51">
                  <c:v>2715.9108000000001</c:v>
                </c:pt>
                <c:pt idx="52">
                  <c:v>4193.2921999999999</c:v>
                </c:pt>
                <c:pt idx="53">
                  <c:v>4947.0065000000004</c:v>
                </c:pt>
                <c:pt idx="54">
                  <c:v>4894.9629000000004</c:v>
                </c:pt>
                <c:pt idx="55">
                  <c:v>5567.0941000000003</c:v>
                </c:pt>
                <c:pt idx="56">
                  <c:v>6001.4048000000003</c:v>
                </c:pt>
                <c:pt idx="57">
                  <c:v>6207.5536000000002</c:v>
                </c:pt>
                <c:pt idx="58">
                  <c:v>5108.6040999999996</c:v>
                </c:pt>
                <c:pt idx="59">
                  <c:v>5245.5023000000001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6-4055-BADC-572FD5593B8D}"/>
            </c:ext>
          </c:extLst>
        </c:ser>
        <c:ser>
          <c:idx val="5"/>
          <c:order val="5"/>
          <c:tx>
            <c:v>Regresión lineal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'Regresión lineal'!$D$3:$D$62</c:f>
              <c:numCache>
                <c:formatCode>0</c:formatCode>
                <c:ptCount val="60"/>
                <c:pt idx="0">
                  <c:v>5311.853551912568</c:v>
                </c:pt>
                <c:pt idx="1">
                  <c:v>5340.8861998703342</c:v>
                </c:pt>
                <c:pt idx="2">
                  <c:v>5369.9188478281003</c:v>
                </c:pt>
                <c:pt idx="3">
                  <c:v>5398.9514957858664</c:v>
                </c:pt>
                <c:pt idx="4">
                  <c:v>5427.9841437436316</c:v>
                </c:pt>
                <c:pt idx="5">
                  <c:v>5457.0167917013978</c:v>
                </c:pt>
                <c:pt idx="6">
                  <c:v>5486.0494396591639</c:v>
                </c:pt>
                <c:pt idx="7">
                  <c:v>5515.08208761693</c:v>
                </c:pt>
                <c:pt idx="8">
                  <c:v>5544.1147355746962</c:v>
                </c:pt>
                <c:pt idx="9">
                  <c:v>5573.1473835324623</c:v>
                </c:pt>
                <c:pt idx="10">
                  <c:v>5602.1800314902284</c:v>
                </c:pt>
                <c:pt idx="11">
                  <c:v>5631.2126794479946</c:v>
                </c:pt>
                <c:pt idx="12">
                  <c:v>5660.2453274057607</c:v>
                </c:pt>
                <c:pt idx="13">
                  <c:v>5689.2779753635268</c:v>
                </c:pt>
                <c:pt idx="14">
                  <c:v>5718.310623321293</c:v>
                </c:pt>
                <c:pt idx="15">
                  <c:v>5747.3432712790582</c:v>
                </c:pt>
                <c:pt idx="16">
                  <c:v>5776.3759192368243</c:v>
                </c:pt>
                <c:pt idx="17">
                  <c:v>5805.4085671945904</c:v>
                </c:pt>
                <c:pt idx="18">
                  <c:v>5834.4412151523566</c:v>
                </c:pt>
                <c:pt idx="19">
                  <c:v>5863.4738631101227</c:v>
                </c:pt>
                <c:pt idx="20">
                  <c:v>5892.5065110678888</c:v>
                </c:pt>
                <c:pt idx="21">
                  <c:v>5921.539159025655</c:v>
                </c:pt>
                <c:pt idx="22">
                  <c:v>5950.5718069834211</c:v>
                </c:pt>
                <c:pt idx="23">
                  <c:v>5979.6044549411872</c:v>
                </c:pt>
                <c:pt idx="24">
                  <c:v>6008.6371028989524</c:v>
                </c:pt>
                <c:pt idx="25">
                  <c:v>6037.6697508567195</c:v>
                </c:pt>
                <c:pt idx="26">
                  <c:v>6066.7023988144847</c:v>
                </c:pt>
                <c:pt idx="27">
                  <c:v>6095.7350467722508</c:v>
                </c:pt>
                <c:pt idx="28">
                  <c:v>6124.767694730017</c:v>
                </c:pt>
                <c:pt idx="29">
                  <c:v>6153.8003426877831</c:v>
                </c:pt>
                <c:pt idx="30">
                  <c:v>6182.8329906455492</c:v>
                </c:pt>
                <c:pt idx="31">
                  <c:v>6211.8656386033153</c:v>
                </c:pt>
                <c:pt idx="32">
                  <c:v>6240.8982865610815</c:v>
                </c:pt>
                <c:pt idx="33">
                  <c:v>6269.9309345188476</c:v>
                </c:pt>
                <c:pt idx="34">
                  <c:v>6298.9635824766137</c:v>
                </c:pt>
                <c:pt idx="35">
                  <c:v>6327.996230434379</c:v>
                </c:pt>
                <c:pt idx="36">
                  <c:v>6357.028878392146</c:v>
                </c:pt>
                <c:pt idx="37">
                  <c:v>6386.0615263499112</c:v>
                </c:pt>
                <c:pt idx="38">
                  <c:v>6415.0941743076773</c:v>
                </c:pt>
                <c:pt idx="39">
                  <c:v>6444.1268222654435</c:v>
                </c:pt>
                <c:pt idx="40">
                  <c:v>6473.1594702232096</c:v>
                </c:pt>
                <c:pt idx="41">
                  <c:v>6502.1921181809757</c:v>
                </c:pt>
                <c:pt idx="42">
                  <c:v>6531.2247661387419</c:v>
                </c:pt>
                <c:pt idx="43">
                  <c:v>6560.257414096508</c:v>
                </c:pt>
                <c:pt idx="44">
                  <c:v>6589.2900620542732</c:v>
                </c:pt>
                <c:pt idx="45">
                  <c:v>6618.3227100120403</c:v>
                </c:pt>
                <c:pt idx="46">
                  <c:v>6647.3553579698055</c:v>
                </c:pt>
                <c:pt idx="47">
                  <c:v>6676.3880059275716</c:v>
                </c:pt>
                <c:pt idx="48">
                  <c:v>6705.4206538853377</c:v>
                </c:pt>
                <c:pt idx="49">
                  <c:v>6734.4533018431039</c:v>
                </c:pt>
                <c:pt idx="50">
                  <c:v>6763.48594980087</c:v>
                </c:pt>
                <c:pt idx="51">
                  <c:v>6792.5185977586361</c:v>
                </c:pt>
                <c:pt idx="52">
                  <c:v>6821.5512457164023</c:v>
                </c:pt>
                <c:pt idx="53">
                  <c:v>6850.5838936741684</c:v>
                </c:pt>
                <c:pt idx="54">
                  <c:v>6879.6165416319345</c:v>
                </c:pt>
                <c:pt idx="55">
                  <c:v>6908.6491895896997</c:v>
                </c:pt>
                <c:pt idx="56">
                  <c:v>6937.6818375474668</c:v>
                </c:pt>
                <c:pt idx="57">
                  <c:v>6966.714485505232</c:v>
                </c:pt>
                <c:pt idx="58">
                  <c:v>6995.7471334629981</c:v>
                </c:pt>
                <c:pt idx="59">
                  <c:v>7024.7797814207643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6-4055-BADC-572FD5593B8D}"/>
            </c:ext>
          </c:extLst>
        </c:ser>
        <c:ser>
          <c:idx val="6"/>
          <c:order val="6"/>
          <c:tx>
            <c:v>Random Forest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AB6-4055-BADC-572FD5593B8D}"/>
            </c:ext>
          </c:extLst>
        </c:ser>
        <c:ser>
          <c:idx val="7"/>
          <c:order val="7"/>
          <c:tx>
            <c:v>SMOreg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SMOreg!$D$3:$D$62</c:f>
              <c:numCache>
                <c:formatCode>0</c:formatCode>
                <c:ptCount val="60"/>
                <c:pt idx="1">
                  <c:v>5506.3365999999996</c:v>
                </c:pt>
                <c:pt idx="2">
                  <c:v>5510.7858999999999</c:v>
                </c:pt>
                <c:pt idx="3">
                  <c:v>5500.7215999999999</c:v>
                </c:pt>
                <c:pt idx="4">
                  <c:v>5736.5061999999998</c:v>
                </c:pt>
                <c:pt idx="5">
                  <c:v>5918.0805</c:v>
                </c:pt>
                <c:pt idx="6">
                  <c:v>5893.8131999999996</c:v>
                </c:pt>
                <c:pt idx="7">
                  <c:v>6215.0604999999996</c:v>
                </c:pt>
                <c:pt idx="8">
                  <c:v>6016.0679</c:v>
                </c:pt>
                <c:pt idx="9">
                  <c:v>5841.2656999999999</c:v>
                </c:pt>
                <c:pt idx="10">
                  <c:v>6142.6027000000004</c:v>
                </c:pt>
                <c:pt idx="11">
                  <c:v>5676.5730999999996</c:v>
                </c:pt>
                <c:pt idx="12">
                  <c:v>5674.5974999999999</c:v>
                </c:pt>
                <c:pt idx="13">
                  <c:v>6320.0195000000003</c:v>
                </c:pt>
                <c:pt idx="14">
                  <c:v>6290.2366000000002</c:v>
                </c:pt>
                <c:pt idx="15">
                  <c:v>5148.5693000000001</c:v>
                </c:pt>
                <c:pt idx="16">
                  <c:v>3437.0099</c:v>
                </c:pt>
                <c:pt idx="17">
                  <c:v>4316.0469999999996</c:v>
                </c:pt>
                <c:pt idx="18">
                  <c:v>4921.9889999999996</c:v>
                </c:pt>
                <c:pt idx="19">
                  <c:v>5035.2964000000002</c:v>
                </c:pt>
                <c:pt idx="20">
                  <c:v>5386.9997999999996</c:v>
                </c:pt>
                <c:pt idx="21">
                  <c:v>5744.1548000000003</c:v>
                </c:pt>
                <c:pt idx="22">
                  <c:v>5956.5421999999999</c:v>
                </c:pt>
                <c:pt idx="23">
                  <c:v>5449.5033000000003</c:v>
                </c:pt>
                <c:pt idx="24">
                  <c:v>5629.8842999999997</c:v>
                </c:pt>
                <c:pt idx="25">
                  <c:v>5515.6162000000004</c:v>
                </c:pt>
                <c:pt idx="26">
                  <c:v>5796.4620000000004</c:v>
                </c:pt>
                <c:pt idx="27">
                  <c:v>6631.0874999999996</c:v>
                </c:pt>
                <c:pt idx="28">
                  <c:v>6264.7308999999996</c:v>
                </c:pt>
                <c:pt idx="29">
                  <c:v>6514.9530000000004</c:v>
                </c:pt>
                <c:pt idx="30">
                  <c:v>6390.8019999999997</c:v>
                </c:pt>
                <c:pt idx="31">
                  <c:v>6316.8379000000004</c:v>
                </c:pt>
                <c:pt idx="32">
                  <c:v>6450.2889999999998</c:v>
                </c:pt>
                <c:pt idx="33">
                  <c:v>6513.8712999999998</c:v>
                </c:pt>
                <c:pt idx="34">
                  <c:v>7018.1252000000004</c:v>
                </c:pt>
                <c:pt idx="35">
                  <c:v>6214.0459000000001</c:v>
                </c:pt>
                <c:pt idx="36">
                  <c:v>6671.6161000000002</c:v>
                </c:pt>
                <c:pt idx="37">
                  <c:v>6528.5474999999997</c:v>
                </c:pt>
                <c:pt idx="38">
                  <c:v>6371.8458000000001</c:v>
                </c:pt>
                <c:pt idx="39">
                  <c:v>6990.9849999999997</c:v>
                </c:pt>
                <c:pt idx="40">
                  <c:v>6621.4997000000003</c:v>
                </c:pt>
                <c:pt idx="41">
                  <c:v>7148.5814</c:v>
                </c:pt>
                <c:pt idx="42">
                  <c:v>6781.7245999999996</c:v>
                </c:pt>
                <c:pt idx="43">
                  <c:v>6491.1804000000002</c:v>
                </c:pt>
                <c:pt idx="44">
                  <c:v>7149.4000999999998</c:v>
                </c:pt>
                <c:pt idx="45">
                  <c:v>7018.81</c:v>
                </c:pt>
                <c:pt idx="46">
                  <c:v>7065.8495999999996</c:v>
                </c:pt>
                <c:pt idx="47">
                  <c:v>6536.3306000000002</c:v>
                </c:pt>
                <c:pt idx="48">
                  <c:v>6755.4342999999999</c:v>
                </c:pt>
                <c:pt idx="49">
                  <c:v>6835.5419000000002</c:v>
                </c:pt>
                <c:pt idx="50">
                  <c:v>6449.692</c:v>
                </c:pt>
                <c:pt idx="51">
                  <c:v>7039.0555000000004</c:v>
                </c:pt>
                <c:pt idx="52">
                  <c:v>6585.5182000000004</c:v>
                </c:pt>
                <c:pt idx="53">
                  <c:v>6938.2623999999996</c:v>
                </c:pt>
                <c:pt idx="54">
                  <c:v>6784.9652999999998</c:v>
                </c:pt>
                <c:pt idx="55">
                  <c:v>7046.4216999999999</c:v>
                </c:pt>
                <c:pt idx="56">
                  <c:v>7052.3801000000003</c:v>
                </c:pt>
                <c:pt idx="57">
                  <c:v>6941.2734</c:v>
                </c:pt>
                <c:pt idx="58">
                  <c:v>6785.7236000000003</c:v>
                </c:pt>
                <c:pt idx="59">
                  <c:v>6368.9291000000003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6-4055-BADC-572FD5593B8D}"/>
            </c:ext>
          </c:extLst>
        </c:ser>
        <c:ser>
          <c:idx val="8"/>
          <c:order val="8"/>
          <c:tx>
            <c:v>Multilayer Perceptron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'Multilayer Perceptron'!$D$3:$D$62</c:f>
              <c:numCache>
                <c:formatCode>0</c:formatCode>
                <c:ptCount val="60"/>
                <c:pt idx="1">
                  <c:v>6022.3064000000004</c:v>
                </c:pt>
                <c:pt idx="2">
                  <c:v>6018.3203999999996</c:v>
                </c:pt>
                <c:pt idx="3">
                  <c:v>5994.8425999999999</c:v>
                </c:pt>
                <c:pt idx="4">
                  <c:v>6311.9413000000004</c:v>
                </c:pt>
                <c:pt idx="5">
                  <c:v>6526.8996999999999</c:v>
                </c:pt>
                <c:pt idx="6">
                  <c:v>6498.1433999999999</c:v>
                </c:pt>
                <c:pt idx="7">
                  <c:v>6815.4683999999997</c:v>
                </c:pt>
                <c:pt idx="8">
                  <c:v>6633.0726000000004</c:v>
                </c:pt>
                <c:pt idx="9">
                  <c:v>6439.598</c:v>
                </c:pt>
                <c:pt idx="10">
                  <c:v>6762.4780000000001</c:v>
                </c:pt>
                <c:pt idx="11">
                  <c:v>6234.8028999999997</c:v>
                </c:pt>
                <c:pt idx="12">
                  <c:v>6238.8011999999999</c:v>
                </c:pt>
                <c:pt idx="13">
                  <c:v>6923.8621999999996</c:v>
                </c:pt>
                <c:pt idx="14">
                  <c:v>6910.0744999999997</c:v>
                </c:pt>
                <c:pt idx="15">
                  <c:v>5453.2089999999998</c:v>
                </c:pt>
                <c:pt idx="16">
                  <c:v>3914.3328000000001</c:v>
                </c:pt>
                <c:pt idx="17">
                  <c:v>4361.0578999999998</c:v>
                </c:pt>
                <c:pt idx="18">
                  <c:v>5131.4696000000004</c:v>
                </c:pt>
                <c:pt idx="19">
                  <c:v>5329.2461999999996</c:v>
                </c:pt>
                <c:pt idx="20">
                  <c:v>5928.8559999999998</c:v>
                </c:pt>
                <c:pt idx="21">
                  <c:v>6470.6971999999996</c:v>
                </c:pt>
                <c:pt idx="22">
                  <c:v>6733.3155999999999</c:v>
                </c:pt>
                <c:pt idx="23">
                  <c:v>6107.8918999999996</c:v>
                </c:pt>
                <c:pt idx="24">
                  <c:v>6399.8216000000002</c:v>
                </c:pt>
                <c:pt idx="25">
                  <c:v>6270.7349000000004</c:v>
                </c:pt>
                <c:pt idx="26">
                  <c:v>6663.9295000000002</c:v>
                </c:pt>
                <c:pt idx="27">
                  <c:v>7225.56</c:v>
                </c:pt>
                <c:pt idx="28">
                  <c:v>7089.3923000000004</c:v>
                </c:pt>
                <c:pt idx="29">
                  <c:v>7212.6731</c:v>
                </c:pt>
                <c:pt idx="30">
                  <c:v>7181.8768</c:v>
                </c:pt>
                <c:pt idx="31">
                  <c:v>7168.0838000000003</c:v>
                </c:pt>
                <c:pt idx="32">
                  <c:v>7232.9450999999999</c:v>
                </c:pt>
                <c:pt idx="33">
                  <c:v>7264.7968000000001</c:v>
                </c:pt>
                <c:pt idx="34">
                  <c:v>7352.1068999999998</c:v>
                </c:pt>
                <c:pt idx="35">
                  <c:v>7200.0545000000002</c:v>
                </c:pt>
                <c:pt idx="36">
                  <c:v>7330.2398000000003</c:v>
                </c:pt>
                <c:pt idx="37">
                  <c:v>7318.2065000000002</c:v>
                </c:pt>
                <c:pt idx="38">
                  <c:v>7300.0106999999998</c:v>
                </c:pt>
                <c:pt idx="39">
                  <c:v>7380.8540999999996</c:v>
                </c:pt>
                <c:pt idx="40">
                  <c:v>7363.6593000000003</c:v>
                </c:pt>
                <c:pt idx="41">
                  <c:v>7395.3990000000003</c:v>
                </c:pt>
                <c:pt idx="42">
                  <c:v>7392.1565000000001</c:v>
                </c:pt>
                <c:pt idx="43">
                  <c:v>7382.4049000000005</c:v>
                </c:pt>
                <c:pt idx="44">
                  <c:v>7409.6418000000003</c:v>
                </c:pt>
                <c:pt idx="45">
                  <c:v>7415.4027999999998</c:v>
                </c:pt>
                <c:pt idx="46">
                  <c:v>7420.34</c:v>
                </c:pt>
                <c:pt idx="47">
                  <c:v>7425.6066000000001</c:v>
                </c:pt>
                <c:pt idx="48">
                  <c:v>7435.7359999999999</c:v>
                </c:pt>
                <c:pt idx="49">
                  <c:v>7441.6457</c:v>
                </c:pt>
                <c:pt idx="50">
                  <c:v>7453.4736999999996</c:v>
                </c:pt>
                <c:pt idx="51">
                  <c:v>7448.1378000000004</c:v>
                </c:pt>
                <c:pt idx="52">
                  <c:v>7470.3033999999998</c:v>
                </c:pt>
                <c:pt idx="53">
                  <c:v>7464.5084999999999</c:v>
                </c:pt>
                <c:pt idx="54">
                  <c:v>7478.6952000000001</c:v>
                </c:pt>
                <c:pt idx="55">
                  <c:v>7472.1808000000001</c:v>
                </c:pt>
                <c:pt idx="56">
                  <c:v>7478.5039999999999</c:v>
                </c:pt>
                <c:pt idx="57">
                  <c:v>7492.4974000000002</c:v>
                </c:pt>
                <c:pt idx="58">
                  <c:v>7511.1157000000003</c:v>
                </c:pt>
                <c:pt idx="59">
                  <c:v>7552.2588999999998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6-4055-BADC-572FD5593B8D}"/>
            </c:ext>
          </c:extLst>
        </c:ser>
        <c:ser>
          <c:idx val="9"/>
          <c:order val="9"/>
          <c:tx>
            <c:v>Random Tree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 Tree'!$D$3:$D$62</c:f>
              <c:numCache>
                <c:formatCode>0</c:formatCode>
                <c:ptCount val="60"/>
                <c:pt idx="1">
                  <c:v>5473.1364999999996</c:v>
                </c:pt>
                <c:pt idx="2">
                  <c:v>5473.1364999999996</c:v>
                </c:pt>
                <c:pt idx="3">
                  <c:v>5815</c:v>
                </c:pt>
                <c:pt idx="4">
                  <c:v>6066.5</c:v>
                </c:pt>
                <c:pt idx="5">
                  <c:v>6066.5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5644</c:v>
                </c:pt>
                <c:pt idx="11">
                  <c:v>5644</c:v>
                </c:pt>
                <c:pt idx="12">
                  <c:v>6626</c:v>
                </c:pt>
                <c:pt idx="13">
                  <c:v>6626</c:v>
                </c:pt>
                <c:pt idx="14">
                  <c:v>4777.2511999999997</c:v>
                </c:pt>
                <c:pt idx="15">
                  <c:v>2098.3739999999998</c:v>
                </c:pt>
                <c:pt idx="16">
                  <c:v>3439.5446999999999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5598.6612999999998</c:v>
                </c:pt>
                <c:pt idx="21">
                  <c:v>5917.0891000000001</c:v>
                </c:pt>
                <c:pt idx="22">
                  <c:v>5074</c:v>
                </c:pt>
                <c:pt idx="23">
                  <c:v>5358.6450999999997</c:v>
                </c:pt>
                <c:pt idx="24">
                  <c:v>5139</c:v>
                </c:pt>
                <c:pt idx="25">
                  <c:v>5584.3176999999996</c:v>
                </c:pt>
                <c:pt idx="26">
                  <c:v>6980</c:v>
                </c:pt>
                <c:pt idx="27">
                  <c:v>6353.5</c:v>
                </c:pt>
                <c:pt idx="28">
                  <c:v>6747</c:v>
                </c:pt>
                <c:pt idx="29">
                  <c:v>6545.5</c:v>
                </c:pt>
                <c:pt idx="30">
                  <c:v>6353.5</c:v>
                </c:pt>
                <c:pt idx="31">
                  <c:v>6545.5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7322</c:v>
                </c:pt>
                <c:pt idx="45">
                  <c:v>7322</c:v>
                </c:pt>
                <c:pt idx="46">
                  <c:v>6319.5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6319.5</c:v>
                </c:pt>
                <c:pt idx="52">
                  <c:v>6927</c:v>
                </c:pt>
                <c:pt idx="53">
                  <c:v>6605</c:v>
                </c:pt>
                <c:pt idx="54">
                  <c:v>7066</c:v>
                </c:pt>
                <c:pt idx="55">
                  <c:v>7066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B6-4055-BADC-572FD559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86255"/>
        <c:axId val="702988655"/>
      </c:lineChart>
      <c:catAx>
        <c:axId val="7029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2988655"/>
        <c:crosses val="autoZero"/>
        <c:auto val="1"/>
        <c:lblAlgn val="ctr"/>
        <c:lblOffset val="100"/>
        <c:tickMarkSkip val="3"/>
        <c:noMultiLvlLbl val="0"/>
      </c:catAx>
      <c:valAx>
        <c:axId val="702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Denuncias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2986255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7547453874822472E-2"/>
          <c:y val="0.83355779953562592"/>
          <c:w val="0.9356638208464354"/>
          <c:h val="0.1644520253860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Denuncias presentadas por mes 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Años 2019 a 2023</a:t>
            </a:r>
          </a:p>
        </cx:rich>
      </cx:tx>
    </cx:title>
    <cx:plotArea>
      <cx:plotAreaRegion>
        <cx:series layoutId="clusteredColumn" uniqueId="{C6A1E112-9E84-49F8-8968-3279C44BBE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144780</xdr:rowOff>
    </xdr:from>
    <xdr:to>
      <xdr:col>11</xdr:col>
      <xdr:colOff>655320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54EC7-6EDE-36BD-8B28-F2F6BC6D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87084</xdr:colOff>
      <xdr:row>0</xdr:row>
      <xdr:rowOff>152400</xdr:rowOff>
    </xdr:from>
    <xdr:to>
      <xdr:col>14</xdr:col>
      <xdr:colOff>767441</xdr:colOff>
      <xdr:row>22</xdr:row>
      <xdr:rowOff>81644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ECAC37-F80D-F4B6-0B5C-C543EF3D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308264</xdr:colOff>
      <xdr:row>0</xdr:row>
      <xdr:rowOff>41564</xdr:rowOff>
    </xdr:from>
    <xdr:to>
      <xdr:col>11</xdr:col>
      <xdr:colOff>142010</xdr:colOff>
      <xdr:row>17</xdr:row>
      <xdr:rowOff>128155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1635913-7255-8C5B-FC01-882458F0B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7828" y="41564"/>
              <a:ext cx="45720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55</xdr:row>
      <xdr:rowOff>0</xdr:rowOff>
    </xdr:from>
    <xdr:to>
      <xdr:col>21</xdr:col>
      <xdr:colOff>632996</xdr:colOff>
      <xdr:row>65</xdr:row>
      <xdr:rowOff>152572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634852-B4C4-94B3-E816-1E9447166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10058400"/>
          <a:ext cx="6180356" cy="19813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590550</xdr:colOff>
      <xdr:row>24</xdr:row>
      <xdr:rowOff>13335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D30C28-C371-CEE7-C078-3CE75737D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18288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590550</xdr:colOff>
      <xdr:row>49</xdr:row>
      <xdr:rowOff>13335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D6F583-F79C-17DE-96A6-BF04E6CB3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4754880"/>
          <a:ext cx="12477750" cy="4219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29</xdr:col>
      <xdr:colOff>632113</xdr:colOff>
      <xdr:row>23</xdr:row>
      <xdr:rowOff>77066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65B37C-0D19-1F7B-5156-6CF19FC1C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5927" y="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29</xdr:col>
      <xdr:colOff>632113</xdr:colOff>
      <xdr:row>47</xdr:row>
      <xdr:rowOff>77066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A8D065-8140-7183-62F8-6F50CA2BC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5927" y="4322618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50</xdr:row>
      <xdr:rowOff>166254</xdr:rowOff>
    </xdr:from>
    <xdr:to>
      <xdr:col>21</xdr:col>
      <xdr:colOff>576185</xdr:colOff>
      <xdr:row>61</xdr:row>
      <xdr:rowOff>135943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E317028-B625-07A8-921D-0A72836C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5927" y="9171709"/>
          <a:ext cx="6104149" cy="19508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21</xdr:col>
      <xdr:colOff>595478</xdr:colOff>
      <xdr:row>62</xdr:row>
      <xdr:rowOff>164295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54E54F-AEA5-06C6-C7F1-619AEF50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308" y="9448800"/>
          <a:ext cx="6134632" cy="19813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608135</xdr:colOff>
      <xdr:row>24</xdr:row>
      <xdr:rowOff>40298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FBEAD5-558A-EE7D-3A08-37825A8B0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8308" y="181708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608135</xdr:colOff>
      <xdr:row>49</xdr:row>
      <xdr:rowOff>40298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29388D4-39F0-859E-9671-467DC1BCA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8308" y="4724400"/>
          <a:ext cx="12477750" cy="4219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21</xdr:col>
      <xdr:colOff>602513</xdr:colOff>
      <xdr:row>62</xdr:row>
      <xdr:rowOff>114468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4AE2B0-55B6-A278-0E6D-4472714A7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4720" y="9509760"/>
          <a:ext cx="6149873" cy="1943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590550</xdr:colOff>
      <xdr:row>24</xdr:row>
      <xdr:rowOff>13335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B0555D-9579-A317-3B58-848219769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18288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590550</xdr:colOff>
      <xdr:row>49</xdr:row>
      <xdr:rowOff>13335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39C0BE-319F-9895-9241-D410AC69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4720" y="4754880"/>
          <a:ext cx="12477750" cy="42195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uñoz" refreshedDate="45538.631269444442" createdVersion="8" refreshedVersion="8" minRefreshableVersion="3" recordCount="6300" xr:uid="{91A7F014-A847-433F-BEEA-B66CC1A8C938}">
  <cacheSource type="worksheet">
    <worksheetSource ref="A1:F6301" sheet="Denuncias"/>
  </cacheSource>
  <cacheFields count="6">
    <cacheField name="DelitoGenérico" numFmtId="0">
      <sharedItems count="35">
        <s v="Título XV - Delitos contra la Humanidad"/>
        <s v="Título I - Delitos contra la Vida y la Integridad Personal"/>
        <s v="Título II - Delitos contra la Libertad"/>
        <s v="Título III - Delitos contra la Libertad e Integridad Sexual"/>
        <s v="Título IV - Delitos contra el Honor de la Persona Natural"/>
        <s v="Título V - Delitos contra el Orden Jurídico Familiar y el Estado Civil"/>
        <s v="Título VI - Delitos contra el Patrimonio Económico"/>
        <s v="Título VII - Delitos contra el Orden Económico"/>
        <s v="Título VIII - Delitos contra la Seguridad Jurídica de los Medios Electrónicos"/>
        <s v="Título IX - Delitos contra la Seguridad Colectiva"/>
        <s v="Título X - Delitos contra la Administración Pública"/>
        <s v="Título XI - Delitos contra la Fe Pública"/>
        <s v="Título XII - Delitos contra la Administración de Justicia"/>
        <s v="Título XIII - Delitos contra el Ambiente y el Ordenamiento Territorial"/>
        <s v="Título XIV - Delitos contra la Personalidad Jurídica del Estado"/>
        <s v="Título IV - Delitos contra el Honor de la Persona  Natural" u="1"/>
        <s v="Título VIII - Delitos  contra la Seguridad Jurídica de los Medios Electrónicos" u="1"/>
        <s v="TÍtulo I -    Delitos Contra La Vida y la Integridad Personal" u="1"/>
        <s v="Título II -   Delitos Contra la Libertad" u="1"/>
        <s v="Título V -  Delitos Contra el Orden Jurídico Familiar y el Estado Civil" u="1"/>
        <s v="Título VII  Delitos Contra el Orden Económico" u="1"/>
        <s v="Título X -  Delitos Contra la Administración Pública" u="1"/>
        <s v="Titulo I -    Delitos Contra La Vida y La Integridad Personal" u="1"/>
        <s v="Titulo II -   Delitos Contra La Libertad" u="1"/>
        <s v="Titulo III - Delitos Contra La Libertad E Integridad Sexual" u="1"/>
        <s v="Titulo IV - Delitos Contra El Honor de La Persona  Natural" u="1"/>
        <s v="Titulo V -  Delitos Contra El Orden Jurídico Familiar y El Estado Civil" u="1"/>
        <s v="Titulo VI - Delitos Contra El Patrimonio Económico" u="1"/>
        <s v="Titulo VIII - Delitos  Contra La Seguridad Jurídica de Los Medios Electrónicos" u="1"/>
        <s v="Titulo X -  Delitos Contra La Administración Pública" u="1"/>
        <s v="Titulo XI - Delitos Contra La Fe Pública" u="1"/>
        <s v="Titulo XII - Delitos Contra La Administración de Justicia" u="1"/>
        <s v="Titulo XIII - Delitos Contra El Ambiente y El Ordenamiento Territorial" u="1"/>
        <s v="Titulo XIV - Delitos Contra La Personalidad Jurídica del Estado" u="1"/>
        <s v="Titulo XV - Delitos Contra la Humanidad" u="1"/>
      </sharedItems>
    </cacheField>
    <cacheField name="DistritoJudicial" numFmtId="0">
      <sharedItems/>
    </cacheField>
    <cacheField name="CircuitoJudicial" numFmtId="0">
      <sharedItems/>
    </cacheField>
    <cacheField name="Denuncias" numFmtId="0">
      <sharedItems containsString="0" containsBlank="1" containsNumber="1" containsInteger="1" minValue="0" maxValue="1583"/>
    </cacheField>
    <cacheField name="Período" numFmtId="22">
      <sharedItems containsNonDate="0"/>
    </cacheField>
    <cacheField name="Mes" numFmtId="0">
      <sharedItems containsSemiMixedTypes="0" containsString="0" containsNumber="1" containsInteger="1" minValue="201901" maxValue="202312" count="60"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0">
  <r>
    <x v="0"/>
    <s v="Primero"/>
    <s v="Darién"/>
    <n v="1"/>
    <s v="01/01/2023"/>
    <x v="0"/>
  </r>
  <r>
    <x v="1"/>
    <s v="Primero"/>
    <s v="Panamá"/>
    <n v="244"/>
    <s v="01/02/2023"/>
    <x v="1"/>
  </r>
  <r>
    <x v="1"/>
    <s v="Primero"/>
    <s v="San Miguelito"/>
    <n v="66"/>
    <s v="01/02/2023"/>
    <x v="1"/>
  </r>
  <r>
    <x v="1"/>
    <s v="Primero"/>
    <s v="Panamá Oeste"/>
    <n v="101"/>
    <s v="01/02/2023"/>
    <x v="1"/>
  </r>
  <r>
    <x v="1"/>
    <s v="Primero"/>
    <s v="Colón"/>
    <n v="65"/>
    <s v="01/02/2023"/>
    <x v="1"/>
  </r>
  <r>
    <x v="1"/>
    <s v="Primero"/>
    <s v="Darién"/>
    <n v="26"/>
    <s v="01/02/2023"/>
    <x v="1"/>
  </r>
  <r>
    <x v="2"/>
    <s v="Primero"/>
    <s v="Panamá"/>
    <n v="37"/>
    <s v="01/02/2023"/>
    <x v="1"/>
  </r>
  <r>
    <x v="2"/>
    <s v="Primero"/>
    <s v="San Miguelito"/>
    <n v="9"/>
    <s v="01/02/2023"/>
    <x v="1"/>
  </r>
  <r>
    <x v="2"/>
    <s v="Primero"/>
    <s v="Panamá Oeste"/>
    <n v="15"/>
    <s v="01/02/2023"/>
    <x v="1"/>
  </r>
  <r>
    <x v="2"/>
    <s v="Primero"/>
    <s v="Colón"/>
    <n v="7"/>
    <s v="01/02/2023"/>
    <x v="1"/>
  </r>
  <r>
    <x v="2"/>
    <s v="Primero"/>
    <s v="Darién"/>
    <n v="0"/>
    <s v="01/02/2023"/>
    <x v="1"/>
  </r>
  <r>
    <x v="3"/>
    <s v="Primero"/>
    <s v="Panamá"/>
    <n v="94"/>
    <s v="01/02/2023"/>
    <x v="1"/>
  </r>
  <r>
    <x v="3"/>
    <s v="Primero"/>
    <s v="San Miguelito"/>
    <n v="22"/>
    <s v="01/02/2023"/>
    <x v="1"/>
  </r>
  <r>
    <x v="3"/>
    <s v="Primero"/>
    <s v="Panamá Oeste"/>
    <n v="55"/>
    <s v="01/02/2023"/>
    <x v="1"/>
  </r>
  <r>
    <x v="3"/>
    <s v="Primero"/>
    <s v="Colón"/>
    <n v="24"/>
    <s v="01/02/2023"/>
    <x v="1"/>
  </r>
  <r>
    <x v="3"/>
    <s v="Primero"/>
    <s v="Darién"/>
    <n v="16"/>
    <s v="01/02/2023"/>
    <x v="1"/>
  </r>
  <r>
    <x v="4"/>
    <s v="Primero"/>
    <s v="Panamá"/>
    <n v="10"/>
    <s v="01/02/2023"/>
    <x v="1"/>
  </r>
  <r>
    <x v="4"/>
    <s v="Primero"/>
    <s v="San Miguelito"/>
    <n v="0"/>
    <s v="01/02/2023"/>
    <x v="1"/>
  </r>
  <r>
    <x v="4"/>
    <s v="Primero"/>
    <s v="Panamá Oeste"/>
    <n v="2"/>
    <s v="01/02/2023"/>
    <x v="1"/>
  </r>
  <r>
    <x v="4"/>
    <s v="Primero"/>
    <s v="Colón"/>
    <n v="2"/>
    <s v="01/02/2023"/>
    <x v="1"/>
  </r>
  <r>
    <x v="4"/>
    <s v="Primero"/>
    <s v="Darién"/>
    <n v="0"/>
    <s v="01/02/2023"/>
    <x v="1"/>
  </r>
  <r>
    <x v="5"/>
    <s v="Primero"/>
    <s v="Panamá"/>
    <n v="547"/>
    <s v="01/02/2023"/>
    <x v="1"/>
  </r>
  <r>
    <x v="5"/>
    <s v="Primero"/>
    <s v="San Miguelito"/>
    <n v="117"/>
    <s v="01/02/2023"/>
    <x v="1"/>
  </r>
  <r>
    <x v="5"/>
    <s v="Primero"/>
    <s v="Panamá Oeste"/>
    <n v="351"/>
    <s v="01/02/2023"/>
    <x v="1"/>
  </r>
  <r>
    <x v="5"/>
    <s v="Primero"/>
    <s v="Colón"/>
    <n v="116"/>
    <s v="01/02/2023"/>
    <x v="1"/>
  </r>
  <r>
    <x v="5"/>
    <s v="Primero"/>
    <s v="Darién"/>
    <n v="27"/>
    <s v="01/02/2023"/>
    <x v="1"/>
  </r>
  <r>
    <x v="6"/>
    <s v="Primero"/>
    <s v="Panamá"/>
    <n v="1006"/>
    <s v="01/02/2023"/>
    <x v="1"/>
  </r>
  <r>
    <x v="6"/>
    <s v="Primero"/>
    <s v="San Miguelito"/>
    <n v="242"/>
    <s v="01/02/2023"/>
    <x v="1"/>
  </r>
  <r>
    <x v="6"/>
    <s v="Primero"/>
    <s v="Panamá Oeste"/>
    <n v="274"/>
    <s v="01/02/2023"/>
    <x v="1"/>
  </r>
  <r>
    <x v="6"/>
    <s v="Primero"/>
    <s v="Colón"/>
    <n v="103"/>
    <s v="01/02/2023"/>
    <x v="1"/>
  </r>
  <r>
    <x v="6"/>
    <s v="Primero"/>
    <s v="Darién"/>
    <n v="15"/>
    <s v="01/02/2023"/>
    <x v="1"/>
  </r>
  <r>
    <x v="7"/>
    <s v="Primero"/>
    <s v="Panamá"/>
    <n v="89"/>
    <s v="01/02/2023"/>
    <x v="1"/>
  </r>
  <r>
    <x v="7"/>
    <s v="Primero"/>
    <s v="San Miguelito"/>
    <n v="9"/>
    <s v="01/02/2023"/>
    <x v="1"/>
  </r>
  <r>
    <x v="7"/>
    <s v="Primero"/>
    <s v="Panamá Oeste"/>
    <n v="17"/>
    <s v="01/02/2023"/>
    <x v="1"/>
  </r>
  <r>
    <x v="7"/>
    <s v="Primero"/>
    <s v="Colón"/>
    <n v="6"/>
    <s v="01/02/2023"/>
    <x v="1"/>
  </r>
  <r>
    <x v="7"/>
    <s v="Primero"/>
    <s v="Darién"/>
    <n v="0"/>
    <s v="01/02/2023"/>
    <x v="1"/>
  </r>
  <r>
    <x v="8"/>
    <s v="Primero"/>
    <s v="Panamá"/>
    <n v="8"/>
    <s v="01/02/2023"/>
    <x v="1"/>
  </r>
  <r>
    <x v="8"/>
    <s v="Primero"/>
    <s v="San Miguelito"/>
    <n v="2"/>
    <s v="01/02/2023"/>
    <x v="1"/>
  </r>
  <r>
    <x v="8"/>
    <s v="Primero"/>
    <s v="Panamá Oeste"/>
    <n v="4"/>
    <s v="01/02/2023"/>
    <x v="1"/>
  </r>
  <r>
    <x v="8"/>
    <s v="Primero"/>
    <s v="Colón"/>
    <n v="3"/>
    <s v="01/02/2023"/>
    <x v="1"/>
  </r>
  <r>
    <x v="8"/>
    <s v="Primero"/>
    <s v="Darién"/>
    <n v="0"/>
    <s v="01/02/2023"/>
    <x v="1"/>
  </r>
  <r>
    <x v="9"/>
    <s v="Primero"/>
    <s v="Panamá"/>
    <n v="480"/>
    <s v="01/02/2023"/>
    <x v="1"/>
  </r>
  <r>
    <x v="9"/>
    <s v="Primero"/>
    <s v="San Miguelito"/>
    <n v="231"/>
    <s v="01/02/2023"/>
    <x v="1"/>
  </r>
  <r>
    <x v="9"/>
    <s v="Primero"/>
    <s v="Panamá Oeste"/>
    <n v="110"/>
    <s v="01/02/2023"/>
    <x v="1"/>
  </r>
  <r>
    <x v="9"/>
    <s v="Primero"/>
    <s v="Colón"/>
    <n v="116"/>
    <s v="01/02/2023"/>
    <x v="1"/>
  </r>
  <r>
    <x v="9"/>
    <s v="Primero"/>
    <s v="Darién"/>
    <n v="11"/>
    <s v="01/02/2023"/>
    <x v="1"/>
  </r>
  <r>
    <x v="10"/>
    <s v="Primero"/>
    <s v="Panamá"/>
    <n v="30"/>
    <s v="01/02/2023"/>
    <x v="1"/>
  </r>
  <r>
    <x v="10"/>
    <s v="Primero"/>
    <s v="San Miguelito"/>
    <n v="2"/>
    <s v="01/02/2023"/>
    <x v="1"/>
  </r>
  <r>
    <x v="10"/>
    <s v="Primero"/>
    <s v="Panamá Oeste"/>
    <n v="8"/>
    <s v="01/02/2023"/>
    <x v="1"/>
  </r>
  <r>
    <x v="10"/>
    <s v="Primero"/>
    <s v="Colón"/>
    <n v="7"/>
    <s v="01/02/2023"/>
    <x v="1"/>
  </r>
  <r>
    <x v="10"/>
    <s v="Primero"/>
    <s v="Darién"/>
    <n v="3"/>
    <s v="01/02/2023"/>
    <x v="1"/>
  </r>
  <r>
    <x v="11"/>
    <s v="Primero"/>
    <s v="Panamá"/>
    <n v="71"/>
    <s v="01/02/2023"/>
    <x v="1"/>
  </r>
  <r>
    <x v="11"/>
    <s v="Primero"/>
    <s v="San Miguelito"/>
    <n v="13"/>
    <s v="01/02/2023"/>
    <x v="1"/>
  </r>
  <r>
    <x v="11"/>
    <s v="Primero"/>
    <s v="Panamá Oeste"/>
    <n v="18"/>
    <s v="01/02/2023"/>
    <x v="1"/>
  </r>
  <r>
    <x v="11"/>
    <s v="Primero"/>
    <s v="Colón"/>
    <n v="8"/>
    <s v="01/02/2023"/>
    <x v="1"/>
  </r>
  <r>
    <x v="11"/>
    <s v="Primero"/>
    <s v="Darién"/>
    <n v="1"/>
    <s v="01/02/2023"/>
    <x v="1"/>
  </r>
  <r>
    <x v="12"/>
    <s v="Primero"/>
    <s v="Panamá"/>
    <n v="23"/>
    <s v="01/02/2023"/>
    <x v="1"/>
  </r>
  <r>
    <x v="12"/>
    <s v="Primero"/>
    <s v="San Miguelito"/>
    <n v="7"/>
    <s v="01/02/2023"/>
    <x v="1"/>
  </r>
  <r>
    <x v="12"/>
    <s v="Primero"/>
    <s v="Panamá Oeste"/>
    <n v="11"/>
    <s v="01/02/2023"/>
    <x v="1"/>
  </r>
  <r>
    <x v="12"/>
    <s v="Primero"/>
    <s v="Colón"/>
    <n v="5"/>
    <s v="01/02/2023"/>
    <x v="1"/>
  </r>
  <r>
    <x v="12"/>
    <s v="Primero"/>
    <s v="Darién"/>
    <n v="0"/>
    <s v="01/02/2023"/>
    <x v="1"/>
  </r>
  <r>
    <x v="13"/>
    <s v="Primero"/>
    <s v="Panamá"/>
    <n v="8"/>
    <s v="01/02/2023"/>
    <x v="1"/>
  </r>
  <r>
    <x v="13"/>
    <s v="Primero"/>
    <s v="San Miguelito"/>
    <n v="0"/>
    <s v="01/02/2023"/>
    <x v="1"/>
  </r>
  <r>
    <x v="13"/>
    <s v="Primero"/>
    <s v="Panamá Oeste"/>
    <n v="3"/>
    <s v="01/02/2023"/>
    <x v="1"/>
  </r>
  <r>
    <x v="13"/>
    <s v="Primero"/>
    <s v="Colón"/>
    <n v="2"/>
    <s v="01/02/2023"/>
    <x v="1"/>
  </r>
  <r>
    <x v="13"/>
    <s v="Primero"/>
    <s v="Darién"/>
    <n v="1"/>
    <s v="01/02/2023"/>
    <x v="1"/>
  </r>
  <r>
    <x v="14"/>
    <s v="Primero"/>
    <s v="Panamá"/>
    <n v="0"/>
    <s v="01/02/2023"/>
    <x v="1"/>
  </r>
  <r>
    <x v="14"/>
    <s v="Primero"/>
    <s v="San Miguelito"/>
    <n v="0"/>
    <s v="01/02/2023"/>
    <x v="1"/>
  </r>
  <r>
    <x v="14"/>
    <s v="Primero"/>
    <s v="Panamá Oeste"/>
    <n v="0"/>
    <s v="01/02/2023"/>
    <x v="1"/>
  </r>
  <r>
    <x v="14"/>
    <s v="Primero"/>
    <s v="Colón"/>
    <n v="0"/>
    <s v="01/02/2023"/>
    <x v="1"/>
  </r>
  <r>
    <x v="14"/>
    <s v="Primero"/>
    <s v="Darién"/>
    <n v="0"/>
    <s v="01/02/2023"/>
    <x v="1"/>
  </r>
  <r>
    <x v="0"/>
    <s v="Primero"/>
    <s v="Panamá"/>
    <n v="1"/>
    <s v="01/02/2023"/>
    <x v="1"/>
  </r>
  <r>
    <x v="0"/>
    <s v="Primero"/>
    <s v="San Miguelito"/>
    <n v="0"/>
    <s v="01/02/2023"/>
    <x v="1"/>
  </r>
  <r>
    <x v="0"/>
    <s v="Primero"/>
    <s v="Panamá Oeste"/>
    <n v="0"/>
    <s v="01/02/2023"/>
    <x v="1"/>
  </r>
  <r>
    <x v="0"/>
    <s v="Primero"/>
    <s v="Colón"/>
    <n v="1"/>
    <s v="01/02/2023"/>
    <x v="1"/>
  </r>
  <r>
    <x v="0"/>
    <s v="Primero"/>
    <s v="Darién"/>
    <n v="0"/>
    <s v="01/02/2023"/>
    <x v="1"/>
  </r>
  <r>
    <x v="1"/>
    <s v="Primero"/>
    <s v="Panamá"/>
    <n v="318"/>
    <s v="01/03/2023"/>
    <x v="2"/>
  </r>
  <r>
    <x v="1"/>
    <s v="Primero"/>
    <s v="San Miguelito"/>
    <n v="91"/>
    <s v="01/03/2023"/>
    <x v="2"/>
  </r>
  <r>
    <x v="1"/>
    <s v="Primero"/>
    <s v="Panamá Oeste"/>
    <n v="138"/>
    <s v="01/03/2023"/>
    <x v="2"/>
  </r>
  <r>
    <x v="1"/>
    <s v="Primero"/>
    <s v="Colón"/>
    <n v="54"/>
    <s v="01/03/2023"/>
    <x v="2"/>
  </r>
  <r>
    <x v="1"/>
    <s v="Primero"/>
    <s v="Darién"/>
    <n v="28"/>
    <s v="01/03/2023"/>
    <x v="2"/>
  </r>
  <r>
    <x v="2"/>
    <s v="Primero"/>
    <s v="Panamá"/>
    <n v="42"/>
    <s v="01/03/2023"/>
    <x v="2"/>
  </r>
  <r>
    <x v="2"/>
    <s v="Primero"/>
    <s v="San Miguelito"/>
    <n v="8"/>
    <s v="01/03/2023"/>
    <x v="2"/>
  </r>
  <r>
    <x v="2"/>
    <s v="Primero"/>
    <s v="Panamá Oeste"/>
    <n v="20"/>
    <s v="01/03/2023"/>
    <x v="2"/>
  </r>
  <r>
    <x v="2"/>
    <s v="Primero"/>
    <s v="Colón"/>
    <n v="12"/>
    <s v="01/03/2023"/>
    <x v="2"/>
  </r>
  <r>
    <x v="2"/>
    <s v="Primero"/>
    <s v="Darién"/>
    <n v="3"/>
    <s v="01/03/2023"/>
    <x v="2"/>
  </r>
  <r>
    <x v="3"/>
    <s v="Primero"/>
    <s v="Panamá"/>
    <n v="135"/>
    <s v="01/03/2023"/>
    <x v="2"/>
  </r>
  <r>
    <x v="3"/>
    <s v="Primero"/>
    <s v="San Miguelito"/>
    <n v="24"/>
    <s v="01/03/2023"/>
    <x v="2"/>
  </r>
  <r>
    <x v="3"/>
    <s v="Primero"/>
    <s v="Panamá Oeste"/>
    <n v="62"/>
    <s v="01/03/2023"/>
    <x v="2"/>
  </r>
  <r>
    <x v="3"/>
    <s v="Primero"/>
    <s v="Colón"/>
    <n v="49"/>
    <s v="01/03/2023"/>
    <x v="2"/>
  </r>
  <r>
    <x v="3"/>
    <s v="Primero"/>
    <s v="Darién"/>
    <n v="21"/>
    <s v="01/03/2023"/>
    <x v="2"/>
  </r>
  <r>
    <x v="4"/>
    <s v="Primero"/>
    <s v="Panamá"/>
    <n v="7"/>
    <s v="01/03/2023"/>
    <x v="2"/>
  </r>
  <r>
    <x v="4"/>
    <s v="Primero"/>
    <s v="San Miguelito"/>
    <n v="0"/>
    <s v="01/03/2023"/>
    <x v="2"/>
  </r>
  <r>
    <x v="4"/>
    <s v="Primero"/>
    <s v="Panamá Oeste"/>
    <n v="4"/>
    <s v="01/03/2023"/>
    <x v="2"/>
  </r>
  <r>
    <x v="4"/>
    <s v="Primero"/>
    <s v="Colón"/>
    <n v="1"/>
    <s v="01/03/2023"/>
    <x v="2"/>
  </r>
  <r>
    <x v="4"/>
    <s v="Primero"/>
    <s v="Darién"/>
    <n v="0"/>
    <s v="01/03/2023"/>
    <x v="2"/>
  </r>
  <r>
    <x v="5"/>
    <s v="Primero"/>
    <s v="Panamá"/>
    <n v="610"/>
    <s v="01/03/2023"/>
    <x v="2"/>
  </r>
  <r>
    <x v="5"/>
    <s v="Primero"/>
    <s v="San Miguelito"/>
    <n v="122"/>
    <s v="01/03/2023"/>
    <x v="2"/>
  </r>
  <r>
    <x v="5"/>
    <s v="Primero"/>
    <s v="Panamá Oeste"/>
    <n v="476"/>
    <s v="01/03/2023"/>
    <x v="2"/>
  </r>
  <r>
    <x v="5"/>
    <s v="Primero"/>
    <s v="Colón"/>
    <n v="136"/>
    <s v="01/03/2023"/>
    <x v="2"/>
  </r>
  <r>
    <x v="5"/>
    <s v="Primero"/>
    <s v="Darién"/>
    <n v="30"/>
    <s v="01/03/2023"/>
    <x v="2"/>
  </r>
  <r>
    <x v="6"/>
    <s v="Primero"/>
    <s v="Panamá"/>
    <n v="1058"/>
    <s v="01/03/2023"/>
    <x v="2"/>
  </r>
  <r>
    <x v="6"/>
    <s v="Primero"/>
    <s v="San Miguelito"/>
    <n v="241"/>
    <s v="01/03/2023"/>
    <x v="2"/>
  </r>
  <r>
    <x v="6"/>
    <s v="Primero"/>
    <s v="Panamá Oeste"/>
    <n v="275"/>
    <s v="01/03/2023"/>
    <x v="2"/>
  </r>
  <r>
    <x v="6"/>
    <s v="Primero"/>
    <s v="Colón"/>
    <n v="116"/>
    <s v="01/03/2023"/>
    <x v="2"/>
  </r>
  <r>
    <x v="6"/>
    <s v="Primero"/>
    <s v="Darién"/>
    <n v="25"/>
    <s v="01/03/2023"/>
    <x v="2"/>
  </r>
  <r>
    <x v="7"/>
    <s v="Primero"/>
    <s v="Panamá"/>
    <n v="183"/>
    <s v="01/03/2023"/>
    <x v="2"/>
  </r>
  <r>
    <x v="7"/>
    <s v="Primero"/>
    <s v="San Miguelito"/>
    <n v="22"/>
    <s v="01/03/2023"/>
    <x v="2"/>
  </r>
  <r>
    <x v="7"/>
    <s v="Primero"/>
    <s v="Panamá Oeste"/>
    <n v="22"/>
    <s v="01/03/2023"/>
    <x v="2"/>
  </r>
  <r>
    <x v="7"/>
    <s v="Primero"/>
    <s v="Colón"/>
    <n v="17"/>
    <s v="01/03/2023"/>
    <x v="2"/>
  </r>
  <r>
    <x v="7"/>
    <s v="Primero"/>
    <s v="Darién"/>
    <n v="0"/>
    <s v="01/03/2023"/>
    <x v="2"/>
  </r>
  <r>
    <x v="1"/>
    <s v="Primero"/>
    <s v="Panamá"/>
    <n v="295"/>
    <s v="01/01/2023"/>
    <x v="0"/>
  </r>
  <r>
    <x v="1"/>
    <s v="Primero"/>
    <s v="San Miguelito"/>
    <n v="89"/>
    <s v="01/01/2023"/>
    <x v="0"/>
  </r>
  <r>
    <x v="1"/>
    <s v="Primero"/>
    <s v="Panamá Oeste"/>
    <n v="135"/>
    <s v="01/01/2023"/>
    <x v="0"/>
  </r>
  <r>
    <x v="1"/>
    <s v="Primero"/>
    <s v="Colón"/>
    <n v="82"/>
    <s v="01/01/2023"/>
    <x v="0"/>
  </r>
  <r>
    <x v="1"/>
    <s v="Primero"/>
    <s v="Darién"/>
    <n v="28"/>
    <s v="01/01/2023"/>
    <x v="0"/>
  </r>
  <r>
    <x v="2"/>
    <s v="Primero"/>
    <s v="Panamá"/>
    <n v="34"/>
    <s v="01/01/2023"/>
    <x v="0"/>
  </r>
  <r>
    <x v="2"/>
    <s v="Primero"/>
    <s v="San Miguelito"/>
    <n v="12"/>
    <s v="01/01/2023"/>
    <x v="0"/>
  </r>
  <r>
    <x v="2"/>
    <s v="Primero"/>
    <s v="Panamá Oeste"/>
    <n v="17"/>
    <s v="01/01/2023"/>
    <x v="0"/>
  </r>
  <r>
    <x v="2"/>
    <s v="Primero"/>
    <s v="Colón"/>
    <n v="7"/>
    <s v="01/01/2023"/>
    <x v="0"/>
  </r>
  <r>
    <x v="2"/>
    <s v="Primero"/>
    <s v="Darién"/>
    <n v="1"/>
    <s v="01/01/2023"/>
    <x v="0"/>
  </r>
  <r>
    <x v="3"/>
    <s v="Primero"/>
    <s v="Panamá"/>
    <n v="118"/>
    <s v="01/01/2023"/>
    <x v="0"/>
  </r>
  <r>
    <x v="3"/>
    <s v="Primero"/>
    <s v="San Miguelito"/>
    <n v="42"/>
    <s v="01/01/2023"/>
    <x v="0"/>
  </r>
  <r>
    <x v="3"/>
    <s v="Primero"/>
    <s v="Panamá Oeste"/>
    <n v="75"/>
    <s v="01/01/2023"/>
    <x v="0"/>
  </r>
  <r>
    <x v="3"/>
    <s v="Primero"/>
    <s v="Colón"/>
    <n v="35"/>
    <s v="01/01/2023"/>
    <x v="0"/>
  </r>
  <r>
    <x v="3"/>
    <s v="Primero"/>
    <s v="Darién"/>
    <n v="14"/>
    <s v="01/01/2023"/>
    <x v="0"/>
  </r>
  <r>
    <x v="4"/>
    <s v="Primero"/>
    <s v="Panamá"/>
    <n v="12"/>
    <s v="01/01/2023"/>
    <x v="0"/>
  </r>
  <r>
    <x v="4"/>
    <s v="Primero"/>
    <s v="San Miguelito"/>
    <n v="2"/>
    <s v="01/01/2023"/>
    <x v="0"/>
  </r>
  <r>
    <x v="4"/>
    <s v="Primero"/>
    <s v="Panamá Oeste"/>
    <n v="5"/>
    <s v="01/01/2023"/>
    <x v="0"/>
  </r>
  <r>
    <x v="4"/>
    <s v="Primero"/>
    <s v="Colón"/>
    <n v="1"/>
    <s v="01/01/2023"/>
    <x v="0"/>
  </r>
  <r>
    <x v="4"/>
    <s v="Primero"/>
    <s v="Darién"/>
    <n v="0"/>
    <s v="01/01/2023"/>
    <x v="0"/>
  </r>
  <r>
    <x v="5"/>
    <s v="Primero"/>
    <s v="Panamá"/>
    <n v="572"/>
    <s v="01/01/2023"/>
    <x v="0"/>
  </r>
  <r>
    <x v="5"/>
    <s v="Primero"/>
    <s v="San Miguelito"/>
    <n v="125"/>
    <s v="01/01/2023"/>
    <x v="0"/>
  </r>
  <r>
    <x v="5"/>
    <s v="Primero"/>
    <s v="Panamá Oeste"/>
    <n v="444"/>
    <s v="01/01/2023"/>
    <x v="0"/>
  </r>
  <r>
    <x v="5"/>
    <s v="Primero"/>
    <s v="Colón"/>
    <n v="169"/>
    <s v="01/01/2023"/>
    <x v="0"/>
  </r>
  <r>
    <x v="5"/>
    <s v="Primero"/>
    <s v="Darién"/>
    <n v="21"/>
    <s v="01/01/2023"/>
    <x v="0"/>
  </r>
  <r>
    <x v="6"/>
    <s v="Primero"/>
    <s v="Panamá"/>
    <n v="984"/>
    <s v="01/01/2023"/>
    <x v="0"/>
  </r>
  <r>
    <x v="6"/>
    <s v="Primero"/>
    <s v="San Miguelito"/>
    <n v="259"/>
    <s v="01/01/2023"/>
    <x v="0"/>
  </r>
  <r>
    <x v="6"/>
    <s v="Primero"/>
    <s v="Panamá Oeste"/>
    <n v="328"/>
    <s v="01/01/2023"/>
    <x v="0"/>
  </r>
  <r>
    <x v="6"/>
    <s v="Primero"/>
    <s v="Colón"/>
    <n v="150"/>
    <s v="01/01/2023"/>
    <x v="0"/>
  </r>
  <r>
    <x v="6"/>
    <s v="Primero"/>
    <s v="Darién"/>
    <n v="19"/>
    <s v="01/01/2023"/>
    <x v="0"/>
  </r>
  <r>
    <x v="7"/>
    <s v="Primero"/>
    <s v="Panamá"/>
    <n v="143"/>
    <s v="01/01/2023"/>
    <x v="0"/>
  </r>
  <r>
    <x v="7"/>
    <s v="Primero"/>
    <s v="San Miguelito"/>
    <n v="16"/>
    <s v="01/01/2023"/>
    <x v="0"/>
  </r>
  <r>
    <x v="7"/>
    <s v="Primero"/>
    <s v="Panamá Oeste"/>
    <n v="16"/>
    <s v="01/01/2023"/>
    <x v="0"/>
  </r>
  <r>
    <x v="7"/>
    <s v="Primero"/>
    <s v="Colón"/>
    <n v="27"/>
    <s v="01/01/2023"/>
    <x v="0"/>
  </r>
  <r>
    <x v="7"/>
    <s v="Primero"/>
    <s v="Darién"/>
    <n v="1"/>
    <s v="01/01/2023"/>
    <x v="0"/>
  </r>
  <r>
    <x v="8"/>
    <s v="Primero"/>
    <s v="Panamá"/>
    <n v="10"/>
    <s v="01/01/2023"/>
    <x v="0"/>
  </r>
  <r>
    <x v="8"/>
    <s v="Primero"/>
    <s v="San Miguelito"/>
    <n v="4"/>
    <s v="01/01/2023"/>
    <x v="0"/>
  </r>
  <r>
    <x v="8"/>
    <s v="Primero"/>
    <s v="Panamá Oeste"/>
    <n v="4"/>
    <s v="01/01/2023"/>
    <x v="0"/>
  </r>
  <r>
    <x v="8"/>
    <s v="Primero"/>
    <s v="Colón"/>
    <n v="2"/>
    <s v="01/01/2023"/>
    <x v="0"/>
  </r>
  <r>
    <x v="8"/>
    <s v="Primero"/>
    <s v="Darién"/>
    <n v="0"/>
    <s v="01/01/2023"/>
    <x v="0"/>
  </r>
  <r>
    <x v="9"/>
    <s v="Primero"/>
    <s v="Panamá"/>
    <n v="494"/>
    <s v="01/01/2023"/>
    <x v="0"/>
  </r>
  <r>
    <x v="9"/>
    <s v="Primero"/>
    <s v="San Miguelito"/>
    <n v="237"/>
    <s v="01/01/2023"/>
    <x v="0"/>
  </r>
  <r>
    <x v="9"/>
    <s v="Primero"/>
    <s v="Panamá Oeste"/>
    <n v="132"/>
    <s v="01/01/2023"/>
    <x v="0"/>
  </r>
  <r>
    <x v="9"/>
    <s v="Primero"/>
    <s v="Colón"/>
    <n v="125"/>
    <s v="01/01/2023"/>
    <x v="0"/>
  </r>
  <r>
    <x v="9"/>
    <s v="Primero"/>
    <s v="Darién"/>
    <n v="16"/>
    <s v="01/01/2023"/>
    <x v="0"/>
  </r>
  <r>
    <x v="10"/>
    <s v="Primero"/>
    <s v="Panamá"/>
    <n v="31"/>
    <s v="01/01/2023"/>
    <x v="0"/>
  </r>
  <r>
    <x v="10"/>
    <s v="Primero"/>
    <s v="San Miguelito"/>
    <n v="3"/>
    <s v="01/01/2023"/>
    <x v="0"/>
  </r>
  <r>
    <x v="10"/>
    <s v="Primero"/>
    <s v="Panamá Oeste"/>
    <n v="10"/>
    <s v="01/01/2023"/>
    <x v="0"/>
  </r>
  <r>
    <x v="10"/>
    <s v="Primero"/>
    <s v="Colón"/>
    <n v="4"/>
    <s v="01/01/2023"/>
    <x v="0"/>
  </r>
  <r>
    <x v="10"/>
    <s v="Primero"/>
    <s v="Darién"/>
    <n v="1"/>
    <s v="01/01/2023"/>
    <x v="0"/>
  </r>
  <r>
    <x v="11"/>
    <s v="Primero"/>
    <s v="Panamá"/>
    <n v="75"/>
    <s v="01/01/2023"/>
    <x v="0"/>
  </r>
  <r>
    <x v="11"/>
    <s v="Primero"/>
    <s v="San Miguelito"/>
    <n v="10"/>
    <s v="01/01/2023"/>
    <x v="0"/>
  </r>
  <r>
    <x v="11"/>
    <s v="Primero"/>
    <s v="Panamá Oeste"/>
    <n v="28"/>
    <s v="01/01/2023"/>
    <x v="0"/>
  </r>
  <r>
    <x v="11"/>
    <s v="Primero"/>
    <s v="Colón"/>
    <n v="6"/>
    <s v="01/01/2023"/>
    <x v="0"/>
  </r>
  <r>
    <x v="11"/>
    <s v="Primero"/>
    <s v="Darién"/>
    <n v="0"/>
    <s v="01/01/2023"/>
    <x v="0"/>
  </r>
  <r>
    <x v="12"/>
    <s v="Primero"/>
    <s v="Panamá"/>
    <n v="36"/>
    <s v="01/01/2023"/>
    <x v="0"/>
  </r>
  <r>
    <x v="12"/>
    <s v="Primero"/>
    <s v="San Miguelito"/>
    <n v="16"/>
    <s v="01/01/2023"/>
    <x v="0"/>
  </r>
  <r>
    <x v="12"/>
    <s v="Primero"/>
    <s v="Panamá Oeste"/>
    <n v="14"/>
    <s v="01/01/2023"/>
    <x v="0"/>
  </r>
  <r>
    <x v="12"/>
    <s v="Primero"/>
    <s v="Colón"/>
    <n v="10"/>
    <s v="01/01/2023"/>
    <x v="0"/>
  </r>
  <r>
    <x v="12"/>
    <s v="Primero"/>
    <s v="Darién"/>
    <n v="4"/>
    <s v="01/01/2023"/>
    <x v="0"/>
  </r>
  <r>
    <x v="13"/>
    <s v="Primero"/>
    <s v="Panamá"/>
    <n v="6"/>
    <s v="01/01/2023"/>
    <x v="0"/>
  </r>
  <r>
    <x v="13"/>
    <s v="Primero"/>
    <s v="San Miguelito"/>
    <n v="2"/>
    <s v="01/01/2023"/>
    <x v="0"/>
  </r>
  <r>
    <x v="13"/>
    <s v="Primero"/>
    <s v="Panamá Oeste"/>
    <n v="2"/>
    <s v="01/01/2023"/>
    <x v="0"/>
  </r>
  <r>
    <x v="13"/>
    <s v="Primero"/>
    <s v="Colón"/>
    <n v="3"/>
    <s v="01/01/2023"/>
    <x v="0"/>
  </r>
  <r>
    <x v="13"/>
    <s v="Primero"/>
    <s v="Darién"/>
    <n v="2"/>
    <s v="01/01/2023"/>
    <x v="0"/>
  </r>
  <r>
    <x v="14"/>
    <s v="Primero"/>
    <s v="Panamá"/>
    <n v="0"/>
    <s v="01/01/2023"/>
    <x v="0"/>
  </r>
  <r>
    <x v="14"/>
    <s v="Primero"/>
    <s v="San Miguelito"/>
    <n v="0"/>
    <s v="01/01/2023"/>
    <x v="0"/>
  </r>
  <r>
    <x v="14"/>
    <s v="Primero"/>
    <s v="Panamá Oeste"/>
    <n v="0"/>
    <s v="01/01/2023"/>
    <x v="0"/>
  </r>
  <r>
    <x v="14"/>
    <s v="Primero"/>
    <s v="Colón"/>
    <n v="0"/>
    <s v="01/01/2023"/>
    <x v="0"/>
  </r>
  <r>
    <x v="14"/>
    <s v="Primero"/>
    <s v="Darién"/>
    <n v="0"/>
    <s v="01/01/2023"/>
    <x v="0"/>
  </r>
  <r>
    <x v="0"/>
    <s v="Primero"/>
    <s v="Panamá"/>
    <n v="4"/>
    <s v="01/01/2023"/>
    <x v="0"/>
  </r>
  <r>
    <x v="0"/>
    <s v="Primero"/>
    <s v="San Miguelito"/>
    <n v="0"/>
    <s v="01/01/2023"/>
    <x v="0"/>
  </r>
  <r>
    <x v="0"/>
    <s v="Primero"/>
    <s v="Panamá Oeste"/>
    <n v="0"/>
    <s v="01/01/2023"/>
    <x v="0"/>
  </r>
  <r>
    <x v="0"/>
    <s v="Primero"/>
    <s v="Colón"/>
    <n v="0"/>
    <s v="01/01/2023"/>
    <x v="0"/>
  </r>
  <r>
    <x v="8"/>
    <s v="Primero"/>
    <s v="Panamá"/>
    <n v="9"/>
    <s v="01/03/2023"/>
    <x v="2"/>
  </r>
  <r>
    <x v="8"/>
    <s v="Primero"/>
    <s v="San Miguelito"/>
    <n v="1"/>
    <s v="01/03/2023"/>
    <x v="2"/>
  </r>
  <r>
    <x v="8"/>
    <s v="Primero"/>
    <s v="Panamá Oeste"/>
    <n v="3"/>
    <s v="01/03/2023"/>
    <x v="2"/>
  </r>
  <r>
    <x v="8"/>
    <s v="Primero"/>
    <s v="Colón"/>
    <n v="5"/>
    <s v="01/03/2023"/>
    <x v="2"/>
  </r>
  <r>
    <x v="8"/>
    <s v="Primero"/>
    <s v="Darién"/>
    <n v="0"/>
    <s v="01/03/2023"/>
    <x v="2"/>
  </r>
  <r>
    <x v="9"/>
    <s v="Primero"/>
    <s v="Panamá"/>
    <n v="571"/>
    <s v="01/03/2023"/>
    <x v="2"/>
  </r>
  <r>
    <x v="9"/>
    <s v="Primero"/>
    <s v="San Miguelito"/>
    <n v="212"/>
    <s v="01/03/2023"/>
    <x v="2"/>
  </r>
  <r>
    <x v="9"/>
    <s v="Primero"/>
    <s v="Panamá Oeste"/>
    <n v="190"/>
    <s v="01/03/2023"/>
    <x v="2"/>
  </r>
  <r>
    <x v="9"/>
    <s v="Primero"/>
    <s v="Colón"/>
    <n v="185"/>
    <s v="01/03/2023"/>
    <x v="2"/>
  </r>
  <r>
    <x v="9"/>
    <s v="Primero"/>
    <s v="Darién"/>
    <n v="14"/>
    <s v="01/03/2023"/>
    <x v="2"/>
  </r>
  <r>
    <x v="10"/>
    <s v="Primero"/>
    <s v="Panamá"/>
    <n v="24"/>
    <s v="01/03/2023"/>
    <x v="2"/>
  </r>
  <r>
    <x v="10"/>
    <s v="Primero"/>
    <s v="San Miguelito"/>
    <n v="5"/>
    <s v="01/03/2023"/>
    <x v="2"/>
  </r>
  <r>
    <x v="10"/>
    <s v="Primero"/>
    <s v="Panamá Oeste"/>
    <n v="9"/>
    <s v="01/03/2023"/>
    <x v="2"/>
  </r>
  <r>
    <x v="10"/>
    <s v="Primero"/>
    <s v="Colón"/>
    <n v="2"/>
    <s v="01/03/2023"/>
    <x v="2"/>
  </r>
  <r>
    <x v="10"/>
    <s v="Primero"/>
    <s v="Darién"/>
    <n v="0"/>
    <s v="01/03/2023"/>
    <x v="2"/>
  </r>
  <r>
    <x v="11"/>
    <s v="Primero"/>
    <s v="Panamá"/>
    <n v="102"/>
    <s v="01/03/2023"/>
    <x v="2"/>
  </r>
  <r>
    <x v="11"/>
    <s v="Primero"/>
    <s v="San Miguelito"/>
    <n v="13"/>
    <s v="01/03/2023"/>
    <x v="2"/>
  </r>
  <r>
    <x v="11"/>
    <s v="Primero"/>
    <s v="Panamá Oeste"/>
    <n v="29"/>
    <s v="01/03/2023"/>
    <x v="2"/>
  </r>
  <r>
    <x v="11"/>
    <s v="Primero"/>
    <s v="Colón"/>
    <n v="10"/>
    <s v="01/03/2023"/>
    <x v="2"/>
  </r>
  <r>
    <x v="11"/>
    <s v="Primero"/>
    <s v="Darién"/>
    <n v="2"/>
    <s v="01/03/2023"/>
    <x v="2"/>
  </r>
  <r>
    <x v="12"/>
    <s v="Primero"/>
    <s v="Panamá"/>
    <n v="39"/>
    <s v="01/03/2023"/>
    <x v="2"/>
  </r>
  <r>
    <x v="12"/>
    <s v="Primero"/>
    <s v="San Miguelito"/>
    <n v="9"/>
    <s v="01/03/2023"/>
    <x v="2"/>
  </r>
  <r>
    <x v="12"/>
    <s v="Primero"/>
    <s v="Panamá Oeste"/>
    <n v="9"/>
    <s v="01/03/2023"/>
    <x v="2"/>
  </r>
  <r>
    <x v="12"/>
    <s v="Primero"/>
    <s v="Colón"/>
    <n v="5"/>
    <s v="01/03/2023"/>
    <x v="2"/>
  </r>
  <r>
    <x v="12"/>
    <s v="Primero"/>
    <s v="Darién"/>
    <n v="2"/>
    <s v="01/03/2023"/>
    <x v="2"/>
  </r>
  <r>
    <x v="13"/>
    <s v="Primero"/>
    <s v="Panamá"/>
    <n v="11"/>
    <s v="01/03/2023"/>
    <x v="2"/>
  </r>
  <r>
    <x v="13"/>
    <s v="Primero"/>
    <s v="San Miguelito"/>
    <n v="2"/>
    <s v="01/03/2023"/>
    <x v="2"/>
  </r>
  <r>
    <x v="13"/>
    <s v="Primero"/>
    <s v="Panamá Oeste"/>
    <n v="4"/>
    <s v="01/03/2023"/>
    <x v="2"/>
  </r>
  <r>
    <x v="13"/>
    <s v="Primero"/>
    <s v="Colón"/>
    <n v="4"/>
    <s v="01/03/2023"/>
    <x v="2"/>
  </r>
  <r>
    <x v="13"/>
    <s v="Primero"/>
    <s v="Darién"/>
    <n v="7"/>
    <s v="01/03/2023"/>
    <x v="2"/>
  </r>
  <r>
    <x v="14"/>
    <s v="Primero"/>
    <s v="Panamá"/>
    <n v="1"/>
    <s v="01/03/2023"/>
    <x v="2"/>
  </r>
  <r>
    <x v="14"/>
    <s v="Primero"/>
    <s v="San Miguelito"/>
    <n v="0"/>
    <s v="01/03/2023"/>
    <x v="2"/>
  </r>
  <r>
    <x v="14"/>
    <s v="Primero"/>
    <s v="Panamá Oeste"/>
    <n v="0"/>
    <s v="01/03/2023"/>
    <x v="2"/>
  </r>
  <r>
    <x v="14"/>
    <s v="Primero"/>
    <s v="Colón"/>
    <n v="0"/>
    <s v="01/03/2023"/>
    <x v="2"/>
  </r>
  <r>
    <x v="14"/>
    <s v="Primero"/>
    <s v="Darién"/>
    <n v="0"/>
    <s v="01/03/2023"/>
    <x v="2"/>
  </r>
  <r>
    <x v="0"/>
    <s v="Primero"/>
    <s v="Panamá"/>
    <n v="4"/>
    <s v="01/03/2023"/>
    <x v="2"/>
  </r>
  <r>
    <x v="0"/>
    <s v="Primero"/>
    <s v="San Miguelito"/>
    <n v="0"/>
    <s v="01/03/2023"/>
    <x v="2"/>
  </r>
  <r>
    <x v="0"/>
    <s v="Primero"/>
    <s v="Panamá Oeste"/>
    <n v="0"/>
    <s v="01/03/2023"/>
    <x v="2"/>
  </r>
  <r>
    <x v="0"/>
    <s v="Primero"/>
    <s v="Colón"/>
    <n v="0"/>
    <s v="01/03/2023"/>
    <x v="2"/>
  </r>
  <r>
    <x v="0"/>
    <s v="Primero"/>
    <s v="Darién"/>
    <n v="6"/>
    <s v="01/03/2023"/>
    <x v="2"/>
  </r>
  <r>
    <x v="1"/>
    <s v="Primero"/>
    <s v="Panamá"/>
    <n v="313"/>
    <s v="01/04/2023"/>
    <x v="3"/>
  </r>
  <r>
    <x v="1"/>
    <s v="Primero"/>
    <s v="San Miguelito"/>
    <n v="76"/>
    <s v="01/04/2023"/>
    <x v="3"/>
  </r>
  <r>
    <x v="1"/>
    <s v="Primero"/>
    <s v="Panamá Oeste"/>
    <n v="119"/>
    <s v="01/04/2023"/>
    <x v="3"/>
  </r>
  <r>
    <x v="1"/>
    <s v="Primero"/>
    <s v="Colón"/>
    <n v="65"/>
    <s v="01/04/2023"/>
    <x v="3"/>
  </r>
  <r>
    <x v="1"/>
    <s v="Primero"/>
    <s v="Darién"/>
    <n v="25"/>
    <s v="01/04/2023"/>
    <x v="3"/>
  </r>
  <r>
    <x v="2"/>
    <s v="Primero"/>
    <s v="Panamá"/>
    <n v="40"/>
    <s v="01/04/2023"/>
    <x v="3"/>
  </r>
  <r>
    <x v="2"/>
    <s v="Primero"/>
    <s v="San Miguelito"/>
    <n v="10"/>
    <s v="01/04/2023"/>
    <x v="3"/>
  </r>
  <r>
    <x v="2"/>
    <s v="Primero"/>
    <s v="Panamá Oeste"/>
    <n v="8"/>
    <s v="01/04/2023"/>
    <x v="3"/>
  </r>
  <r>
    <x v="2"/>
    <s v="Primero"/>
    <s v="Colón"/>
    <n v="3"/>
    <s v="01/04/2023"/>
    <x v="3"/>
  </r>
  <r>
    <x v="2"/>
    <s v="Primero"/>
    <s v="Darién"/>
    <n v="1"/>
    <s v="01/04/2023"/>
    <x v="3"/>
  </r>
  <r>
    <x v="3"/>
    <s v="Primero"/>
    <s v="Panamá"/>
    <n v="123"/>
    <s v="01/04/2023"/>
    <x v="3"/>
  </r>
  <r>
    <x v="3"/>
    <s v="Primero"/>
    <s v="San Miguelito"/>
    <n v="37"/>
    <s v="01/04/2023"/>
    <x v="3"/>
  </r>
  <r>
    <x v="3"/>
    <s v="Primero"/>
    <s v="Panamá Oeste"/>
    <n v="66"/>
    <s v="01/04/2023"/>
    <x v="3"/>
  </r>
  <r>
    <x v="3"/>
    <s v="Primero"/>
    <s v="Colón"/>
    <n v="46"/>
    <s v="01/04/2023"/>
    <x v="3"/>
  </r>
  <r>
    <x v="3"/>
    <s v="Primero"/>
    <s v="Darién"/>
    <n v="27"/>
    <s v="01/04/2023"/>
    <x v="3"/>
  </r>
  <r>
    <x v="4"/>
    <s v="Primero"/>
    <s v="Panamá"/>
    <n v="10"/>
    <s v="01/04/2023"/>
    <x v="3"/>
  </r>
  <r>
    <x v="4"/>
    <s v="Primero"/>
    <s v="San Miguelito"/>
    <n v="4"/>
    <s v="01/04/2023"/>
    <x v="3"/>
  </r>
  <r>
    <x v="4"/>
    <s v="Primero"/>
    <s v="Panamá Oeste"/>
    <n v="4"/>
    <s v="01/04/2023"/>
    <x v="3"/>
  </r>
  <r>
    <x v="4"/>
    <s v="Primero"/>
    <s v="Colón"/>
    <n v="1"/>
    <s v="01/04/2023"/>
    <x v="3"/>
  </r>
  <r>
    <x v="4"/>
    <s v="Primero"/>
    <s v="Darién"/>
    <n v="0"/>
    <s v="01/04/2023"/>
    <x v="3"/>
  </r>
  <r>
    <x v="5"/>
    <s v="Primero"/>
    <s v="Panamá"/>
    <n v="524"/>
    <s v="01/04/2023"/>
    <x v="3"/>
  </r>
  <r>
    <x v="5"/>
    <s v="Primero"/>
    <s v="San Miguelito"/>
    <n v="112"/>
    <s v="01/04/2023"/>
    <x v="3"/>
  </r>
  <r>
    <x v="5"/>
    <s v="Primero"/>
    <s v="Panamá Oeste"/>
    <n v="424"/>
    <s v="01/04/2023"/>
    <x v="3"/>
  </r>
  <r>
    <x v="5"/>
    <s v="Primero"/>
    <s v="Colón"/>
    <n v="164"/>
    <s v="01/04/2023"/>
    <x v="3"/>
  </r>
  <r>
    <x v="5"/>
    <s v="Primero"/>
    <s v="Darién"/>
    <n v="33"/>
    <s v="01/04/2023"/>
    <x v="3"/>
  </r>
  <r>
    <x v="6"/>
    <s v="Primero"/>
    <s v="Panamá"/>
    <n v="999"/>
    <s v="01/04/2023"/>
    <x v="3"/>
  </r>
  <r>
    <x v="6"/>
    <s v="Primero"/>
    <s v="San Miguelito"/>
    <n v="213"/>
    <s v="01/04/2023"/>
    <x v="3"/>
  </r>
  <r>
    <x v="6"/>
    <s v="Primero"/>
    <s v="Panamá Oeste"/>
    <n v="216"/>
    <s v="01/04/2023"/>
    <x v="3"/>
  </r>
  <r>
    <x v="6"/>
    <s v="Primero"/>
    <s v="Colón"/>
    <n v="99"/>
    <s v="01/04/2023"/>
    <x v="3"/>
  </r>
  <r>
    <x v="6"/>
    <s v="Primero"/>
    <s v="Darién"/>
    <n v="15"/>
    <s v="01/04/2023"/>
    <x v="3"/>
  </r>
  <r>
    <x v="7"/>
    <s v="Primero"/>
    <s v="Panamá"/>
    <n v="97"/>
    <s v="01/04/2023"/>
    <x v="3"/>
  </r>
  <r>
    <x v="7"/>
    <s v="Primero"/>
    <s v="San Miguelito"/>
    <n v="6"/>
    <s v="01/04/2023"/>
    <x v="3"/>
  </r>
  <r>
    <x v="7"/>
    <s v="Primero"/>
    <s v="Panamá Oeste"/>
    <n v="21"/>
    <s v="01/04/2023"/>
    <x v="3"/>
  </r>
  <r>
    <x v="7"/>
    <s v="Primero"/>
    <s v="Colón"/>
    <n v="7"/>
    <s v="01/04/2023"/>
    <x v="3"/>
  </r>
  <r>
    <x v="7"/>
    <s v="Primero"/>
    <s v="Darién"/>
    <n v="0"/>
    <s v="01/04/2023"/>
    <x v="3"/>
  </r>
  <r>
    <x v="8"/>
    <s v="Primero"/>
    <s v="Panamá"/>
    <n v="10"/>
    <s v="01/04/2023"/>
    <x v="3"/>
  </r>
  <r>
    <x v="8"/>
    <s v="Primero"/>
    <s v="San Miguelito"/>
    <n v="1"/>
    <s v="01/04/2023"/>
    <x v="3"/>
  </r>
  <r>
    <x v="8"/>
    <s v="Primero"/>
    <s v="Panamá Oeste"/>
    <n v="1"/>
    <s v="01/04/2023"/>
    <x v="3"/>
  </r>
  <r>
    <x v="8"/>
    <s v="Primero"/>
    <s v="Colón"/>
    <n v="3"/>
    <s v="01/04/2023"/>
    <x v="3"/>
  </r>
  <r>
    <x v="8"/>
    <s v="Primero"/>
    <s v="Darién"/>
    <n v="0"/>
    <s v="01/04/2023"/>
    <x v="3"/>
  </r>
  <r>
    <x v="9"/>
    <s v="Primero"/>
    <s v="Panamá"/>
    <n v="553"/>
    <s v="01/04/2023"/>
    <x v="3"/>
  </r>
  <r>
    <x v="9"/>
    <s v="Primero"/>
    <s v="San Miguelito"/>
    <n v="80"/>
    <s v="01/04/2023"/>
    <x v="3"/>
  </r>
  <r>
    <x v="9"/>
    <s v="Primero"/>
    <s v="Panamá Oeste"/>
    <n v="90"/>
    <s v="01/04/2023"/>
    <x v="3"/>
  </r>
  <r>
    <x v="9"/>
    <s v="Primero"/>
    <s v="Colón"/>
    <n v="120"/>
    <s v="01/04/2023"/>
    <x v="3"/>
  </r>
  <r>
    <x v="9"/>
    <s v="Primero"/>
    <s v="Darién"/>
    <n v="3"/>
    <s v="01/04/2023"/>
    <x v="3"/>
  </r>
  <r>
    <x v="10"/>
    <s v="Primero"/>
    <s v="Panamá"/>
    <n v="33"/>
    <s v="01/04/2023"/>
    <x v="3"/>
  </r>
  <r>
    <x v="10"/>
    <s v="Primero"/>
    <s v="San Miguelito"/>
    <n v="4"/>
    <s v="01/04/2023"/>
    <x v="3"/>
  </r>
  <r>
    <x v="10"/>
    <s v="Primero"/>
    <s v="Panamá Oeste"/>
    <n v="9"/>
    <s v="01/04/2023"/>
    <x v="3"/>
  </r>
  <r>
    <x v="10"/>
    <s v="Primero"/>
    <s v="Colón"/>
    <n v="3"/>
    <s v="01/04/2023"/>
    <x v="3"/>
  </r>
  <r>
    <x v="10"/>
    <s v="Primero"/>
    <s v="Darién"/>
    <n v="1"/>
    <s v="01/04/2023"/>
    <x v="3"/>
  </r>
  <r>
    <x v="11"/>
    <s v="Primero"/>
    <s v="Panamá"/>
    <n v="82"/>
    <s v="01/04/2023"/>
    <x v="3"/>
  </r>
  <r>
    <x v="11"/>
    <s v="Primero"/>
    <s v="San Miguelito"/>
    <n v="10"/>
    <s v="01/04/2023"/>
    <x v="3"/>
  </r>
  <r>
    <x v="11"/>
    <s v="Primero"/>
    <s v="Panamá Oeste"/>
    <n v="29"/>
    <s v="01/04/2023"/>
    <x v="3"/>
  </r>
  <r>
    <x v="11"/>
    <s v="Primero"/>
    <s v="Colón"/>
    <n v="6"/>
    <s v="01/04/2023"/>
    <x v="3"/>
  </r>
  <r>
    <x v="11"/>
    <s v="Primero"/>
    <s v="Darién"/>
    <n v="2"/>
    <s v="01/04/2023"/>
    <x v="3"/>
  </r>
  <r>
    <x v="12"/>
    <s v="Primero"/>
    <s v="Panamá"/>
    <n v="22"/>
    <s v="01/04/2023"/>
    <x v="3"/>
  </r>
  <r>
    <x v="12"/>
    <s v="Primero"/>
    <s v="San Miguelito"/>
    <n v="6"/>
    <s v="01/04/2023"/>
    <x v="3"/>
  </r>
  <r>
    <x v="12"/>
    <s v="Primero"/>
    <s v="Panamá Oeste"/>
    <n v="16"/>
    <s v="01/04/2023"/>
    <x v="3"/>
  </r>
  <r>
    <x v="12"/>
    <s v="Primero"/>
    <s v="Colón"/>
    <n v="6"/>
    <s v="01/04/2023"/>
    <x v="3"/>
  </r>
  <r>
    <x v="12"/>
    <s v="Primero"/>
    <s v="Darién"/>
    <n v="1"/>
    <s v="01/04/2023"/>
    <x v="3"/>
  </r>
  <r>
    <x v="13"/>
    <s v="Primero"/>
    <s v="Panamá"/>
    <n v="8"/>
    <s v="01/04/2023"/>
    <x v="3"/>
  </r>
  <r>
    <x v="13"/>
    <s v="Primero"/>
    <s v="San Miguelito"/>
    <n v="0"/>
    <s v="01/04/2023"/>
    <x v="3"/>
  </r>
  <r>
    <x v="13"/>
    <s v="Primero"/>
    <s v="Panamá Oeste"/>
    <n v="3"/>
    <s v="01/04/2023"/>
    <x v="3"/>
  </r>
  <r>
    <x v="13"/>
    <s v="Primero"/>
    <s v="Colón"/>
    <n v="2"/>
    <s v="01/04/2023"/>
    <x v="3"/>
  </r>
  <r>
    <x v="13"/>
    <s v="Primero"/>
    <s v="Darién"/>
    <n v="2"/>
    <s v="01/04/2023"/>
    <x v="3"/>
  </r>
  <r>
    <x v="14"/>
    <s v="Primero"/>
    <s v="Panamá"/>
    <n v="0"/>
    <s v="01/04/2023"/>
    <x v="3"/>
  </r>
  <r>
    <x v="14"/>
    <s v="Primero"/>
    <s v="San Miguelito"/>
    <n v="0"/>
    <s v="01/04/2023"/>
    <x v="3"/>
  </r>
  <r>
    <x v="14"/>
    <s v="Primero"/>
    <s v="Panamá Oeste"/>
    <n v="0"/>
    <s v="01/04/2023"/>
    <x v="3"/>
  </r>
  <r>
    <x v="14"/>
    <s v="Primero"/>
    <s v="Colón"/>
    <n v="0"/>
    <s v="01/04/2023"/>
    <x v="3"/>
  </r>
  <r>
    <x v="14"/>
    <s v="Primero"/>
    <s v="Darién"/>
    <n v="0"/>
    <s v="01/04/2023"/>
    <x v="3"/>
  </r>
  <r>
    <x v="0"/>
    <s v="Primero"/>
    <s v="Panamá"/>
    <n v="4"/>
    <s v="01/04/2023"/>
    <x v="3"/>
  </r>
  <r>
    <x v="0"/>
    <s v="Primero"/>
    <s v="San Miguelito"/>
    <n v="0"/>
    <s v="01/04/2023"/>
    <x v="3"/>
  </r>
  <r>
    <x v="0"/>
    <s v="Primero"/>
    <s v="Panamá Oeste"/>
    <n v="0"/>
    <s v="01/04/2023"/>
    <x v="3"/>
  </r>
  <r>
    <x v="0"/>
    <s v="Primero"/>
    <s v="Colón"/>
    <n v="0"/>
    <s v="01/04/2023"/>
    <x v="3"/>
  </r>
  <r>
    <x v="0"/>
    <s v="Primero"/>
    <s v="Darién"/>
    <n v="2"/>
    <s v="01/04/2023"/>
    <x v="3"/>
  </r>
  <r>
    <x v="1"/>
    <s v="Primero"/>
    <s v="Panamá"/>
    <n v="306"/>
    <s v="01/05/2023"/>
    <x v="4"/>
  </r>
  <r>
    <x v="1"/>
    <s v="Primero"/>
    <s v="San Miguelito"/>
    <n v="72"/>
    <s v="01/05/2023"/>
    <x v="4"/>
  </r>
  <r>
    <x v="1"/>
    <s v="Primero"/>
    <s v="Panamá Oeste"/>
    <n v="115"/>
    <s v="01/05/2023"/>
    <x v="4"/>
  </r>
  <r>
    <x v="1"/>
    <s v="Primero"/>
    <s v="Colón"/>
    <n v="63"/>
    <s v="01/05/2023"/>
    <x v="4"/>
  </r>
  <r>
    <x v="1"/>
    <s v="Primero"/>
    <s v="Darién"/>
    <n v="34"/>
    <s v="01/05/2023"/>
    <x v="4"/>
  </r>
  <r>
    <x v="2"/>
    <s v="Primero"/>
    <s v="Panamá"/>
    <n v="32"/>
    <s v="01/05/2023"/>
    <x v="4"/>
  </r>
  <r>
    <x v="2"/>
    <s v="Primero"/>
    <s v="San Miguelito"/>
    <n v="11"/>
    <s v="01/05/2023"/>
    <x v="4"/>
  </r>
  <r>
    <x v="2"/>
    <s v="Primero"/>
    <s v="Panamá Oeste"/>
    <n v="17"/>
    <s v="01/05/2023"/>
    <x v="4"/>
  </r>
  <r>
    <x v="2"/>
    <s v="Primero"/>
    <s v="Colón"/>
    <n v="16"/>
    <s v="01/05/2023"/>
    <x v="4"/>
  </r>
  <r>
    <x v="2"/>
    <s v="Primero"/>
    <s v="Darién"/>
    <n v="5"/>
    <s v="01/05/2023"/>
    <x v="4"/>
  </r>
  <r>
    <x v="3"/>
    <s v="Primero"/>
    <s v="Panamá"/>
    <n v="145"/>
    <s v="01/05/2023"/>
    <x v="4"/>
  </r>
  <r>
    <x v="3"/>
    <s v="Primero"/>
    <s v="San Miguelito"/>
    <n v="31"/>
    <s v="01/05/2023"/>
    <x v="4"/>
  </r>
  <r>
    <x v="3"/>
    <s v="Primero"/>
    <s v="Panamá Oeste"/>
    <n v="54"/>
    <s v="01/05/2023"/>
    <x v="4"/>
  </r>
  <r>
    <x v="3"/>
    <s v="Primero"/>
    <s v="Colón"/>
    <n v="33"/>
    <s v="01/05/2023"/>
    <x v="4"/>
  </r>
  <r>
    <x v="3"/>
    <s v="Primero"/>
    <s v="Darién"/>
    <n v="24"/>
    <s v="01/05/2023"/>
    <x v="4"/>
  </r>
  <r>
    <x v="4"/>
    <s v="Primero"/>
    <s v="Panamá"/>
    <n v="14"/>
    <s v="01/05/2023"/>
    <x v="4"/>
  </r>
  <r>
    <x v="4"/>
    <s v="Primero"/>
    <s v="San Miguelito"/>
    <n v="0"/>
    <s v="01/05/2023"/>
    <x v="4"/>
  </r>
  <r>
    <x v="4"/>
    <s v="Primero"/>
    <s v="Panamá Oeste"/>
    <n v="1"/>
    <s v="01/05/2023"/>
    <x v="4"/>
  </r>
  <r>
    <x v="4"/>
    <s v="Primero"/>
    <s v="Colón"/>
    <n v="1"/>
    <s v="01/05/2023"/>
    <x v="4"/>
  </r>
  <r>
    <x v="4"/>
    <s v="Primero"/>
    <s v="Darién"/>
    <n v="1"/>
    <s v="01/05/2023"/>
    <x v="4"/>
  </r>
  <r>
    <x v="5"/>
    <s v="Primero"/>
    <s v="Panamá"/>
    <n v="609"/>
    <s v="01/05/2023"/>
    <x v="4"/>
  </r>
  <r>
    <x v="5"/>
    <s v="Primero"/>
    <s v="San Miguelito"/>
    <n v="122"/>
    <s v="01/05/2023"/>
    <x v="4"/>
  </r>
  <r>
    <x v="5"/>
    <s v="Primero"/>
    <s v="Panamá Oeste"/>
    <n v="417"/>
    <s v="01/05/2023"/>
    <x v="4"/>
  </r>
  <r>
    <x v="5"/>
    <s v="Primero"/>
    <s v="Colón"/>
    <n v="157"/>
    <s v="01/05/2023"/>
    <x v="4"/>
  </r>
  <r>
    <x v="5"/>
    <s v="Primero"/>
    <s v="Darién"/>
    <n v="31"/>
    <s v="01/05/2023"/>
    <x v="4"/>
  </r>
  <r>
    <x v="6"/>
    <s v="Primero"/>
    <s v="Panamá"/>
    <n v="1129"/>
    <s v="01/05/2023"/>
    <x v="4"/>
  </r>
  <r>
    <x v="6"/>
    <s v="Primero"/>
    <s v="San Miguelito"/>
    <n v="237"/>
    <s v="01/05/2023"/>
    <x v="4"/>
  </r>
  <r>
    <x v="6"/>
    <s v="Primero"/>
    <s v="Panamá Oeste"/>
    <n v="267"/>
    <s v="01/05/2023"/>
    <x v="4"/>
  </r>
  <r>
    <x v="6"/>
    <s v="Primero"/>
    <s v="Colón"/>
    <n v="117"/>
    <s v="01/05/2023"/>
    <x v="4"/>
  </r>
  <r>
    <x v="6"/>
    <s v="Primero"/>
    <s v="Darién"/>
    <n v="26"/>
    <s v="01/05/2023"/>
    <x v="4"/>
  </r>
  <r>
    <x v="7"/>
    <s v="Primero"/>
    <s v="Panamá"/>
    <n v="78"/>
    <s v="01/05/2023"/>
    <x v="4"/>
  </r>
  <r>
    <x v="7"/>
    <s v="Primero"/>
    <s v="San Miguelito"/>
    <n v="6"/>
    <s v="01/05/2023"/>
    <x v="4"/>
  </r>
  <r>
    <x v="7"/>
    <s v="Primero"/>
    <s v="Panamá Oeste"/>
    <n v="22"/>
    <s v="01/05/2023"/>
    <x v="4"/>
  </r>
  <r>
    <x v="7"/>
    <s v="Primero"/>
    <s v="Colón"/>
    <n v="9"/>
    <s v="01/05/2023"/>
    <x v="4"/>
  </r>
  <r>
    <x v="7"/>
    <s v="Primero"/>
    <s v="Darién"/>
    <n v="0"/>
    <s v="01/05/2023"/>
    <x v="4"/>
  </r>
  <r>
    <x v="8"/>
    <s v="Primero"/>
    <s v="Panamá"/>
    <n v="13"/>
    <s v="01/05/2023"/>
    <x v="4"/>
  </r>
  <r>
    <x v="8"/>
    <s v="Primero"/>
    <s v="San Miguelito"/>
    <n v="4"/>
    <s v="01/05/2023"/>
    <x v="4"/>
  </r>
  <r>
    <x v="8"/>
    <s v="Primero"/>
    <s v="Panamá Oeste"/>
    <n v="1"/>
    <s v="01/05/2023"/>
    <x v="4"/>
  </r>
  <r>
    <x v="8"/>
    <s v="Primero"/>
    <s v="Colón"/>
    <n v="1"/>
    <s v="01/05/2023"/>
    <x v="4"/>
  </r>
  <r>
    <x v="8"/>
    <s v="Primero"/>
    <s v="Darién"/>
    <n v="0"/>
    <s v="01/05/2023"/>
    <x v="4"/>
  </r>
  <r>
    <x v="9"/>
    <s v="Primero"/>
    <s v="Panamá"/>
    <n v="611"/>
    <s v="01/05/2023"/>
    <x v="4"/>
  </r>
  <r>
    <x v="9"/>
    <s v="Primero"/>
    <s v="San Miguelito"/>
    <n v="92"/>
    <s v="01/05/2023"/>
    <x v="4"/>
  </r>
  <r>
    <x v="9"/>
    <s v="Primero"/>
    <s v="Panamá Oeste"/>
    <n v="98"/>
    <s v="01/05/2023"/>
    <x v="4"/>
  </r>
  <r>
    <x v="9"/>
    <s v="Primero"/>
    <s v="Colón"/>
    <n v="142"/>
    <s v="01/05/2023"/>
    <x v="4"/>
  </r>
  <r>
    <x v="9"/>
    <s v="Primero"/>
    <s v="Darién"/>
    <n v="8"/>
    <s v="01/05/2023"/>
    <x v="4"/>
  </r>
  <r>
    <x v="10"/>
    <s v="Primero"/>
    <s v="Panamá"/>
    <n v="40"/>
    <s v="01/05/2023"/>
    <x v="4"/>
  </r>
  <r>
    <x v="10"/>
    <s v="Primero"/>
    <s v="San Miguelito"/>
    <n v="1"/>
    <s v="01/05/2023"/>
    <x v="4"/>
  </r>
  <r>
    <x v="10"/>
    <s v="Primero"/>
    <s v="Panamá Oeste"/>
    <n v="10"/>
    <s v="01/05/2023"/>
    <x v="4"/>
  </r>
  <r>
    <x v="10"/>
    <s v="Primero"/>
    <s v="Colón"/>
    <n v="7"/>
    <s v="01/05/2023"/>
    <x v="4"/>
  </r>
  <r>
    <x v="10"/>
    <s v="Primero"/>
    <s v="Darién"/>
    <n v="2"/>
    <s v="01/05/2023"/>
    <x v="4"/>
  </r>
  <r>
    <x v="11"/>
    <s v="Primero"/>
    <s v="Panamá"/>
    <n v="98"/>
    <s v="01/05/2023"/>
    <x v="4"/>
  </r>
  <r>
    <x v="11"/>
    <s v="Primero"/>
    <s v="San Miguelito"/>
    <n v="19"/>
    <s v="01/05/2023"/>
    <x v="4"/>
  </r>
  <r>
    <x v="11"/>
    <s v="Primero"/>
    <s v="Panamá Oeste"/>
    <n v="37"/>
    <s v="01/05/2023"/>
    <x v="4"/>
  </r>
  <r>
    <x v="11"/>
    <s v="Primero"/>
    <s v="Colón"/>
    <n v="8"/>
    <s v="01/05/2023"/>
    <x v="4"/>
  </r>
  <r>
    <x v="11"/>
    <s v="Primero"/>
    <s v="Darién"/>
    <n v="0"/>
    <s v="01/05/2023"/>
    <x v="4"/>
  </r>
  <r>
    <x v="12"/>
    <s v="Primero"/>
    <s v="Panamá"/>
    <n v="37"/>
    <s v="01/05/2023"/>
    <x v="4"/>
  </r>
  <r>
    <x v="12"/>
    <s v="Primero"/>
    <s v="San Miguelito"/>
    <n v="11"/>
    <s v="01/05/2023"/>
    <x v="4"/>
  </r>
  <r>
    <x v="12"/>
    <s v="Primero"/>
    <s v="Panamá Oeste"/>
    <n v="20"/>
    <s v="01/05/2023"/>
    <x v="4"/>
  </r>
  <r>
    <x v="12"/>
    <s v="Primero"/>
    <s v="Colón"/>
    <n v="4"/>
    <s v="01/05/2023"/>
    <x v="4"/>
  </r>
  <r>
    <x v="12"/>
    <s v="Primero"/>
    <s v="Darién"/>
    <n v="0"/>
    <s v="01/05/2023"/>
    <x v="4"/>
  </r>
  <r>
    <x v="13"/>
    <s v="Primero"/>
    <s v="Panamá"/>
    <n v="14"/>
    <s v="01/05/2023"/>
    <x v="4"/>
  </r>
  <r>
    <x v="13"/>
    <s v="Primero"/>
    <s v="San Miguelito"/>
    <n v="1"/>
    <s v="01/05/2023"/>
    <x v="4"/>
  </r>
  <r>
    <x v="13"/>
    <s v="Primero"/>
    <s v="Panamá Oeste"/>
    <n v="6"/>
    <s v="01/05/2023"/>
    <x v="4"/>
  </r>
  <r>
    <x v="13"/>
    <s v="Primero"/>
    <s v="Colón"/>
    <n v="13"/>
    <s v="01/05/2023"/>
    <x v="4"/>
  </r>
  <r>
    <x v="13"/>
    <s v="Primero"/>
    <s v="Darién"/>
    <n v="6"/>
    <s v="01/05/2023"/>
    <x v="4"/>
  </r>
  <r>
    <x v="14"/>
    <s v="Primero"/>
    <s v="Panamá"/>
    <n v="0"/>
    <s v="01/05/2023"/>
    <x v="4"/>
  </r>
  <r>
    <x v="14"/>
    <s v="Primero"/>
    <s v="San Miguelito"/>
    <n v="1"/>
    <s v="01/05/2023"/>
    <x v="4"/>
  </r>
  <r>
    <x v="14"/>
    <s v="Primero"/>
    <s v="Panamá Oeste"/>
    <n v="1"/>
    <s v="01/05/2023"/>
    <x v="4"/>
  </r>
  <r>
    <x v="14"/>
    <s v="Primero"/>
    <s v="Colón"/>
    <n v="0"/>
    <s v="01/05/2023"/>
    <x v="4"/>
  </r>
  <r>
    <x v="14"/>
    <s v="Primero"/>
    <s v="Darién"/>
    <n v="0"/>
    <s v="01/05/2023"/>
    <x v="4"/>
  </r>
  <r>
    <x v="0"/>
    <s v="Primero"/>
    <s v="Panamá"/>
    <n v="7"/>
    <s v="01/05/2023"/>
    <x v="4"/>
  </r>
  <r>
    <x v="0"/>
    <s v="Primero"/>
    <s v="San Miguelito"/>
    <n v="0"/>
    <s v="01/05/2023"/>
    <x v="4"/>
  </r>
  <r>
    <x v="0"/>
    <s v="Primero"/>
    <s v="Panamá Oeste"/>
    <n v="0"/>
    <s v="01/05/2023"/>
    <x v="4"/>
  </r>
  <r>
    <x v="0"/>
    <s v="Primero"/>
    <s v="Colón"/>
    <n v="0"/>
    <s v="01/05/2023"/>
    <x v="4"/>
  </r>
  <r>
    <x v="0"/>
    <s v="Primero"/>
    <s v="Darién"/>
    <n v="1"/>
    <s v="01/05/2023"/>
    <x v="4"/>
  </r>
  <r>
    <x v="1"/>
    <s v="Primero"/>
    <s v="Panamá"/>
    <n v="299"/>
    <s v="01/06/2023"/>
    <x v="5"/>
  </r>
  <r>
    <x v="1"/>
    <s v="Primero"/>
    <s v="San Miguelito"/>
    <n v="64"/>
    <s v="01/06/2023"/>
    <x v="5"/>
  </r>
  <r>
    <x v="1"/>
    <s v="Primero"/>
    <s v="Panamá Oeste"/>
    <n v="125"/>
    <s v="01/06/2023"/>
    <x v="5"/>
  </r>
  <r>
    <x v="1"/>
    <s v="Primero"/>
    <s v="Colón"/>
    <n v="56"/>
    <s v="01/06/2023"/>
    <x v="5"/>
  </r>
  <r>
    <x v="1"/>
    <s v="Primero"/>
    <s v="Darién"/>
    <n v="22"/>
    <s v="01/06/2023"/>
    <x v="5"/>
  </r>
  <r>
    <x v="2"/>
    <s v="Primero"/>
    <s v="Panamá"/>
    <n v="37"/>
    <s v="01/06/2023"/>
    <x v="5"/>
  </r>
  <r>
    <x v="2"/>
    <s v="Primero"/>
    <s v="San Miguelito"/>
    <n v="15"/>
    <s v="01/06/2023"/>
    <x v="5"/>
  </r>
  <r>
    <x v="2"/>
    <s v="Primero"/>
    <s v="Panamá Oeste"/>
    <n v="15"/>
    <s v="01/06/2023"/>
    <x v="5"/>
  </r>
  <r>
    <x v="2"/>
    <s v="Primero"/>
    <s v="Colón"/>
    <n v="12"/>
    <s v="01/06/2023"/>
    <x v="5"/>
  </r>
  <r>
    <x v="2"/>
    <s v="Primero"/>
    <s v="Darién"/>
    <n v="0"/>
    <s v="01/06/2023"/>
    <x v="5"/>
  </r>
  <r>
    <x v="3"/>
    <s v="Primero"/>
    <s v="Panamá"/>
    <n v="75"/>
    <s v="01/06/2023"/>
    <x v="5"/>
  </r>
  <r>
    <x v="3"/>
    <s v="Primero"/>
    <s v="San Miguelito"/>
    <n v="30"/>
    <s v="01/06/2023"/>
    <x v="5"/>
  </r>
  <r>
    <x v="3"/>
    <s v="Primero"/>
    <s v="Panamá Oeste"/>
    <n v="71"/>
    <s v="01/06/2023"/>
    <x v="5"/>
  </r>
  <r>
    <x v="3"/>
    <s v="Primero"/>
    <s v="Colón"/>
    <n v="28"/>
    <s v="01/06/2023"/>
    <x v="5"/>
  </r>
  <r>
    <x v="3"/>
    <s v="Primero"/>
    <s v="Darién"/>
    <n v="18"/>
    <s v="01/06/2023"/>
    <x v="5"/>
  </r>
  <r>
    <x v="4"/>
    <s v="Primero"/>
    <s v="Panamá"/>
    <n v="10"/>
    <s v="01/06/2023"/>
    <x v="5"/>
  </r>
  <r>
    <x v="4"/>
    <s v="Primero"/>
    <s v="San Miguelito"/>
    <n v="0"/>
    <s v="01/06/2023"/>
    <x v="5"/>
  </r>
  <r>
    <x v="4"/>
    <s v="Primero"/>
    <s v="Panamá Oeste"/>
    <n v="1"/>
    <s v="01/06/2023"/>
    <x v="5"/>
  </r>
  <r>
    <x v="4"/>
    <s v="Primero"/>
    <s v="Colón"/>
    <n v="3"/>
    <s v="01/06/2023"/>
    <x v="5"/>
  </r>
  <r>
    <x v="4"/>
    <s v="Primero"/>
    <s v="Darién"/>
    <n v="0"/>
    <s v="01/06/2023"/>
    <x v="5"/>
  </r>
  <r>
    <x v="5"/>
    <s v="Primero"/>
    <s v="Panamá"/>
    <n v="544"/>
    <s v="01/06/2023"/>
    <x v="5"/>
  </r>
  <r>
    <x v="5"/>
    <s v="Primero"/>
    <s v="San Miguelito"/>
    <n v="123"/>
    <s v="01/06/2023"/>
    <x v="5"/>
  </r>
  <r>
    <x v="5"/>
    <s v="Primero"/>
    <s v="Panamá Oeste"/>
    <n v="414"/>
    <s v="01/06/2023"/>
    <x v="5"/>
  </r>
  <r>
    <x v="5"/>
    <s v="Primero"/>
    <s v="Colón"/>
    <n v="118"/>
    <s v="01/06/2023"/>
    <x v="5"/>
  </r>
  <r>
    <x v="5"/>
    <s v="Primero"/>
    <s v="Darién"/>
    <n v="32"/>
    <s v="01/06/2023"/>
    <x v="5"/>
  </r>
  <r>
    <x v="6"/>
    <s v="Primero"/>
    <s v="Panamá"/>
    <n v="1044"/>
    <s v="01/06/2023"/>
    <x v="5"/>
  </r>
  <r>
    <x v="6"/>
    <s v="Primero"/>
    <s v="San Miguelito"/>
    <n v="216"/>
    <s v="01/06/2023"/>
    <x v="5"/>
  </r>
  <r>
    <x v="6"/>
    <s v="Primero"/>
    <s v="Panamá Oeste"/>
    <n v="228"/>
    <s v="01/06/2023"/>
    <x v="5"/>
  </r>
  <r>
    <x v="6"/>
    <s v="Primero"/>
    <s v="Colón"/>
    <n v="88"/>
    <s v="01/06/2023"/>
    <x v="5"/>
  </r>
  <r>
    <x v="6"/>
    <s v="Primero"/>
    <s v="Darién"/>
    <n v="17"/>
    <s v="01/06/2023"/>
    <x v="5"/>
  </r>
  <r>
    <x v="7"/>
    <s v="Primero"/>
    <s v="Panamá"/>
    <n v="90"/>
    <s v="01/06/2023"/>
    <x v="5"/>
  </r>
  <r>
    <x v="7"/>
    <s v="Primero"/>
    <s v="San Miguelito"/>
    <n v="9"/>
    <s v="01/06/2023"/>
    <x v="5"/>
  </r>
  <r>
    <x v="7"/>
    <s v="Primero"/>
    <s v="Panamá Oeste"/>
    <n v="16"/>
    <s v="01/06/2023"/>
    <x v="5"/>
  </r>
  <r>
    <x v="7"/>
    <s v="Primero"/>
    <s v="Colón"/>
    <n v="5"/>
    <s v="01/06/2023"/>
    <x v="5"/>
  </r>
  <r>
    <x v="7"/>
    <s v="Primero"/>
    <s v="Darién"/>
    <n v="1"/>
    <s v="01/06/2023"/>
    <x v="5"/>
  </r>
  <r>
    <x v="8"/>
    <s v="Primero"/>
    <s v="Panamá"/>
    <n v="10"/>
    <s v="01/06/2023"/>
    <x v="5"/>
  </r>
  <r>
    <x v="8"/>
    <s v="Primero"/>
    <s v="San Miguelito"/>
    <n v="5"/>
    <s v="01/06/2023"/>
    <x v="5"/>
  </r>
  <r>
    <x v="8"/>
    <s v="Primero"/>
    <s v="Panamá Oeste"/>
    <n v="4"/>
    <s v="01/06/2023"/>
    <x v="5"/>
  </r>
  <r>
    <x v="8"/>
    <s v="Primero"/>
    <s v="Colón"/>
    <n v="3"/>
    <s v="01/06/2023"/>
    <x v="5"/>
  </r>
  <r>
    <x v="8"/>
    <s v="Primero"/>
    <s v="Darién"/>
    <n v="0"/>
    <s v="01/06/2023"/>
    <x v="5"/>
  </r>
  <r>
    <x v="9"/>
    <s v="Primero"/>
    <s v="Panamá"/>
    <n v="705"/>
    <s v="01/06/2023"/>
    <x v="5"/>
  </r>
  <r>
    <x v="9"/>
    <s v="Primero"/>
    <s v="San Miguelito"/>
    <n v="175"/>
    <s v="01/06/2023"/>
    <x v="5"/>
  </r>
  <r>
    <x v="9"/>
    <s v="Primero"/>
    <s v="Panamá Oeste"/>
    <n v="102"/>
    <s v="01/06/2023"/>
    <x v="5"/>
  </r>
  <r>
    <x v="9"/>
    <s v="Primero"/>
    <s v="Colón"/>
    <n v="159"/>
    <s v="01/06/2023"/>
    <x v="5"/>
  </r>
  <r>
    <x v="9"/>
    <s v="Primero"/>
    <s v="Darién"/>
    <n v="6"/>
    <s v="01/06/2023"/>
    <x v="5"/>
  </r>
  <r>
    <x v="10"/>
    <s v="Primero"/>
    <s v="Panamá"/>
    <n v="35"/>
    <s v="01/06/2023"/>
    <x v="5"/>
  </r>
  <r>
    <x v="10"/>
    <s v="Primero"/>
    <s v="San Miguelito"/>
    <n v="3"/>
    <s v="01/06/2023"/>
    <x v="5"/>
  </r>
  <r>
    <x v="10"/>
    <s v="Primero"/>
    <s v="Panamá Oeste"/>
    <n v="6"/>
    <s v="01/06/2023"/>
    <x v="5"/>
  </r>
  <r>
    <x v="10"/>
    <s v="Primero"/>
    <s v="Colón"/>
    <n v="8"/>
    <s v="01/06/2023"/>
    <x v="5"/>
  </r>
  <r>
    <x v="10"/>
    <s v="Primero"/>
    <s v="Darién"/>
    <n v="0"/>
    <s v="01/06/2023"/>
    <x v="5"/>
  </r>
  <r>
    <x v="11"/>
    <s v="Primero"/>
    <s v="Panamá"/>
    <n v="72"/>
    <s v="01/06/2023"/>
    <x v="5"/>
  </r>
  <r>
    <x v="11"/>
    <s v="Primero"/>
    <s v="San Miguelito"/>
    <n v="11"/>
    <s v="01/06/2023"/>
    <x v="5"/>
  </r>
  <r>
    <x v="11"/>
    <s v="Primero"/>
    <s v="Panamá Oeste"/>
    <n v="31"/>
    <s v="01/06/2023"/>
    <x v="5"/>
  </r>
  <r>
    <x v="11"/>
    <s v="Primero"/>
    <s v="Colón"/>
    <n v="7"/>
    <s v="01/06/2023"/>
    <x v="5"/>
  </r>
  <r>
    <x v="11"/>
    <s v="Primero"/>
    <s v="Darién"/>
    <n v="0"/>
    <s v="01/06/2023"/>
    <x v="5"/>
  </r>
  <r>
    <x v="12"/>
    <s v="Primero"/>
    <s v="Panamá"/>
    <n v="30"/>
    <s v="01/06/2023"/>
    <x v="5"/>
  </r>
  <r>
    <x v="12"/>
    <s v="Primero"/>
    <s v="San Miguelito"/>
    <n v="8"/>
    <s v="01/06/2023"/>
    <x v="5"/>
  </r>
  <r>
    <x v="12"/>
    <s v="Primero"/>
    <s v="Panamá Oeste"/>
    <n v="19"/>
    <s v="01/06/2023"/>
    <x v="5"/>
  </r>
  <r>
    <x v="12"/>
    <s v="Primero"/>
    <s v="Colón"/>
    <n v="5"/>
    <s v="01/06/2023"/>
    <x v="5"/>
  </r>
  <r>
    <x v="12"/>
    <s v="Primero"/>
    <s v="Darién"/>
    <n v="0"/>
    <s v="01/06/2023"/>
    <x v="5"/>
  </r>
  <r>
    <x v="13"/>
    <s v="Primero"/>
    <s v="Panamá"/>
    <n v="7"/>
    <s v="01/06/2023"/>
    <x v="5"/>
  </r>
  <r>
    <x v="13"/>
    <s v="Primero"/>
    <s v="San Miguelito"/>
    <n v="2"/>
    <s v="01/06/2023"/>
    <x v="5"/>
  </r>
  <r>
    <x v="13"/>
    <s v="Primero"/>
    <s v="Panamá Oeste"/>
    <n v="7"/>
    <s v="01/06/2023"/>
    <x v="5"/>
  </r>
  <r>
    <x v="13"/>
    <s v="Primero"/>
    <s v="Colón"/>
    <n v="10"/>
    <s v="01/06/2023"/>
    <x v="5"/>
  </r>
  <r>
    <x v="13"/>
    <s v="Primero"/>
    <s v="Darién"/>
    <n v="2"/>
    <s v="01/06/2023"/>
    <x v="5"/>
  </r>
  <r>
    <x v="14"/>
    <s v="Primero"/>
    <s v="Panamá"/>
    <n v="0"/>
    <s v="01/06/2023"/>
    <x v="5"/>
  </r>
  <r>
    <x v="14"/>
    <s v="Primero"/>
    <s v="San Miguelito"/>
    <n v="0"/>
    <s v="01/06/2023"/>
    <x v="5"/>
  </r>
  <r>
    <x v="14"/>
    <s v="Primero"/>
    <s v="Panamá Oeste"/>
    <n v="0"/>
    <s v="01/06/2023"/>
    <x v="5"/>
  </r>
  <r>
    <x v="14"/>
    <s v="Primero"/>
    <s v="Colón"/>
    <n v="0"/>
    <s v="01/06/2023"/>
    <x v="5"/>
  </r>
  <r>
    <x v="14"/>
    <s v="Primero"/>
    <s v="Darién"/>
    <n v="0"/>
    <s v="01/06/2023"/>
    <x v="5"/>
  </r>
  <r>
    <x v="0"/>
    <s v="Primero"/>
    <s v="Panamá"/>
    <n v="2"/>
    <s v="01/06/2023"/>
    <x v="5"/>
  </r>
  <r>
    <x v="0"/>
    <s v="Primero"/>
    <s v="San Miguelito"/>
    <n v="0"/>
    <s v="01/06/2023"/>
    <x v="5"/>
  </r>
  <r>
    <x v="0"/>
    <s v="Primero"/>
    <s v="Panamá Oeste"/>
    <n v="0"/>
    <s v="01/06/2023"/>
    <x v="5"/>
  </r>
  <r>
    <x v="0"/>
    <s v="Primero"/>
    <s v="Colón"/>
    <n v="0"/>
    <s v="01/06/2023"/>
    <x v="5"/>
  </r>
  <r>
    <x v="0"/>
    <s v="Primero"/>
    <s v="Darién"/>
    <n v="2"/>
    <s v="01/06/2023"/>
    <x v="5"/>
  </r>
  <r>
    <x v="1"/>
    <s v="Primero"/>
    <s v="Panamá"/>
    <n v="356"/>
    <s v="01/07/2023"/>
    <x v="6"/>
  </r>
  <r>
    <x v="1"/>
    <s v="Primero"/>
    <s v="San Miguelito"/>
    <n v="81"/>
    <s v="01/07/2023"/>
    <x v="6"/>
  </r>
  <r>
    <x v="1"/>
    <s v="Primero"/>
    <s v="Panamá Oeste"/>
    <n v="123"/>
    <s v="01/07/2023"/>
    <x v="6"/>
  </r>
  <r>
    <x v="1"/>
    <s v="Primero"/>
    <s v="Colón"/>
    <n v="97"/>
    <s v="01/07/2023"/>
    <x v="6"/>
  </r>
  <r>
    <x v="1"/>
    <s v="Primero"/>
    <s v="Darién"/>
    <n v="30"/>
    <s v="01/07/2023"/>
    <x v="6"/>
  </r>
  <r>
    <x v="2"/>
    <s v="Primero"/>
    <s v="Panamá"/>
    <n v="33"/>
    <s v="01/07/2023"/>
    <x v="6"/>
  </r>
  <r>
    <x v="2"/>
    <s v="Primero"/>
    <s v="San Miguelito"/>
    <n v="14"/>
    <s v="01/07/2023"/>
    <x v="6"/>
  </r>
  <r>
    <x v="2"/>
    <s v="Primero"/>
    <s v="Panamá Oeste"/>
    <n v="14"/>
    <s v="01/07/2023"/>
    <x v="6"/>
  </r>
  <r>
    <x v="2"/>
    <s v="Primero"/>
    <s v="Colón"/>
    <n v="8"/>
    <s v="01/07/2023"/>
    <x v="6"/>
  </r>
  <r>
    <x v="2"/>
    <s v="Primero"/>
    <s v="Darién"/>
    <n v="1"/>
    <s v="01/07/2023"/>
    <x v="6"/>
  </r>
  <r>
    <x v="3"/>
    <s v="Primero"/>
    <s v="Panamá"/>
    <n v="123"/>
    <s v="01/07/2023"/>
    <x v="6"/>
  </r>
  <r>
    <x v="3"/>
    <s v="Primero"/>
    <s v="San Miguelito"/>
    <n v="27"/>
    <s v="01/07/2023"/>
    <x v="6"/>
  </r>
  <r>
    <x v="3"/>
    <s v="Primero"/>
    <s v="Panamá Oeste"/>
    <n v="78"/>
    <s v="01/07/2023"/>
    <x v="6"/>
  </r>
  <r>
    <x v="3"/>
    <s v="Primero"/>
    <s v="Colón"/>
    <n v="29"/>
    <s v="01/07/2023"/>
    <x v="6"/>
  </r>
  <r>
    <x v="3"/>
    <s v="Primero"/>
    <s v="Darién"/>
    <n v="24"/>
    <s v="01/07/2023"/>
    <x v="6"/>
  </r>
  <r>
    <x v="4"/>
    <s v="Primero"/>
    <s v="Panamá"/>
    <n v="10"/>
    <s v="01/07/2023"/>
    <x v="6"/>
  </r>
  <r>
    <x v="4"/>
    <s v="Primero"/>
    <s v="San Miguelito"/>
    <n v="0"/>
    <s v="01/07/2023"/>
    <x v="6"/>
  </r>
  <r>
    <x v="4"/>
    <s v="Primero"/>
    <s v="Panamá Oeste"/>
    <n v="3"/>
    <s v="01/07/2023"/>
    <x v="6"/>
  </r>
  <r>
    <x v="4"/>
    <s v="Primero"/>
    <s v="Colón"/>
    <n v="3"/>
    <s v="01/07/2023"/>
    <x v="6"/>
  </r>
  <r>
    <x v="4"/>
    <s v="Primero"/>
    <s v="Darién"/>
    <n v="0"/>
    <s v="01/07/2023"/>
    <x v="6"/>
  </r>
  <r>
    <x v="5"/>
    <s v="Primero"/>
    <s v="Panamá"/>
    <n v="611"/>
    <s v="01/07/2023"/>
    <x v="6"/>
  </r>
  <r>
    <x v="5"/>
    <s v="Primero"/>
    <s v="San Miguelito"/>
    <n v="105"/>
    <s v="01/07/2023"/>
    <x v="6"/>
  </r>
  <r>
    <x v="5"/>
    <s v="Primero"/>
    <s v="Panamá Oeste"/>
    <n v="470"/>
    <s v="01/07/2023"/>
    <x v="6"/>
  </r>
  <r>
    <x v="5"/>
    <s v="Primero"/>
    <s v="Colón"/>
    <n v="164"/>
    <s v="01/07/2023"/>
    <x v="6"/>
  </r>
  <r>
    <x v="5"/>
    <s v="Primero"/>
    <s v="Darién"/>
    <n v="40"/>
    <s v="01/07/2023"/>
    <x v="6"/>
  </r>
  <r>
    <x v="6"/>
    <s v="Primero"/>
    <s v="Panamá"/>
    <n v="1188"/>
    <s v="01/07/2023"/>
    <x v="6"/>
  </r>
  <r>
    <x v="6"/>
    <s v="Primero"/>
    <s v="San Miguelito"/>
    <n v="236"/>
    <s v="01/07/2023"/>
    <x v="6"/>
  </r>
  <r>
    <x v="6"/>
    <s v="Primero"/>
    <s v="Panamá Oeste"/>
    <n v="256"/>
    <s v="01/07/2023"/>
    <x v="6"/>
  </r>
  <r>
    <x v="6"/>
    <s v="Primero"/>
    <s v="Colón"/>
    <n v="118"/>
    <s v="01/07/2023"/>
    <x v="6"/>
  </r>
  <r>
    <x v="6"/>
    <s v="Primero"/>
    <s v="Darién"/>
    <n v="20"/>
    <s v="01/07/2023"/>
    <x v="6"/>
  </r>
  <r>
    <x v="7"/>
    <s v="Primero"/>
    <s v="Panamá"/>
    <n v="86"/>
    <s v="01/07/2023"/>
    <x v="6"/>
  </r>
  <r>
    <x v="7"/>
    <s v="Primero"/>
    <s v="San Miguelito"/>
    <n v="13"/>
    <s v="01/07/2023"/>
    <x v="6"/>
  </r>
  <r>
    <x v="7"/>
    <s v="Primero"/>
    <s v="Panamá Oeste"/>
    <n v="16"/>
    <s v="01/07/2023"/>
    <x v="6"/>
  </r>
  <r>
    <x v="7"/>
    <s v="Primero"/>
    <s v="Colón"/>
    <n v="6"/>
    <s v="01/07/2023"/>
    <x v="6"/>
  </r>
  <r>
    <x v="7"/>
    <s v="Primero"/>
    <s v="Darién"/>
    <n v="0"/>
    <s v="01/07/2023"/>
    <x v="6"/>
  </r>
  <r>
    <x v="8"/>
    <s v="Primero"/>
    <s v="Panamá"/>
    <n v="20"/>
    <s v="01/07/2023"/>
    <x v="6"/>
  </r>
  <r>
    <x v="8"/>
    <s v="Primero"/>
    <s v="San Miguelito"/>
    <n v="1"/>
    <s v="01/07/2023"/>
    <x v="6"/>
  </r>
  <r>
    <x v="8"/>
    <s v="Primero"/>
    <s v="Panamá Oeste"/>
    <n v="8"/>
    <s v="01/07/2023"/>
    <x v="6"/>
  </r>
  <r>
    <x v="8"/>
    <s v="Primero"/>
    <s v="Colón"/>
    <n v="4"/>
    <s v="01/07/2023"/>
    <x v="6"/>
  </r>
  <r>
    <x v="8"/>
    <s v="Primero"/>
    <s v="Darién"/>
    <n v="0"/>
    <s v="01/07/2023"/>
    <x v="6"/>
  </r>
  <r>
    <x v="9"/>
    <s v="Primero"/>
    <s v="Panamá"/>
    <n v="638"/>
    <s v="01/07/2023"/>
    <x v="6"/>
  </r>
  <r>
    <x v="9"/>
    <s v="Primero"/>
    <s v="San Miguelito"/>
    <n v="110"/>
    <s v="01/07/2023"/>
    <x v="6"/>
  </r>
  <r>
    <x v="9"/>
    <s v="Primero"/>
    <s v="Panamá Oeste"/>
    <n v="86"/>
    <s v="01/07/2023"/>
    <x v="6"/>
  </r>
  <r>
    <x v="9"/>
    <s v="Primero"/>
    <s v="Colón"/>
    <n v="110"/>
    <s v="01/07/2023"/>
    <x v="6"/>
  </r>
  <r>
    <x v="9"/>
    <s v="Primero"/>
    <s v="Darién"/>
    <n v="2"/>
    <s v="01/07/2023"/>
    <x v="6"/>
  </r>
  <r>
    <x v="10"/>
    <s v="Primero"/>
    <s v="Panamá"/>
    <n v="44"/>
    <s v="01/07/2023"/>
    <x v="6"/>
  </r>
  <r>
    <x v="10"/>
    <s v="Primero"/>
    <s v="San Miguelito"/>
    <n v="2"/>
    <s v="01/07/2023"/>
    <x v="6"/>
  </r>
  <r>
    <x v="10"/>
    <s v="Primero"/>
    <s v="Panamá Oeste"/>
    <n v="7"/>
    <s v="01/07/2023"/>
    <x v="6"/>
  </r>
  <r>
    <x v="10"/>
    <s v="Primero"/>
    <s v="Colón"/>
    <n v="7"/>
    <s v="01/07/2023"/>
    <x v="6"/>
  </r>
  <r>
    <x v="10"/>
    <s v="Primero"/>
    <s v="Darién"/>
    <n v="4"/>
    <s v="01/07/2023"/>
    <x v="6"/>
  </r>
  <r>
    <x v="11"/>
    <s v="Primero"/>
    <s v="Panamá"/>
    <n v="98"/>
    <s v="01/07/2023"/>
    <x v="6"/>
  </r>
  <r>
    <x v="11"/>
    <s v="Primero"/>
    <s v="San Miguelito"/>
    <n v="15"/>
    <s v="01/07/2023"/>
    <x v="6"/>
  </r>
  <r>
    <x v="11"/>
    <s v="Primero"/>
    <s v="Panamá Oeste"/>
    <n v="33"/>
    <s v="01/07/2023"/>
    <x v="6"/>
  </r>
  <r>
    <x v="11"/>
    <s v="Primero"/>
    <s v="Colón"/>
    <n v="9"/>
    <s v="01/07/2023"/>
    <x v="6"/>
  </r>
  <r>
    <x v="11"/>
    <s v="Primero"/>
    <s v="Darién"/>
    <n v="1"/>
    <s v="01/07/2023"/>
    <x v="6"/>
  </r>
  <r>
    <x v="12"/>
    <s v="Primero"/>
    <s v="Panamá"/>
    <n v="27"/>
    <s v="01/07/2023"/>
    <x v="6"/>
  </r>
  <r>
    <x v="12"/>
    <s v="Primero"/>
    <s v="San Miguelito"/>
    <n v="12"/>
    <s v="01/07/2023"/>
    <x v="6"/>
  </r>
  <r>
    <x v="12"/>
    <s v="Primero"/>
    <s v="Panamá Oeste"/>
    <n v="10"/>
    <s v="01/07/2023"/>
    <x v="6"/>
  </r>
  <r>
    <x v="12"/>
    <s v="Primero"/>
    <s v="Colón"/>
    <n v="4"/>
    <s v="01/07/2023"/>
    <x v="6"/>
  </r>
  <r>
    <x v="12"/>
    <s v="Primero"/>
    <s v="Darién"/>
    <n v="3"/>
    <s v="01/07/2023"/>
    <x v="6"/>
  </r>
  <r>
    <x v="13"/>
    <s v="Primero"/>
    <s v="Panamá"/>
    <n v="8"/>
    <s v="01/07/2023"/>
    <x v="6"/>
  </r>
  <r>
    <x v="13"/>
    <s v="Primero"/>
    <s v="San Miguelito"/>
    <n v="1"/>
    <s v="01/07/2023"/>
    <x v="6"/>
  </r>
  <r>
    <x v="13"/>
    <s v="Primero"/>
    <s v="Panamá Oeste"/>
    <n v="3"/>
    <s v="01/07/2023"/>
    <x v="6"/>
  </r>
  <r>
    <x v="13"/>
    <s v="Primero"/>
    <s v="Colón"/>
    <n v="7"/>
    <s v="01/07/2023"/>
    <x v="6"/>
  </r>
  <r>
    <x v="13"/>
    <s v="Primero"/>
    <s v="Darién"/>
    <n v="0"/>
    <s v="01/07/2023"/>
    <x v="6"/>
  </r>
  <r>
    <x v="14"/>
    <s v="Primero"/>
    <s v="Panamá"/>
    <n v="0"/>
    <s v="01/07/2023"/>
    <x v="6"/>
  </r>
  <r>
    <x v="14"/>
    <s v="Primero"/>
    <s v="San Miguelito"/>
    <n v="0"/>
    <s v="01/07/2023"/>
    <x v="6"/>
  </r>
  <r>
    <x v="14"/>
    <s v="Primero"/>
    <s v="Panamá Oeste"/>
    <n v="0"/>
    <s v="01/07/2023"/>
    <x v="6"/>
  </r>
  <r>
    <x v="14"/>
    <s v="Primero"/>
    <s v="Colón"/>
    <n v="0"/>
    <s v="01/07/2023"/>
    <x v="6"/>
  </r>
  <r>
    <x v="14"/>
    <s v="Primero"/>
    <s v="Darién"/>
    <n v="0"/>
    <s v="01/07/2023"/>
    <x v="6"/>
  </r>
  <r>
    <x v="0"/>
    <s v="Primero"/>
    <s v="Panamá"/>
    <n v="1"/>
    <s v="01/07/2023"/>
    <x v="6"/>
  </r>
  <r>
    <x v="0"/>
    <s v="Primero"/>
    <s v="San Miguelito"/>
    <n v="0"/>
    <s v="01/07/2023"/>
    <x v="6"/>
  </r>
  <r>
    <x v="0"/>
    <s v="Primero"/>
    <s v="Panamá Oeste"/>
    <n v="0"/>
    <s v="01/07/2023"/>
    <x v="6"/>
  </r>
  <r>
    <x v="0"/>
    <s v="Primero"/>
    <s v="Colón"/>
    <n v="1"/>
    <s v="01/07/2023"/>
    <x v="6"/>
  </r>
  <r>
    <x v="0"/>
    <s v="Primero"/>
    <s v="Darién"/>
    <n v="1"/>
    <s v="01/07/2023"/>
    <x v="6"/>
  </r>
  <r>
    <x v="1"/>
    <s v="Primero"/>
    <s v="Panamá"/>
    <n v="336"/>
    <s v="01/08/2023"/>
    <x v="7"/>
  </r>
  <r>
    <x v="1"/>
    <s v="Primero"/>
    <s v="San Miguelito"/>
    <n v="80"/>
    <s v="01/08/2023"/>
    <x v="7"/>
  </r>
  <r>
    <x v="1"/>
    <s v="Primero"/>
    <s v="Panamá Oeste"/>
    <n v="132"/>
    <s v="01/08/2023"/>
    <x v="7"/>
  </r>
  <r>
    <x v="1"/>
    <s v="Primero"/>
    <s v="Colón"/>
    <n v="90"/>
    <s v="01/08/2023"/>
    <x v="7"/>
  </r>
  <r>
    <x v="1"/>
    <s v="Primero"/>
    <s v="Darién"/>
    <n v="29"/>
    <s v="01/08/2023"/>
    <x v="7"/>
  </r>
  <r>
    <x v="2"/>
    <s v="Primero"/>
    <s v="Panamá"/>
    <n v="29"/>
    <s v="01/08/2023"/>
    <x v="7"/>
  </r>
  <r>
    <x v="2"/>
    <s v="Primero"/>
    <s v="San Miguelito"/>
    <n v="21"/>
    <s v="01/08/2023"/>
    <x v="7"/>
  </r>
  <r>
    <x v="2"/>
    <s v="Primero"/>
    <s v="Panamá Oeste"/>
    <n v="23"/>
    <s v="01/08/2023"/>
    <x v="7"/>
  </r>
  <r>
    <x v="2"/>
    <s v="Primero"/>
    <s v="Colón"/>
    <n v="9"/>
    <s v="01/08/2023"/>
    <x v="7"/>
  </r>
  <r>
    <x v="2"/>
    <s v="Primero"/>
    <s v="Darién"/>
    <n v="1"/>
    <s v="01/08/2023"/>
    <x v="7"/>
  </r>
  <r>
    <x v="3"/>
    <s v="Primero"/>
    <s v="Panamá"/>
    <n v="124"/>
    <s v="01/08/2023"/>
    <x v="7"/>
  </r>
  <r>
    <x v="3"/>
    <s v="Primero"/>
    <s v="San Miguelito"/>
    <n v="31"/>
    <s v="01/08/2023"/>
    <x v="7"/>
  </r>
  <r>
    <x v="3"/>
    <s v="Primero"/>
    <s v="Panamá Oeste"/>
    <n v="80"/>
    <s v="01/08/2023"/>
    <x v="7"/>
  </r>
  <r>
    <x v="3"/>
    <s v="Primero"/>
    <s v="Colón"/>
    <n v="51"/>
    <s v="01/08/2023"/>
    <x v="7"/>
  </r>
  <r>
    <x v="3"/>
    <s v="Primero"/>
    <s v="Darién"/>
    <n v="13"/>
    <s v="01/08/2023"/>
    <x v="7"/>
  </r>
  <r>
    <x v="4"/>
    <s v="Primero"/>
    <s v="Panamá"/>
    <n v="13"/>
    <s v="01/08/2023"/>
    <x v="7"/>
  </r>
  <r>
    <x v="4"/>
    <s v="Primero"/>
    <s v="San Miguelito"/>
    <n v="2"/>
    <s v="01/08/2023"/>
    <x v="7"/>
  </r>
  <r>
    <x v="4"/>
    <s v="Primero"/>
    <s v="Panamá Oeste"/>
    <n v="3"/>
    <s v="01/08/2023"/>
    <x v="7"/>
  </r>
  <r>
    <x v="4"/>
    <s v="Primero"/>
    <s v="Colón"/>
    <n v="3"/>
    <s v="01/08/2023"/>
    <x v="7"/>
  </r>
  <r>
    <x v="4"/>
    <s v="Primero"/>
    <s v="Darién"/>
    <n v="0"/>
    <s v="01/08/2023"/>
    <x v="7"/>
  </r>
  <r>
    <x v="5"/>
    <s v="Primero"/>
    <s v="Panamá"/>
    <n v="652"/>
    <s v="01/08/2023"/>
    <x v="7"/>
  </r>
  <r>
    <x v="5"/>
    <s v="Primero"/>
    <s v="San Miguelito"/>
    <n v="89"/>
    <s v="01/08/2023"/>
    <x v="7"/>
  </r>
  <r>
    <x v="5"/>
    <s v="Primero"/>
    <s v="Panamá Oeste"/>
    <n v="436"/>
    <s v="01/08/2023"/>
    <x v="7"/>
  </r>
  <r>
    <x v="5"/>
    <s v="Primero"/>
    <s v="Colón"/>
    <n v="154"/>
    <s v="01/08/2023"/>
    <x v="7"/>
  </r>
  <r>
    <x v="5"/>
    <s v="Primero"/>
    <s v="Darién"/>
    <n v="41"/>
    <s v="01/08/2023"/>
    <x v="7"/>
  </r>
  <r>
    <x v="6"/>
    <s v="Primero"/>
    <s v="Panamá"/>
    <n v="1177"/>
    <s v="01/08/2023"/>
    <x v="7"/>
  </r>
  <r>
    <x v="6"/>
    <s v="Primero"/>
    <s v="San Miguelito"/>
    <n v="209"/>
    <s v="01/08/2023"/>
    <x v="7"/>
  </r>
  <r>
    <x v="6"/>
    <s v="Primero"/>
    <s v="Panamá Oeste"/>
    <n v="232"/>
    <s v="01/08/2023"/>
    <x v="7"/>
  </r>
  <r>
    <x v="6"/>
    <s v="Primero"/>
    <s v="Colón"/>
    <n v="129"/>
    <s v="01/08/2023"/>
    <x v="7"/>
  </r>
  <r>
    <x v="6"/>
    <s v="Primero"/>
    <s v="Darién"/>
    <n v="15"/>
    <s v="01/08/2023"/>
    <x v="7"/>
  </r>
  <r>
    <x v="7"/>
    <s v="Primero"/>
    <s v="Panamá"/>
    <n v="123"/>
    <s v="01/08/2023"/>
    <x v="7"/>
  </r>
  <r>
    <x v="7"/>
    <s v="Primero"/>
    <s v="San Miguelito"/>
    <n v="12"/>
    <s v="01/08/2023"/>
    <x v="7"/>
  </r>
  <r>
    <x v="7"/>
    <s v="Primero"/>
    <s v="Panamá Oeste"/>
    <n v="13"/>
    <s v="01/08/2023"/>
    <x v="7"/>
  </r>
  <r>
    <x v="7"/>
    <s v="Primero"/>
    <s v="Colón"/>
    <n v="23"/>
    <s v="01/08/2023"/>
    <x v="7"/>
  </r>
  <r>
    <x v="7"/>
    <s v="Primero"/>
    <s v="Darién"/>
    <n v="0"/>
    <s v="01/08/2023"/>
    <x v="7"/>
  </r>
  <r>
    <x v="8"/>
    <s v="Primero"/>
    <s v="Panamá"/>
    <n v="16"/>
    <s v="01/08/2023"/>
    <x v="7"/>
  </r>
  <r>
    <x v="8"/>
    <s v="Primero"/>
    <s v="San Miguelito"/>
    <n v="5"/>
    <s v="01/08/2023"/>
    <x v="7"/>
  </r>
  <r>
    <x v="8"/>
    <s v="Primero"/>
    <s v="Panamá Oeste"/>
    <n v="6"/>
    <s v="01/08/2023"/>
    <x v="7"/>
  </r>
  <r>
    <x v="8"/>
    <s v="Primero"/>
    <s v="Colón"/>
    <n v="7"/>
    <s v="01/08/2023"/>
    <x v="7"/>
  </r>
  <r>
    <x v="8"/>
    <s v="Primero"/>
    <s v="Darién"/>
    <n v="0"/>
    <s v="01/08/2023"/>
    <x v="7"/>
  </r>
  <r>
    <x v="9"/>
    <s v="Primero"/>
    <s v="Panamá"/>
    <n v="625"/>
    <s v="01/08/2023"/>
    <x v="7"/>
  </r>
  <r>
    <x v="9"/>
    <s v="Primero"/>
    <s v="San Miguelito"/>
    <n v="113"/>
    <s v="01/08/2023"/>
    <x v="7"/>
  </r>
  <r>
    <x v="9"/>
    <s v="Primero"/>
    <s v="Panamá Oeste"/>
    <n v="98"/>
    <s v="01/08/2023"/>
    <x v="7"/>
  </r>
  <r>
    <x v="9"/>
    <s v="Primero"/>
    <s v="Colón"/>
    <n v="110"/>
    <s v="01/08/2023"/>
    <x v="7"/>
  </r>
  <r>
    <x v="9"/>
    <s v="Primero"/>
    <s v="Darién"/>
    <n v="5"/>
    <s v="01/08/2023"/>
    <x v="7"/>
  </r>
  <r>
    <x v="10"/>
    <s v="Primero"/>
    <s v="Panamá"/>
    <n v="37"/>
    <s v="01/08/2023"/>
    <x v="7"/>
  </r>
  <r>
    <x v="10"/>
    <s v="Primero"/>
    <s v="San Miguelito"/>
    <n v="2"/>
    <s v="01/08/2023"/>
    <x v="7"/>
  </r>
  <r>
    <x v="10"/>
    <s v="Primero"/>
    <s v="Panamá Oeste"/>
    <n v="15"/>
    <s v="01/08/2023"/>
    <x v="7"/>
  </r>
  <r>
    <x v="10"/>
    <s v="Primero"/>
    <s v="Colón"/>
    <n v="11"/>
    <s v="01/08/2023"/>
    <x v="7"/>
  </r>
  <r>
    <x v="10"/>
    <s v="Primero"/>
    <s v="Darién"/>
    <n v="1"/>
    <s v="01/08/2023"/>
    <x v="7"/>
  </r>
  <r>
    <x v="11"/>
    <s v="Primero"/>
    <s v="Panamá"/>
    <n v="85"/>
    <s v="01/08/2023"/>
    <x v="7"/>
  </r>
  <r>
    <x v="11"/>
    <s v="Primero"/>
    <s v="San Miguelito"/>
    <n v="13"/>
    <s v="01/08/2023"/>
    <x v="7"/>
  </r>
  <r>
    <x v="11"/>
    <s v="Primero"/>
    <s v="Panamá Oeste"/>
    <n v="33"/>
    <s v="01/08/2023"/>
    <x v="7"/>
  </r>
  <r>
    <x v="11"/>
    <s v="Primero"/>
    <s v="Colón"/>
    <n v="6"/>
    <s v="01/08/2023"/>
    <x v="7"/>
  </r>
  <r>
    <x v="11"/>
    <s v="Primero"/>
    <s v="Darién"/>
    <n v="2"/>
    <s v="01/08/2023"/>
    <x v="7"/>
  </r>
  <r>
    <x v="12"/>
    <s v="Primero"/>
    <s v="Panamá"/>
    <n v="26"/>
    <s v="01/08/2023"/>
    <x v="7"/>
  </r>
  <r>
    <x v="12"/>
    <s v="Primero"/>
    <s v="San Miguelito"/>
    <n v="12"/>
    <s v="01/08/2023"/>
    <x v="7"/>
  </r>
  <r>
    <x v="12"/>
    <s v="Primero"/>
    <s v="Panamá Oeste"/>
    <n v="15"/>
    <s v="01/08/2023"/>
    <x v="7"/>
  </r>
  <r>
    <x v="12"/>
    <s v="Primero"/>
    <s v="Colón"/>
    <n v="8"/>
    <s v="01/08/2023"/>
    <x v="7"/>
  </r>
  <r>
    <x v="12"/>
    <s v="Primero"/>
    <s v="Darién"/>
    <n v="3"/>
    <s v="01/08/2023"/>
    <x v="7"/>
  </r>
  <r>
    <x v="13"/>
    <s v="Primero"/>
    <s v="Panamá"/>
    <n v="8"/>
    <s v="01/08/2023"/>
    <x v="7"/>
  </r>
  <r>
    <x v="13"/>
    <s v="Primero"/>
    <s v="San Miguelito"/>
    <n v="0"/>
    <s v="01/08/2023"/>
    <x v="7"/>
  </r>
  <r>
    <x v="13"/>
    <s v="Primero"/>
    <s v="Panamá Oeste"/>
    <n v="3"/>
    <s v="01/08/2023"/>
    <x v="7"/>
  </r>
  <r>
    <x v="13"/>
    <s v="Primero"/>
    <s v="Colón"/>
    <n v="7"/>
    <s v="01/08/2023"/>
    <x v="7"/>
  </r>
  <r>
    <x v="13"/>
    <s v="Primero"/>
    <s v="Darién"/>
    <n v="1"/>
    <s v="01/08/2023"/>
    <x v="7"/>
  </r>
  <r>
    <x v="14"/>
    <s v="Primero"/>
    <s v="Panamá"/>
    <n v="0"/>
    <s v="01/08/2023"/>
    <x v="7"/>
  </r>
  <r>
    <x v="14"/>
    <s v="Primero"/>
    <s v="San Miguelito"/>
    <n v="0"/>
    <s v="01/08/2023"/>
    <x v="7"/>
  </r>
  <r>
    <x v="14"/>
    <s v="Primero"/>
    <s v="Panamá Oeste"/>
    <n v="0"/>
    <s v="01/08/2023"/>
    <x v="7"/>
  </r>
  <r>
    <x v="14"/>
    <s v="Primero"/>
    <s v="Colón"/>
    <n v="0"/>
    <s v="01/08/2023"/>
    <x v="7"/>
  </r>
  <r>
    <x v="14"/>
    <s v="Primero"/>
    <s v="Darién"/>
    <n v="0"/>
    <s v="01/08/2023"/>
    <x v="7"/>
  </r>
  <r>
    <x v="0"/>
    <s v="Primero"/>
    <s v="Panamá"/>
    <n v="3"/>
    <s v="01/08/2023"/>
    <x v="7"/>
  </r>
  <r>
    <x v="0"/>
    <s v="Primero"/>
    <s v="San Miguelito"/>
    <n v="0"/>
    <s v="01/08/2023"/>
    <x v="7"/>
  </r>
  <r>
    <x v="0"/>
    <s v="Primero"/>
    <s v="Panamá Oeste"/>
    <n v="0"/>
    <s v="01/08/2023"/>
    <x v="7"/>
  </r>
  <r>
    <x v="0"/>
    <s v="Primero"/>
    <s v="Colón"/>
    <n v="3"/>
    <s v="01/08/2023"/>
    <x v="7"/>
  </r>
  <r>
    <x v="0"/>
    <s v="Primero"/>
    <s v="Darién"/>
    <n v="3"/>
    <s v="01/08/2023"/>
    <x v="7"/>
  </r>
  <r>
    <x v="1"/>
    <s v="Primero"/>
    <s v="Panamá"/>
    <n v="292"/>
    <s v="01/09/2023"/>
    <x v="8"/>
  </r>
  <r>
    <x v="1"/>
    <s v="Primero"/>
    <s v="San Miguelito"/>
    <n v="100"/>
    <s v="01/09/2023"/>
    <x v="8"/>
  </r>
  <r>
    <x v="1"/>
    <s v="Primero"/>
    <s v="Panamá Oeste"/>
    <n v="156"/>
    <s v="01/09/2023"/>
    <x v="8"/>
  </r>
  <r>
    <x v="1"/>
    <s v="Primero"/>
    <s v="Colón"/>
    <n v="69"/>
    <s v="01/09/2023"/>
    <x v="8"/>
  </r>
  <r>
    <x v="1"/>
    <s v="Primero"/>
    <s v="Darién"/>
    <n v="35"/>
    <s v="01/09/2023"/>
    <x v="8"/>
  </r>
  <r>
    <x v="2"/>
    <s v="Primero"/>
    <s v="Panamá"/>
    <n v="36"/>
    <s v="01/09/2023"/>
    <x v="8"/>
  </r>
  <r>
    <x v="2"/>
    <s v="Primero"/>
    <s v="San Miguelito"/>
    <n v="9"/>
    <s v="01/09/2023"/>
    <x v="8"/>
  </r>
  <r>
    <x v="2"/>
    <s v="Primero"/>
    <s v="Panamá Oeste"/>
    <n v="14"/>
    <s v="01/09/2023"/>
    <x v="8"/>
  </r>
  <r>
    <x v="2"/>
    <s v="Primero"/>
    <s v="Colón"/>
    <n v="9"/>
    <s v="01/09/2023"/>
    <x v="8"/>
  </r>
  <r>
    <x v="2"/>
    <s v="Primero"/>
    <s v="Darién"/>
    <n v="1"/>
    <s v="01/09/2023"/>
    <x v="8"/>
  </r>
  <r>
    <x v="3"/>
    <s v="Primero"/>
    <s v="Panamá"/>
    <n v="141"/>
    <s v="01/09/2023"/>
    <x v="8"/>
  </r>
  <r>
    <x v="3"/>
    <s v="Primero"/>
    <s v="San Miguelito"/>
    <n v="51"/>
    <s v="01/09/2023"/>
    <x v="8"/>
  </r>
  <r>
    <x v="3"/>
    <s v="Primero"/>
    <s v="Panamá Oeste"/>
    <n v="81"/>
    <s v="01/09/2023"/>
    <x v="8"/>
  </r>
  <r>
    <x v="3"/>
    <s v="Primero"/>
    <s v="Colón"/>
    <n v="33"/>
    <s v="01/09/2023"/>
    <x v="8"/>
  </r>
  <r>
    <x v="3"/>
    <s v="Primero"/>
    <s v="Darién"/>
    <n v="20"/>
    <s v="01/09/2023"/>
    <x v="8"/>
  </r>
  <r>
    <x v="4"/>
    <s v="Primero"/>
    <s v="Panamá"/>
    <n v="13"/>
    <s v="01/09/2023"/>
    <x v="8"/>
  </r>
  <r>
    <x v="4"/>
    <s v="Primero"/>
    <s v="San Miguelito"/>
    <n v="0"/>
    <s v="01/09/2023"/>
    <x v="8"/>
  </r>
  <r>
    <x v="4"/>
    <s v="Primero"/>
    <s v="Panamá Oeste"/>
    <n v="1"/>
    <s v="01/09/2023"/>
    <x v="8"/>
  </r>
  <r>
    <x v="4"/>
    <s v="Primero"/>
    <s v="Colón"/>
    <n v="1"/>
    <s v="01/09/2023"/>
    <x v="8"/>
  </r>
  <r>
    <x v="4"/>
    <s v="Primero"/>
    <s v="Darién"/>
    <n v="0"/>
    <s v="01/09/2023"/>
    <x v="8"/>
  </r>
  <r>
    <x v="5"/>
    <s v="Primero"/>
    <s v="Panamá"/>
    <n v="512"/>
    <s v="01/09/2023"/>
    <x v="8"/>
  </r>
  <r>
    <x v="5"/>
    <s v="Primero"/>
    <s v="San Miguelito"/>
    <n v="116"/>
    <s v="01/09/2023"/>
    <x v="8"/>
  </r>
  <r>
    <x v="5"/>
    <s v="Primero"/>
    <s v="Panamá Oeste"/>
    <n v="81"/>
    <s v="01/09/2023"/>
    <x v="8"/>
  </r>
  <r>
    <x v="5"/>
    <s v="Primero"/>
    <s v="Colón"/>
    <n v="122"/>
    <s v="01/09/2023"/>
    <x v="8"/>
  </r>
  <r>
    <x v="5"/>
    <s v="Primero"/>
    <s v="Darién"/>
    <n v="51"/>
    <s v="01/09/2023"/>
    <x v="8"/>
  </r>
  <r>
    <x v="6"/>
    <s v="Primero"/>
    <s v="Panamá"/>
    <n v="1162"/>
    <s v="01/09/2023"/>
    <x v="8"/>
  </r>
  <r>
    <x v="6"/>
    <s v="Primero"/>
    <s v="San Miguelito"/>
    <n v="192"/>
    <s v="01/09/2023"/>
    <x v="8"/>
  </r>
  <r>
    <x v="6"/>
    <s v="Primero"/>
    <s v="Panamá Oeste"/>
    <n v="380"/>
    <s v="01/09/2023"/>
    <x v="8"/>
  </r>
  <r>
    <x v="6"/>
    <s v="Primero"/>
    <s v="Colón"/>
    <n v="106"/>
    <s v="01/09/2023"/>
    <x v="8"/>
  </r>
  <r>
    <x v="6"/>
    <s v="Primero"/>
    <s v="Darién"/>
    <n v="16"/>
    <s v="01/09/2023"/>
    <x v="8"/>
  </r>
  <r>
    <x v="7"/>
    <s v="Primero"/>
    <s v="Panamá"/>
    <n v="104"/>
    <s v="01/09/2023"/>
    <x v="8"/>
  </r>
  <r>
    <x v="7"/>
    <s v="Primero"/>
    <s v="San Miguelito"/>
    <n v="10"/>
    <s v="01/09/2023"/>
    <x v="8"/>
  </r>
  <r>
    <x v="7"/>
    <s v="Primero"/>
    <s v="Panamá Oeste"/>
    <n v="248"/>
    <s v="01/09/2023"/>
    <x v="8"/>
  </r>
  <r>
    <x v="7"/>
    <s v="Primero"/>
    <s v="Colón"/>
    <n v="30"/>
    <s v="01/09/2023"/>
    <x v="8"/>
  </r>
  <r>
    <x v="7"/>
    <s v="Primero"/>
    <s v="Darién"/>
    <n v="0"/>
    <s v="01/09/2023"/>
    <x v="8"/>
  </r>
  <r>
    <x v="8"/>
    <s v="Primero"/>
    <s v="Panamá"/>
    <n v="9"/>
    <s v="01/09/2023"/>
    <x v="8"/>
  </r>
  <r>
    <x v="8"/>
    <s v="Primero"/>
    <s v="San Miguelito"/>
    <n v="5"/>
    <s v="01/09/2023"/>
    <x v="8"/>
  </r>
  <r>
    <x v="8"/>
    <s v="Primero"/>
    <s v="Panamá Oeste"/>
    <n v="9"/>
    <s v="01/09/2023"/>
    <x v="8"/>
  </r>
  <r>
    <x v="8"/>
    <s v="Primero"/>
    <s v="Colón"/>
    <n v="4"/>
    <s v="01/09/2023"/>
    <x v="8"/>
  </r>
  <r>
    <x v="8"/>
    <s v="Primero"/>
    <s v="Darién"/>
    <n v="0"/>
    <s v="01/09/2023"/>
    <x v="8"/>
  </r>
  <r>
    <x v="9"/>
    <s v="Primero"/>
    <s v="Panamá"/>
    <n v="561"/>
    <s v="01/09/2023"/>
    <x v="8"/>
  </r>
  <r>
    <x v="9"/>
    <s v="Primero"/>
    <s v="San Miguelito"/>
    <n v="112"/>
    <s v="01/09/2023"/>
    <x v="8"/>
  </r>
  <r>
    <x v="9"/>
    <s v="Primero"/>
    <s v="Panamá Oeste"/>
    <n v="4"/>
    <s v="01/09/2023"/>
    <x v="8"/>
  </r>
  <r>
    <x v="9"/>
    <s v="Primero"/>
    <s v="Colón"/>
    <n v="305"/>
    <s v="01/09/2023"/>
    <x v="8"/>
  </r>
  <r>
    <x v="9"/>
    <s v="Primero"/>
    <s v="Darién"/>
    <n v="24"/>
    <s v="01/09/2023"/>
    <x v="8"/>
  </r>
  <r>
    <x v="10"/>
    <s v="Primero"/>
    <s v="Panamá"/>
    <n v="33"/>
    <s v="01/09/2023"/>
    <x v="8"/>
  </r>
  <r>
    <x v="10"/>
    <s v="Primero"/>
    <s v="San Miguelito"/>
    <n v="5"/>
    <s v="01/09/2023"/>
    <x v="8"/>
  </r>
  <r>
    <x v="10"/>
    <s v="Primero"/>
    <s v="Panamá Oeste"/>
    <n v="7"/>
    <s v="01/09/2023"/>
    <x v="8"/>
  </r>
  <r>
    <x v="10"/>
    <s v="Primero"/>
    <s v="Colón"/>
    <n v="7"/>
    <s v="01/09/2023"/>
    <x v="8"/>
  </r>
  <r>
    <x v="10"/>
    <s v="Primero"/>
    <s v="Darién"/>
    <n v="2"/>
    <s v="01/09/2023"/>
    <x v="8"/>
  </r>
  <r>
    <x v="11"/>
    <s v="Primero"/>
    <s v="Panamá"/>
    <n v="93"/>
    <s v="01/09/2023"/>
    <x v="8"/>
  </r>
  <r>
    <x v="11"/>
    <s v="Primero"/>
    <s v="San Miguelito"/>
    <n v="14"/>
    <s v="01/09/2023"/>
    <x v="8"/>
  </r>
  <r>
    <x v="11"/>
    <s v="Primero"/>
    <s v="Panamá Oeste"/>
    <n v="39"/>
    <s v="01/09/2023"/>
    <x v="8"/>
  </r>
  <r>
    <x v="11"/>
    <s v="Primero"/>
    <s v="Colón"/>
    <n v="7"/>
    <s v="01/09/2023"/>
    <x v="8"/>
  </r>
  <r>
    <x v="11"/>
    <s v="Primero"/>
    <s v="Darién"/>
    <n v="0"/>
    <s v="01/09/2023"/>
    <x v="8"/>
  </r>
  <r>
    <x v="12"/>
    <s v="Primero"/>
    <s v="Panamá"/>
    <n v="15"/>
    <s v="01/09/2023"/>
    <x v="8"/>
  </r>
  <r>
    <x v="12"/>
    <s v="Primero"/>
    <s v="San Miguelito"/>
    <n v="12"/>
    <s v="01/09/2023"/>
    <x v="8"/>
  </r>
  <r>
    <x v="12"/>
    <s v="Primero"/>
    <s v="Panamá Oeste"/>
    <n v="16"/>
    <s v="01/09/2023"/>
    <x v="8"/>
  </r>
  <r>
    <x v="12"/>
    <s v="Primero"/>
    <s v="Colón"/>
    <n v="1"/>
    <s v="01/09/2023"/>
    <x v="8"/>
  </r>
  <r>
    <x v="12"/>
    <s v="Primero"/>
    <s v="Darién"/>
    <n v="3"/>
    <s v="01/09/2023"/>
    <x v="8"/>
  </r>
  <r>
    <x v="13"/>
    <s v="Primero"/>
    <s v="Panamá"/>
    <n v="17"/>
    <s v="01/09/2023"/>
    <x v="8"/>
  </r>
  <r>
    <x v="13"/>
    <s v="Primero"/>
    <s v="San Miguelito"/>
    <n v="0"/>
    <s v="01/09/2023"/>
    <x v="8"/>
  </r>
  <r>
    <x v="13"/>
    <s v="Primero"/>
    <s v="Panamá Oeste"/>
    <n v="4"/>
    <s v="01/09/2023"/>
    <x v="8"/>
  </r>
  <r>
    <x v="13"/>
    <s v="Primero"/>
    <s v="Colón"/>
    <n v="10"/>
    <s v="01/09/2023"/>
    <x v="8"/>
  </r>
  <r>
    <x v="13"/>
    <s v="Primero"/>
    <s v="Darién"/>
    <n v="2"/>
    <s v="01/09/2023"/>
    <x v="8"/>
  </r>
  <r>
    <x v="14"/>
    <s v="Primero"/>
    <s v="Panamá"/>
    <n v="1"/>
    <s v="01/09/2023"/>
    <x v="8"/>
  </r>
  <r>
    <x v="14"/>
    <s v="Primero"/>
    <s v="San Miguelito"/>
    <n v="0"/>
    <s v="01/09/2023"/>
    <x v="8"/>
  </r>
  <r>
    <x v="14"/>
    <s v="Primero"/>
    <s v="Panamá Oeste"/>
    <n v="0"/>
    <s v="01/09/2023"/>
    <x v="8"/>
  </r>
  <r>
    <x v="14"/>
    <s v="Primero"/>
    <s v="Colón"/>
    <n v="1"/>
    <s v="01/09/2023"/>
    <x v="8"/>
  </r>
  <r>
    <x v="14"/>
    <s v="Primero"/>
    <s v="Darién"/>
    <n v="0"/>
    <s v="01/09/2023"/>
    <x v="8"/>
  </r>
  <r>
    <x v="0"/>
    <s v="Primero"/>
    <s v="Panamá"/>
    <n v="4"/>
    <s v="01/09/2023"/>
    <x v="8"/>
  </r>
  <r>
    <x v="0"/>
    <s v="Primero"/>
    <s v="San Miguelito"/>
    <n v="0"/>
    <s v="01/09/2023"/>
    <x v="8"/>
  </r>
  <r>
    <x v="0"/>
    <s v="Primero"/>
    <s v="Panamá Oeste"/>
    <n v="0"/>
    <s v="01/09/2023"/>
    <x v="8"/>
  </r>
  <r>
    <x v="0"/>
    <s v="Primero"/>
    <s v="Colón"/>
    <n v="1"/>
    <s v="01/09/2023"/>
    <x v="8"/>
  </r>
  <r>
    <x v="0"/>
    <s v="Primero"/>
    <s v="Darién"/>
    <n v="6"/>
    <s v="01/09/2023"/>
    <x v="8"/>
  </r>
  <r>
    <x v="1"/>
    <s v="Primero"/>
    <s v="Panamá"/>
    <n v="329"/>
    <s v="01/10/2023"/>
    <x v="9"/>
  </r>
  <r>
    <x v="1"/>
    <s v="Primero"/>
    <s v="San Miguelito"/>
    <n v="90"/>
    <s v="01/10/2023"/>
    <x v="9"/>
  </r>
  <r>
    <x v="1"/>
    <s v="Primero"/>
    <s v="Panamá Oeste"/>
    <n v="142"/>
    <s v="01/10/2023"/>
    <x v="9"/>
  </r>
  <r>
    <x v="1"/>
    <s v="Primero"/>
    <s v="Colón"/>
    <n v="82"/>
    <s v="01/10/2023"/>
    <x v="9"/>
  </r>
  <r>
    <x v="1"/>
    <s v="Primero"/>
    <s v="Darién"/>
    <n v="23"/>
    <s v="01/10/2023"/>
    <x v="9"/>
  </r>
  <r>
    <x v="2"/>
    <s v="Primero"/>
    <s v="Panamá"/>
    <n v="37"/>
    <s v="01/10/2023"/>
    <x v="9"/>
  </r>
  <r>
    <x v="2"/>
    <s v="Primero"/>
    <s v="San Miguelito"/>
    <n v="7"/>
    <s v="01/10/2023"/>
    <x v="9"/>
  </r>
  <r>
    <x v="2"/>
    <s v="Primero"/>
    <s v="Panamá Oeste"/>
    <n v="20"/>
    <s v="01/10/2023"/>
    <x v="9"/>
  </r>
  <r>
    <x v="2"/>
    <s v="Primero"/>
    <s v="Colón"/>
    <n v="10"/>
    <s v="01/10/2023"/>
    <x v="9"/>
  </r>
  <r>
    <x v="2"/>
    <s v="Primero"/>
    <s v="Darién"/>
    <n v="2"/>
    <s v="01/10/2023"/>
    <x v="9"/>
  </r>
  <r>
    <x v="3"/>
    <s v="Primero"/>
    <s v="Panamá"/>
    <n v="93"/>
    <s v="01/10/2023"/>
    <x v="9"/>
  </r>
  <r>
    <x v="3"/>
    <s v="Primero"/>
    <s v="San Miguelito"/>
    <n v="34"/>
    <s v="01/10/2023"/>
    <x v="9"/>
  </r>
  <r>
    <x v="3"/>
    <s v="Primero"/>
    <s v="Panamá Oeste"/>
    <n v="86"/>
    <s v="01/10/2023"/>
    <x v="9"/>
  </r>
  <r>
    <x v="3"/>
    <s v="Primero"/>
    <s v="Colón"/>
    <n v="43"/>
    <s v="01/10/2023"/>
    <x v="9"/>
  </r>
  <r>
    <x v="3"/>
    <s v="Primero"/>
    <s v="Darién"/>
    <n v="15"/>
    <s v="01/10/2023"/>
    <x v="9"/>
  </r>
  <r>
    <x v="4"/>
    <s v="Primero"/>
    <s v="Panamá"/>
    <n v="8"/>
    <s v="01/10/2023"/>
    <x v="9"/>
  </r>
  <r>
    <x v="4"/>
    <s v="Primero"/>
    <s v="San Miguelito"/>
    <n v="1"/>
    <s v="01/10/2023"/>
    <x v="9"/>
  </r>
  <r>
    <x v="4"/>
    <s v="Primero"/>
    <s v="Panamá Oeste"/>
    <n v="1"/>
    <s v="01/10/2023"/>
    <x v="9"/>
  </r>
  <r>
    <x v="4"/>
    <s v="Primero"/>
    <s v="Colón"/>
    <n v="0"/>
    <s v="01/10/2023"/>
    <x v="9"/>
  </r>
  <r>
    <x v="4"/>
    <s v="Primero"/>
    <s v="Darién"/>
    <n v="0"/>
    <s v="01/10/2023"/>
    <x v="9"/>
  </r>
  <r>
    <x v="5"/>
    <s v="Primero"/>
    <s v="Panamá"/>
    <n v="489"/>
    <s v="01/10/2023"/>
    <x v="9"/>
  </r>
  <r>
    <x v="5"/>
    <s v="Primero"/>
    <s v="San Miguelito"/>
    <n v="98"/>
    <s v="01/10/2023"/>
    <x v="9"/>
  </r>
  <r>
    <x v="5"/>
    <s v="Primero"/>
    <s v="Panamá Oeste"/>
    <n v="377"/>
    <s v="01/10/2023"/>
    <x v="9"/>
  </r>
  <r>
    <x v="5"/>
    <s v="Primero"/>
    <s v="Colón"/>
    <n v="122"/>
    <s v="01/10/2023"/>
    <x v="9"/>
  </r>
  <r>
    <x v="5"/>
    <s v="Primero"/>
    <s v="Darién"/>
    <n v="27"/>
    <s v="01/10/2023"/>
    <x v="9"/>
  </r>
  <r>
    <x v="6"/>
    <s v="Primero"/>
    <s v="Panamá"/>
    <n v="1156"/>
    <s v="01/10/2023"/>
    <x v="9"/>
  </r>
  <r>
    <x v="6"/>
    <s v="Primero"/>
    <s v="San Miguelito"/>
    <n v="203"/>
    <s v="01/10/2023"/>
    <x v="9"/>
  </r>
  <r>
    <x v="6"/>
    <s v="Primero"/>
    <s v="Panamá Oeste"/>
    <n v="303"/>
    <s v="01/10/2023"/>
    <x v="9"/>
  </r>
  <r>
    <x v="6"/>
    <s v="Primero"/>
    <s v="Colón"/>
    <n v="116"/>
    <s v="01/10/2023"/>
    <x v="9"/>
  </r>
  <r>
    <x v="6"/>
    <s v="Primero"/>
    <s v="Darién"/>
    <n v="28"/>
    <s v="01/10/2023"/>
    <x v="9"/>
  </r>
  <r>
    <x v="7"/>
    <s v="Primero"/>
    <s v="Panamá"/>
    <n v="147"/>
    <s v="01/10/2023"/>
    <x v="9"/>
  </r>
  <r>
    <x v="7"/>
    <s v="Primero"/>
    <s v="San Miguelito"/>
    <n v="13"/>
    <s v="01/10/2023"/>
    <x v="9"/>
  </r>
  <r>
    <x v="7"/>
    <s v="Primero"/>
    <s v="Panamá Oeste"/>
    <n v="13"/>
    <s v="01/10/2023"/>
    <x v="9"/>
  </r>
  <r>
    <x v="7"/>
    <s v="Primero"/>
    <s v="Colón"/>
    <n v="6"/>
    <s v="01/10/2023"/>
    <x v="9"/>
  </r>
  <r>
    <x v="7"/>
    <s v="Primero"/>
    <s v="Darién"/>
    <n v="0"/>
    <s v="01/10/2023"/>
    <x v="9"/>
  </r>
  <r>
    <x v="8"/>
    <s v="Primero"/>
    <s v="Panamá"/>
    <n v="13"/>
    <s v="01/10/2023"/>
    <x v="9"/>
  </r>
  <r>
    <x v="8"/>
    <s v="Primero"/>
    <s v="San Miguelito"/>
    <n v="4"/>
    <s v="01/10/2023"/>
    <x v="9"/>
  </r>
  <r>
    <x v="8"/>
    <s v="Primero"/>
    <s v="Panamá Oeste"/>
    <n v="10"/>
    <s v="01/10/2023"/>
    <x v="9"/>
  </r>
  <r>
    <x v="8"/>
    <s v="Primero"/>
    <s v="Colón"/>
    <n v="17"/>
    <s v="01/10/2023"/>
    <x v="9"/>
  </r>
  <r>
    <x v="8"/>
    <s v="Primero"/>
    <s v="Darién"/>
    <n v="0"/>
    <s v="01/10/2023"/>
    <x v="9"/>
  </r>
  <r>
    <x v="9"/>
    <s v="Primero"/>
    <s v="Panamá"/>
    <n v="511"/>
    <s v="01/10/2023"/>
    <x v="9"/>
  </r>
  <r>
    <x v="9"/>
    <s v="Primero"/>
    <s v="San Miguelito"/>
    <n v="99"/>
    <s v="01/10/2023"/>
    <x v="9"/>
  </r>
  <r>
    <x v="9"/>
    <s v="Primero"/>
    <s v="Panamá Oeste"/>
    <n v="88"/>
    <s v="01/10/2023"/>
    <x v="9"/>
  </r>
  <r>
    <x v="9"/>
    <s v="Primero"/>
    <s v="Colón"/>
    <n v="85"/>
    <s v="01/10/2023"/>
    <x v="9"/>
  </r>
  <r>
    <x v="9"/>
    <s v="Primero"/>
    <s v="Darién"/>
    <n v="6"/>
    <s v="01/10/2023"/>
    <x v="9"/>
  </r>
  <r>
    <x v="10"/>
    <s v="Primero"/>
    <s v="Panamá"/>
    <n v="27"/>
    <s v="01/10/2023"/>
    <x v="9"/>
  </r>
  <r>
    <x v="10"/>
    <s v="Primero"/>
    <s v="San Miguelito"/>
    <n v="9"/>
    <s v="01/10/2023"/>
    <x v="9"/>
  </r>
  <r>
    <x v="10"/>
    <s v="Primero"/>
    <s v="Panamá Oeste"/>
    <n v="14"/>
    <s v="01/10/2023"/>
    <x v="9"/>
  </r>
  <r>
    <x v="10"/>
    <s v="Primero"/>
    <s v="Colón"/>
    <n v="7"/>
    <s v="01/10/2023"/>
    <x v="9"/>
  </r>
  <r>
    <x v="10"/>
    <s v="Primero"/>
    <s v="Darién"/>
    <n v="2"/>
    <s v="01/10/2023"/>
    <x v="9"/>
  </r>
  <r>
    <x v="11"/>
    <s v="Primero"/>
    <s v="Panamá"/>
    <n v="89"/>
    <s v="01/10/2023"/>
    <x v="9"/>
  </r>
  <r>
    <x v="11"/>
    <s v="Primero"/>
    <s v="San Miguelito"/>
    <n v="22"/>
    <s v="01/10/2023"/>
    <x v="9"/>
  </r>
  <r>
    <x v="11"/>
    <s v="Primero"/>
    <s v="Panamá Oeste"/>
    <n v="45"/>
    <s v="01/10/2023"/>
    <x v="9"/>
  </r>
  <r>
    <x v="11"/>
    <s v="Primero"/>
    <s v="Colón"/>
    <n v="7"/>
    <s v="01/10/2023"/>
    <x v="9"/>
  </r>
  <r>
    <x v="11"/>
    <s v="Primero"/>
    <s v="Darién"/>
    <n v="0"/>
    <s v="01/10/2023"/>
    <x v="9"/>
  </r>
  <r>
    <x v="12"/>
    <s v="Primero"/>
    <s v="Panamá"/>
    <n v="26"/>
    <s v="01/10/2023"/>
    <x v="9"/>
  </r>
  <r>
    <x v="12"/>
    <s v="Primero"/>
    <s v="San Miguelito"/>
    <n v="2"/>
    <s v="01/10/2023"/>
    <x v="9"/>
  </r>
  <r>
    <x v="12"/>
    <s v="Primero"/>
    <s v="Panamá Oeste"/>
    <n v="16"/>
    <s v="01/10/2023"/>
    <x v="9"/>
  </r>
  <r>
    <x v="12"/>
    <s v="Primero"/>
    <s v="Colón"/>
    <n v="3"/>
    <s v="01/10/2023"/>
    <x v="9"/>
  </r>
  <r>
    <x v="12"/>
    <s v="Primero"/>
    <s v="Darién"/>
    <n v="5"/>
    <s v="01/10/2023"/>
    <x v="9"/>
  </r>
  <r>
    <x v="13"/>
    <s v="Primero"/>
    <s v="Panamá"/>
    <n v="3"/>
    <s v="01/10/2023"/>
    <x v="9"/>
  </r>
  <r>
    <x v="13"/>
    <s v="Primero"/>
    <s v="San Miguelito"/>
    <n v="0"/>
    <s v="01/10/2023"/>
    <x v="9"/>
  </r>
  <r>
    <x v="13"/>
    <s v="Primero"/>
    <s v="Panamá Oeste"/>
    <n v="2"/>
    <s v="01/10/2023"/>
    <x v="9"/>
  </r>
  <r>
    <x v="13"/>
    <s v="Primero"/>
    <s v="Colón"/>
    <n v="5"/>
    <s v="01/10/2023"/>
    <x v="9"/>
  </r>
  <r>
    <x v="13"/>
    <s v="Primero"/>
    <s v="Darién"/>
    <n v="0"/>
    <s v="01/10/2023"/>
    <x v="9"/>
  </r>
  <r>
    <x v="14"/>
    <s v="Primero"/>
    <s v="Panamá"/>
    <n v="0"/>
    <s v="01/10/2023"/>
    <x v="9"/>
  </r>
  <r>
    <x v="14"/>
    <s v="Primero"/>
    <s v="San Miguelito"/>
    <n v="0"/>
    <s v="01/10/2023"/>
    <x v="9"/>
  </r>
  <r>
    <x v="14"/>
    <s v="Primero"/>
    <s v="Panamá Oeste"/>
    <n v="0"/>
    <s v="01/10/2023"/>
    <x v="9"/>
  </r>
  <r>
    <x v="14"/>
    <s v="Primero"/>
    <s v="Colón"/>
    <n v="0"/>
    <s v="01/10/2023"/>
    <x v="9"/>
  </r>
  <r>
    <x v="14"/>
    <s v="Primero"/>
    <s v="Darién"/>
    <n v="0"/>
    <s v="01/10/2023"/>
    <x v="9"/>
  </r>
  <r>
    <x v="0"/>
    <s v="Primero"/>
    <s v="Panamá"/>
    <n v="0"/>
    <s v="01/10/2023"/>
    <x v="9"/>
  </r>
  <r>
    <x v="0"/>
    <s v="Primero"/>
    <s v="San Miguelito"/>
    <n v="0"/>
    <s v="01/10/2023"/>
    <x v="9"/>
  </r>
  <r>
    <x v="0"/>
    <s v="Primero"/>
    <s v="Panamá Oeste"/>
    <n v="0"/>
    <s v="01/10/2023"/>
    <x v="9"/>
  </r>
  <r>
    <x v="0"/>
    <s v="Primero"/>
    <s v="Colón"/>
    <n v="4"/>
    <s v="01/10/2023"/>
    <x v="9"/>
  </r>
  <r>
    <x v="0"/>
    <s v="Primero"/>
    <s v="Darién"/>
    <n v="2"/>
    <s v="01/10/2023"/>
    <x v="9"/>
  </r>
  <r>
    <x v="1"/>
    <s v="Primero"/>
    <s v="Panamá"/>
    <n v="298"/>
    <s v="01/11/2023"/>
    <x v="10"/>
  </r>
  <r>
    <x v="1"/>
    <s v="Primero"/>
    <s v="San Miguelito"/>
    <n v="71"/>
    <s v="01/11/2023"/>
    <x v="10"/>
  </r>
  <r>
    <x v="1"/>
    <s v="Primero"/>
    <s v="Panamá Oeste"/>
    <n v="102"/>
    <s v="01/11/2023"/>
    <x v="10"/>
  </r>
  <r>
    <x v="1"/>
    <s v="Primero"/>
    <s v="Colón"/>
    <n v="83"/>
    <s v="01/11/2023"/>
    <x v="10"/>
  </r>
  <r>
    <x v="1"/>
    <s v="Primero"/>
    <s v="Darién"/>
    <n v="22"/>
    <s v="01/11/2023"/>
    <x v="10"/>
  </r>
  <r>
    <x v="2"/>
    <s v="Primero"/>
    <s v="Panamá"/>
    <n v="52"/>
    <s v="01/11/2023"/>
    <x v="10"/>
  </r>
  <r>
    <x v="2"/>
    <s v="Primero"/>
    <s v="San Miguelito"/>
    <n v="7"/>
    <s v="01/11/2023"/>
    <x v="10"/>
  </r>
  <r>
    <x v="2"/>
    <s v="Primero"/>
    <s v="Panamá Oeste"/>
    <n v="15"/>
    <s v="01/11/2023"/>
    <x v="10"/>
  </r>
  <r>
    <x v="2"/>
    <s v="Primero"/>
    <s v="Colón"/>
    <n v="12"/>
    <s v="01/11/2023"/>
    <x v="10"/>
  </r>
  <r>
    <x v="2"/>
    <s v="Primero"/>
    <s v="Darién"/>
    <n v="2"/>
    <s v="01/11/2023"/>
    <x v="10"/>
  </r>
  <r>
    <x v="3"/>
    <s v="Primero"/>
    <s v="Panamá"/>
    <n v="133"/>
    <s v="01/11/2023"/>
    <x v="10"/>
  </r>
  <r>
    <x v="3"/>
    <s v="Primero"/>
    <s v="San Miguelito"/>
    <n v="26"/>
    <s v="01/11/2023"/>
    <x v="10"/>
  </r>
  <r>
    <x v="3"/>
    <s v="Primero"/>
    <s v="Panamá Oeste"/>
    <n v="56"/>
    <s v="01/11/2023"/>
    <x v="10"/>
  </r>
  <r>
    <x v="3"/>
    <s v="Primero"/>
    <s v="Colón"/>
    <n v="28"/>
    <s v="01/11/2023"/>
    <x v="10"/>
  </r>
  <r>
    <x v="3"/>
    <s v="Primero"/>
    <s v="Darién"/>
    <n v="20"/>
    <s v="01/11/2023"/>
    <x v="10"/>
  </r>
  <r>
    <x v="4"/>
    <s v="Primero"/>
    <s v="Panamá"/>
    <n v="7"/>
    <s v="01/11/2023"/>
    <x v="10"/>
  </r>
  <r>
    <x v="4"/>
    <s v="Primero"/>
    <s v="San Miguelito"/>
    <n v="2"/>
    <s v="01/11/2023"/>
    <x v="10"/>
  </r>
  <r>
    <x v="4"/>
    <s v="Primero"/>
    <s v="Panamá Oeste"/>
    <n v="0"/>
    <s v="01/11/2023"/>
    <x v="10"/>
  </r>
  <r>
    <x v="4"/>
    <s v="Primero"/>
    <s v="Colón"/>
    <n v="2"/>
    <s v="01/11/2023"/>
    <x v="10"/>
  </r>
  <r>
    <x v="4"/>
    <s v="Primero"/>
    <s v="Darién"/>
    <n v="1"/>
    <s v="01/11/2023"/>
    <x v="10"/>
  </r>
  <r>
    <x v="5"/>
    <s v="Primero"/>
    <s v="Panamá"/>
    <n v="464"/>
    <s v="01/11/2023"/>
    <x v="10"/>
  </r>
  <r>
    <x v="5"/>
    <s v="Primero"/>
    <s v="San Miguelito"/>
    <n v="101"/>
    <s v="01/11/2023"/>
    <x v="10"/>
  </r>
  <r>
    <x v="5"/>
    <s v="Primero"/>
    <s v="Panamá Oeste"/>
    <n v="326"/>
    <s v="01/11/2023"/>
    <x v="10"/>
  </r>
  <r>
    <x v="5"/>
    <s v="Primero"/>
    <s v="Colón"/>
    <n v="115"/>
    <s v="01/11/2023"/>
    <x v="10"/>
  </r>
  <r>
    <x v="5"/>
    <s v="Primero"/>
    <s v="Darién"/>
    <n v="35"/>
    <s v="01/11/2023"/>
    <x v="10"/>
  </r>
  <r>
    <x v="6"/>
    <s v="Primero"/>
    <s v="Panamá"/>
    <n v="1085"/>
    <s v="01/11/2023"/>
    <x v="10"/>
  </r>
  <r>
    <x v="6"/>
    <s v="Primero"/>
    <s v="San Miguelito"/>
    <n v="197"/>
    <s v="01/11/2023"/>
    <x v="10"/>
  </r>
  <r>
    <x v="6"/>
    <s v="Primero"/>
    <s v="Panamá Oeste"/>
    <n v="243"/>
    <s v="01/11/2023"/>
    <x v="10"/>
  </r>
  <r>
    <x v="6"/>
    <s v="Primero"/>
    <s v="Colón"/>
    <n v="106"/>
    <s v="01/11/2023"/>
    <x v="10"/>
  </r>
  <r>
    <x v="6"/>
    <s v="Primero"/>
    <s v="Darién"/>
    <n v="25"/>
    <s v="01/11/2023"/>
    <x v="10"/>
  </r>
  <r>
    <x v="7"/>
    <s v="Primero"/>
    <s v="Panamá"/>
    <n v="106"/>
    <s v="01/11/2023"/>
    <x v="10"/>
  </r>
  <r>
    <x v="7"/>
    <s v="Primero"/>
    <s v="San Miguelito"/>
    <n v="18"/>
    <s v="01/11/2023"/>
    <x v="10"/>
  </r>
  <r>
    <x v="7"/>
    <s v="Primero"/>
    <s v="Panamá Oeste"/>
    <n v="14"/>
    <s v="01/11/2023"/>
    <x v="10"/>
  </r>
  <r>
    <x v="7"/>
    <s v="Primero"/>
    <s v="Colón"/>
    <n v="6"/>
    <s v="01/11/2023"/>
    <x v="10"/>
  </r>
  <r>
    <x v="7"/>
    <s v="Primero"/>
    <s v="Darién"/>
    <n v="1"/>
    <s v="01/11/2023"/>
    <x v="10"/>
  </r>
  <r>
    <x v="8"/>
    <s v="Primero"/>
    <s v="Panamá"/>
    <n v="28"/>
    <s v="01/11/2023"/>
    <x v="10"/>
  </r>
  <r>
    <x v="8"/>
    <s v="Primero"/>
    <s v="San Miguelito"/>
    <n v="1"/>
    <s v="01/11/2023"/>
    <x v="10"/>
  </r>
  <r>
    <x v="8"/>
    <s v="Primero"/>
    <s v="Panamá Oeste"/>
    <n v="9"/>
    <s v="01/11/2023"/>
    <x v="10"/>
  </r>
  <r>
    <x v="8"/>
    <s v="Primero"/>
    <s v="Colón"/>
    <n v="0"/>
    <s v="01/11/2023"/>
    <x v="10"/>
  </r>
  <r>
    <x v="8"/>
    <s v="Primero"/>
    <s v="Darién"/>
    <n v="1"/>
    <s v="01/11/2023"/>
    <x v="10"/>
  </r>
  <r>
    <x v="9"/>
    <s v="Primero"/>
    <s v="Panamá"/>
    <n v="406"/>
    <s v="01/11/2023"/>
    <x v="10"/>
  </r>
  <r>
    <x v="9"/>
    <s v="Primero"/>
    <s v="San Miguelito"/>
    <n v="111"/>
    <s v="01/11/2023"/>
    <x v="10"/>
  </r>
  <r>
    <x v="9"/>
    <s v="Primero"/>
    <s v="Panamá Oeste"/>
    <n v="48"/>
    <s v="01/11/2023"/>
    <x v="10"/>
  </r>
  <r>
    <x v="9"/>
    <s v="Primero"/>
    <s v="Colón"/>
    <n v="40"/>
    <s v="01/11/2023"/>
    <x v="10"/>
  </r>
  <r>
    <x v="9"/>
    <s v="Primero"/>
    <s v="Darién"/>
    <n v="5"/>
    <s v="01/11/2023"/>
    <x v="10"/>
  </r>
  <r>
    <x v="10"/>
    <s v="Primero"/>
    <s v="Panamá"/>
    <n v="28"/>
    <s v="01/11/2023"/>
    <x v="10"/>
  </r>
  <r>
    <x v="10"/>
    <s v="Primero"/>
    <s v="San Miguelito"/>
    <n v="3"/>
    <s v="01/11/2023"/>
    <x v="10"/>
  </r>
  <r>
    <x v="10"/>
    <s v="Primero"/>
    <s v="Panamá Oeste"/>
    <n v="9"/>
    <s v="01/11/2023"/>
    <x v="10"/>
  </r>
  <r>
    <x v="10"/>
    <s v="Primero"/>
    <s v="Colón"/>
    <n v="5"/>
    <s v="01/11/2023"/>
    <x v="10"/>
  </r>
  <r>
    <x v="10"/>
    <s v="Primero"/>
    <s v="Darién"/>
    <n v="0"/>
    <s v="01/11/2023"/>
    <x v="10"/>
  </r>
  <r>
    <x v="11"/>
    <s v="Primero"/>
    <s v="Panamá"/>
    <n v="71"/>
    <s v="01/11/2023"/>
    <x v="10"/>
  </r>
  <r>
    <x v="11"/>
    <s v="Primero"/>
    <s v="San Miguelito"/>
    <n v="7"/>
    <s v="01/11/2023"/>
    <x v="10"/>
  </r>
  <r>
    <x v="11"/>
    <s v="Primero"/>
    <s v="Panamá Oeste"/>
    <n v="30"/>
    <s v="01/11/2023"/>
    <x v="10"/>
  </r>
  <r>
    <x v="11"/>
    <s v="Primero"/>
    <s v="Colón"/>
    <n v="5"/>
    <s v="01/11/2023"/>
    <x v="10"/>
  </r>
  <r>
    <x v="11"/>
    <s v="Primero"/>
    <s v="Darién"/>
    <n v="2"/>
    <s v="01/11/2023"/>
    <x v="10"/>
  </r>
  <r>
    <x v="12"/>
    <s v="Primero"/>
    <s v="Panamá"/>
    <n v="24"/>
    <s v="01/11/2023"/>
    <x v="10"/>
  </r>
  <r>
    <x v="12"/>
    <s v="Primero"/>
    <s v="San Miguelito"/>
    <n v="3"/>
    <s v="01/11/2023"/>
    <x v="10"/>
  </r>
  <r>
    <x v="12"/>
    <s v="Primero"/>
    <s v="Panamá Oeste"/>
    <n v="20"/>
    <s v="01/11/2023"/>
    <x v="10"/>
  </r>
  <r>
    <x v="12"/>
    <s v="Primero"/>
    <s v="Colón"/>
    <n v="3"/>
    <s v="01/11/2023"/>
    <x v="10"/>
  </r>
  <r>
    <x v="12"/>
    <s v="Primero"/>
    <s v="Darién"/>
    <n v="5"/>
    <s v="01/11/2023"/>
    <x v="10"/>
  </r>
  <r>
    <x v="13"/>
    <s v="Primero"/>
    <s v="Panamá"/>
    <n v="5"/>
    <s v="01/11/2023"/>
    <x v="10"/>
  </r>
  <r>
    <x v="13"/>
    <s v="Primero"/>
    <s v="San Miguelito"/>
    <n v="0"/>
    <s v="01/11/2023"/>
    <x v="10"/>
  </r>
  <r>
    <x v="13"/>
    <s v="Primero"/>
    <s v="Panamá Oeste"/>
    <n v="2"/>
    <s v="01/11/2023"/>
    <x v="10"/>
  </r>
  <r>
    <x v="13"/>
    <s v="Primero"/>
    <s v="Colón"/>
    <n v="5"/>
    <s v="01/11/2023"/>
    <x v="10"/>
  </r>
  <r>
    <x v="13"/>
    <s v="Primero"/>
    <s v="Darién"/>
    <n v="1"/>
    <s v="01/11/2023"/>
    <x v="10"/>
  </r>
  <r>
    <x v="14"/>
    <s v="Primero"/>
    <s v="Panamá"/>
    <n v="1"/>
    <s v="01/11/2023"/>
    <x v="10"/>
  </r>
  <r>
    <x v="14"/>
    <s v="Primero"/>
    <s v="San Miguelito"/>
    <n v="0"/>
    <s v="01/11/2023"/>
    <x v="10"/>
  </r>
  <r>
    <x v="14"/>
    <s v="Primero"/>
    <s v="Panamá Oeste"/>
    <n v="0"/>
    <s v="01/11/2023"/>
    <x v="10"/>
  </r>
  <r>
    <x v="14"/>
    <s v="Primero"/>
    <s v="Colón"/>
    <n v="0"/>
    <s v="01/11/2023"/>
    <x v="10"/>
  </r>
  <r>
    <x v="14"/>
    <s v="Primero"/>
    <s v="Darién"/>
    <n v="0"/>
    <s v="01/11/2023"/>
    <x v="10"/>
  </r>
  <r>
    <x v="0"/>
    <s v="Primero"/>
    <s v="Panamá"/>
    <n v="1"/>
    <s v="01/11/2023"/>
    <x v="10"/>
  </r>
  <r>
    <x v="0"/>
    <s v="Primero"/>
    <s v="San Miguelito"/>
    <n v="0"/>
    <s v="01/11/2023"/>
    <x v="10"/>
  </r>
  <r>
    <x v="0"/>
    <s v="Primero"/>
    <s v="Panamá Oeste"/>
    <n v="0"/>
    <s v="01/11/2023"/>
    <x v="10"/>
  </r>
  <r>
    <x v="0"/>
    <s v="Primero"/>
    <s v="Colón"/>
    <n v="2"/>
    <s v="01/11/2023"/>
    <x v="10"/>
  </r>
  <r>
    <x v="0"/>
    <s v="Primero"/>
    <s v="Darién"/>
    <n v="2"/>
    <s v="01/11/2023"/>
    <x v="10"/>
  </r>
  <r>
    <x v="1"/>
    <s v="Primero"/>
    <s v="Panamá"/>
    <n v="347"/>
    <s v="01/12/2023"/>
    <x v="11"/>
  </r>
  <r>
    <x v="1"/>
    <s v="Primero"/>
    <s v="San Miguelito"/>
    <n v="83"/>
    <s v="01/12/2023"/>
    <x v="11"/>
  </r>
  <r>
    <x v="1"/>
    <s v="Primero"/>
    <s v="Panamá Oeste"/>
    <n v="133"/>
    <s v="01/12/2023"/>
    <x v="11"/>
  </r>
  <r>
    <x v="1"/>
    <s v="Primero"/>
    <s v="Colón"/>
    <n v="92"/>
    <s v="01/12/2023"/>
    <x v="11"/>
  </r>
  <r>
    <x v="1"/>
    <s v="Primero"/>
    <s v="Darién"/>
    <n v="26"/>
    <s v="01/12/2023"/>
    <x v="11"/>
  </r>
  <r>
    <x v="2"/>
    <s v="Primero"/>
    <s v="Panamá"/>
    <n v="31"/>
    <s v="01/12/2023"/>
    <x v="11"/>
  </r>
  <r>
    <x v="2"/>
    <s v="Primero"/>
    <s v="San Miguelito"/>
    <n v="5"/>
    <s v="01/12/2023"/>
    <x v="11"/>
  </r>
  <r>
    <x v="2"/>
    <s v="Primero"/>
    <s v="Panamá Oeste"/>
    <n v="16"/>
    <s v="01/12/2023"/>
    <x v="11"/>
  </r>
  <r>
    <x v="2"/>
    <s v="Primero"/>
    <s v="Colón"/>
    <n v="7"/>
    <s v="01/12/2023"/>
    <x v="11"/>
  </r>
  <r>
    <x v="2"/>
    <s v="Primero"/>
    <s v="Darién"/>
    <n v="1"/>
    <s v="01/12/2023"/>
    <x v="11"/>
  </r>
  <r>
    <x v="3"/>
    <s v="Primero"/>
    <s v="Panamá"/>
    <n v="101"/>
    <s v="01/12/2023"/>
    <x v="11"/>
  </r>
  <r>
    <x v="3"/>
    <s v="Primero"/>
    <s v="San Miguelito"/>
    <n v="21"/>
    <s v="01/12/2023"/>
    <x v="11"/>
  </r>
  <r>
    <x v="3"/>
    <s v="Primero"/>
    <s v="Panamá Oeste"/>
    <n v="62"/>
    <s v="01/12/2023"/>
    <x v="11"/>
  </r>
  <r>
    <x v="3"/>
    <s v="Primero"/>
    <s v="Colón"/>
    <n v="37"/>
    <s v="01/12/2023"/>
    <x v="11"/>
  </r>
  <r>
    <x v="3"/>
    <s v="Primero"/>
    <s v="Darién"/>
    <n v="21"/>
    <s v="01/12/2023"/>
    <x v="11"/>
  </r>
  <r>
    <x v="4"/>
    <s v="Primero"/>
    <s v="Panamá"/>
    <n v="5"/>
    <s v="01/12/2023"/>
    <x v="11"/>
  </r>
  <r>
    <x v="4"/>
    <s v="Primero"/>
    <s v="San Miguelito"/>
    <n v="1"/>
    <s v="01/12/2023"/>
    <x v="11"/>
  </r>
  <r>
    <x v="4"/>
    <s v="Primero"/>
    <s v="Panamá Oeste"/>
    <n v="5"/>
    <s v="01/12/2023"/>
    <x v="11"/>
  </r>
  <r>
    <x v="4"/>
    <s v="Primero"/>
    <s v="Colón"/>
    <n v="0"/>
    <s v="01/12/2023"/>
    <x v="11"/>
  </r>
  <r>
    <x v="4"/>
    <s v="Primero"/>
    <s v="Darién"/>
    <n v="1"/>
    <s v="01/12/2023"/>
    <x v="11"/>
  </r>
  <r>
    <x v="5"/>
    <s v="Primero"/>
    <s v="Panamá"/>
    <n v="494"/>
    <s v="01/12/2023"/>
    <x v="11"/>
  </r>
  <r>
    <x v="5"/>
    <s v="Primero"/>
    <s v="San Miguelito"/>
    <n v="107"/>
    <s v="01/12/2023"/>
    <x v="11"/>
  </r>
  <r>
    <x v="5"/>
    <s v="Primero"/>
    <s v="Panamá Oeste"/>
    <n v="397"/>
    <s v="01/12/2023"/>
    <x v="11"/>
  </r>
  <r>
    <x v="5"/>
    <s v="Primero"/>
    <s v="Colón"/>
    <n v="137"/>
    <s v="01/12/2023"/>
    <x v="11"/>
  </r>
  <r>
    <x v="5"/>
    <s v="Primero"/>
    <s v="Darién"/>
    <n v="46"/>
    <s v="01/12/2023"/>
    <x v="11"/>
  </r>
  <r>
    <x v="6"/>
    <s v="Primero"/>
    <s v="Panamá"/>
    <n v="1215"/>
    <s v="01/12/2023"/>
    <x v="11"/>
  </r>
  <r>
    <x v="6"/>
    <s v="Primero"/>
    <s v="San Miguelito"/>
    <n v="202"/>
    <s v="01/12/2023"/>
    <x v="11"/>
  </r>
  <r>
    <x v="6"/>
    <s v="Primero"/>
    <s v="Panamá Oeste"/>
    <n v="291"/>
    <s v="01/12/2023"/>
    <x v="11"/>
  </r>
  <r>
    <x v="6"/>
    <s v="Primero"/>
    <s v="Colón"/>
    <n v="131"/>
    <s v="01/12/2023"/>
    <x v="11"/>
  </r>
  <r>
    <x v="6"/>
    <s v="Primero"/>
    <s v="Darién"/>
    <n v="14"/>
    <s v="01/12/2023"/>
    <x v="11"/>
  </r>
  <r>
    <x v="7"/>
    <s v="Primero"/>
    <s v="Panamá"/>
    <n v="103"/>
    <s v="01/12/2023"/>
    <x v="11"/>
  </r>
  <r>
    <x v="7"/>
    <s v="Primero"/>
    <s v="San Miguelito"/>
    <n v="13"/>
    <s v="01/12/2023"/>
    <x v="11"/>
  </r>
  <r>
    <x v="7"/>
    <s v="Primero"/>
    <s v="Panamá Oeste"/>
    <n v="16"/>
    <s v="01/12/2023"/>
    <x v="11"/>
  </r>
  <r>
    <x v="7"/>
    <s v="Primero"/>
    <s v="Colón"/>
    <n v="16"/>
    <s v="01/12/2023"/>
    <x v="11"/>
  </r>
  <r>
    <x v="7"/>
    <s v="Primero"/>
    <s v="Darién"/>
    <n v="0"/>
    <s v="01/12/2023"/>
    <x v="11"/>
  </r>
  <r>
    <x v="8"/>
    <s v="Primero"/>
    <s v="Panamá"/>
    <n v="11"/>
    <s v="01/12/2023"/>
    <x v="11"/>
  </r>
  <r>
    <x v="8"/>
    <s v="Primero"/>
    <s v="San Miguelito"/>
    <n v="1"/>
    <s v="01/12/2023"/>
    <x v="11"/>
  </r>
  <r>
    <x v="8"/>
    <s v="Primero"/>
    <s v="Panamá Oeste"/>
    <n v="6"/>
    <s v="01/12/2023"/>
    <x v="11"/>
  </r>
  <r>
    <x v="8"/>
    <s v="Primero"/>
    <s v="Colón"/>
    <n v="6"/>
    <s v="01/12/2023"/>
    <x v="11"/>
  </r>
  <r>
    <x v="8"/>
    <s v="Primero"/>
    <s v="Darién"/>
    <n v="0"/>
    <s v="01/12/2023"/>
    <x v="11"/>
  </r>
  <r>
    <x v="9"/>
    <s v="Primero"/>
    <s v="Panamá"/>
    <n v="647"/>
    <s v="01/12/2023"/>
    <x v="11"/>
  </r>
  <r>
    <x v="9"/>
    <s v="Primero"/>
    <s v="San Miguelito"/>
    <n v="116"/>
    <s v="01/12/2023"/>
    <x v="11"/>
  </r>
  <r>
    <x v="9"/>
    <s v="Primero"/>
    <s v="Panamá Oeste"/>
    <n v="92"/>
    <s v="01/12/2023"/>
    <x v="11"/>
  </r>
  <r>
    <x v="9"/>
    <s v="Primero"/>
    <s v="Colón"/>
    <n v="108"/>
    <s v="01/12/2023"/>
    <x v="11"/>
  </r>
  <r>
    <x v="9"/>
    <s v="Primero"/>
    <s v="Darién"/>
    <n v="7"/>
    <s v="01/12/2023"/>
    <x v="11"/>
  </r>
  <r>
    <x v="10"/>
    <s v="Primero"/>
    <s v="Panamá"/>
    <n v="28"/>
    <s v="01/12/2023"/>
    <x v="11"/>
  </r>
  <r>
    <x v="10"/>
    <s v="Primero"/>
    <s v="San Miguelito"/>
    <n v="4"/>
    <s v="01/12/2023"/>
    <x v="11"/>
  </r>
  <r>
    <x v="10"/>
    <s v="Primero"/>
    <s v="Panamá Oeste"/>
    <n v="11"/>
    <s v="01/12/2023"/>
    <x v="11"/>
  </r>
  <r>
    <x v="10"/>
    <s v="Primero"/>
    <s v="Colón"/>
    <n v="5"/>
    <s v="01/12/2023"/>
    <x v="11"/>
  </r>
  <r>
    <x v="10"/>
    <s v="Primero"/>
    <s v="Darién"/>
    <n v="1"/>
    <s v="01/12/2023"/>
    <x v="11"/>
  </r>
  <r>
    <x v="11"/>
    <s v="Primero"/>
    <s v="Panamá"/>
    <n v="89"/>
    <s v="01/12/2023"/>
    <x v="11"/>
  </r>
  <r>
    <x v="11"/>
    <s v="Primero"/>
    <s v="San Miguelito"/>
    <n v="10"/>
    <s v="01/12/2023"/>
    <x v="11"/>
  </r>
  <r>
    <x v="11"/>
    <s v="Primero"/>
    <s v="Panamá Oeste"/>
    <n v="34"/>
    <s v="01/12/2023"/>
    <x v="11"/>
  </r>
  <r>
    <x v="11"/>
    <s v="Primero"/>
    <s v="Colón"/>
    <n v="8"/>
    <s v="01/12/2023"/>
    <x v="11"/>
  </r>
  <r>
    <x v="11"/>
    <s v="Primero"/>
    <s v="Darién"/>
    <n v="0"/>
    <s v="01/12/2023"/>
    <x v="11"/>
  </r>
  <r>
    <x v="12"/>
    <s v="Primero"/>
    <s v="Panamá"/>
    <n v="24"/>
    <s v="01/12/2023"/>
    <x v="11"/>
  </r>
  <r>
    <x v="12"/>
    <s v="Primero"/>
    <s v="San Miguelito"/>
    <n v="4"/>
    <s v="01/12/2023"/>
    <x v="11"/>
  </r>
  <r>
    <x v="12"/>
    <s v="Primero"/>
    <s v="Panamá Oeste"/>
    <n v="9"/>
    <s v="01/12/2023"/>
    <x v="11"/>
  </r>
  <r>
    <x v="12"/>
    <s v="Primero"/>
    <s v="Colón"/>
    <n v="10"/>
    <s v="01/12/2023"/>
    <x v="11"/>
  </r>
  <r>
    <x v="12"/>
    <s v="Primero"/>
    <s v="Darién"/>
    <n v="2"/>
    <s v="01/12/2023"/>
    <x v="11"/>
  </r>
  <r>
    <x v="13"/>
    <s v="Primero"/>
    <s v="Panamá"/>
    <n v="3"/>
    <s v="01/12/2023"/>
    <x v="11"/>
  </r>
  <r>
    <x v="13"/>
    <s v="Primero"/>
    <s v="San Miguelito"/>
    <n v="1"/>
    <s v="01/12/2023"/>
    <x v="11"/>
  </r>
  <r>
    <x v="13"/>
    <s v="Primero"/>
    <s v="Panamá Oeste"/>
    <n v="1"/>
    <s v="01/12/2023"/>
    <x v="11"/>
  </r>
  <r>
    <x v="13"/>
    <s v="Primero"/>
    <s v="Colón"/>
    <n v="3"/>
    <s v="01/12/2023"/>
    <x v="11"/>
  </r>
  <r>
    <x v="13"/>
    <s v="Primero"/>
    <s v="Darién"/>
    <n v="4"/>
    <s v="01/12/2023"/>
    <x v="11"/>
  </r>
  <r>
    <x v="14"/>
    <s v="Primero"/>
    <s v="Panamá"/>
    <n v="1"/>
    <s v="01/12/2023"/>
    <x v="11"/>
  </r>
  <r>
    <x v="14"/>
    <s v="Primero"/>
    <s v="San Miguelito"/>
    <n v="0"/>
    <s v="01/12/2023"/>
    <x v="11"/>
  </r>
  <r>
    <x v="14"/>
    <s v="Primero"/>
    <s v="Panamá Oeste"/>
    <n v="0"/>
    <s v="01/12/2023"/>
    <x v="11"/>
  </r>
  <r>
    <x v="14"/>
    <s v="Primero"/>
    <s v="Colón"/>
    <n v="0"/>
    <s v="01/12/2023"/>
    <x v="11"/>
  </r>
  <r>
    <x v="14"/>
    <s v="Primero"/>
    <s v="Darién"/>
    <n v="0"/>
    <s v="01/12/2023"/>
    <x v="11"/>
  </r>
  <r>
    <x v="0"/>
    <s v="Primero"/>
    <s v="Panamá"/>
    <n v="2"/>
    <s v="01/12/2023"/>
    <x v="11"/>
  </r>
  <r>
    <x v="0"/>
    <s v="Primero"/>
    <s v="San Miguelito"/>
    <n v="0"/>
    <s v="01/12/2023"/>
    <x v="11"/>
  </r>
  <r>
    <x v="0"/>
    <s v="Primero"/>
    <s v="Panamá Oeste"/>
    <n v="0"/>
    <s v="01/12/2023"/>
    <x v="11"/>
  </r>
  <r>
    <x v="0"/>
    <s v="Primero"/>
    <s v="Colón"/>
    <n v="1"/>
    <s v="01/12/2023"/>
    <x v="11"/>
  </r>
  <r>
    <x v="0"/>
    <s v="Primero"/>
    <s v="Darién"/>
    <n v="1"/>
    <s v="01/12/2023"/>
    <x v="11"/>
  </r>
  <r>
    <x v="1"/>
    <s v="Primero"/>
    <s v="Panamá"/>
    <n v="312"/>
    <s v="01/01/2022"/>
    <x v="12"/>
  </r>
  <r>
    <x v="1"/>
    <s v="Primero"/>
    <s v="San Miguelito"/>
    <n v="83"/>
    <s v="01/01/2022"/>
    <x v="12"/>
  </r>
  <r>
    <x v="1"/>
    <s v="Primero"/>
    <s v="Panamá Oeste"/>
    <n v="152"/>
    <s v="01/01/2022"/>
    <x v="12"/>
  </r>
  <r>
    <x v="1"/>
    <s v="Primero"/>
    <s v="Colón"/>
    <n v="65"/>
    <s v="01/01/2022"/>
    <x v="12"/>
  </r>
  <r>
    <x v="1"/>
    <s v="Primero"/>
    <s v="Darién"/>
    <n v="19"/>
    <s v="01/01/2022"/>
    <x v="12"/>
  </r>
  <r>
    <x v="2"/>
    <s v="Primero"/>
    <s v="Panamá"/>
    <n v="45"/>
    <s v="01/01/2022"/>
    <x v="12"/>
  </r>
  <r>
    <x v="2"/>
    <s v="Primero"/>
    <s v="San Miguelito"/>
    <n v="14"/>
    <s v="01/01/2022"/>
    <x v="12"/>
  </r>
  <r>
    <x v="2"/>
    <s v="Primero"/>
    <s v="Panamá Oeste"/>
    <n v="20"/>
    <s v="01/01/2022"/>
    <x v="12"/>
  </r>
  <r>
    <x v="2"/>
    <s v="Primero"/>
    <s v="Colón"/>
    <n v="10"/>
    <s v="01/01/2022"/>
    <x v="12"/>
  </r>
  <r>
    <x v="2"/>
    <s v="Primero"/>
    <s v="Darién"/>
    <n v="0"/>
    <s v="01/01/2022"/>
    <x v="12"/>
  </r>
  <r>
    <x v="3"/>
    <s v="Primero"/>
    <s v="Panamá"/>
    <n v="104"/>
    <s v="01/01/2022"/>
    <x v="12"/>
  </r>
  <r>
    <x v="3"/>
    <s v="Primero"/>
    <s v="San Miguelito"/>
    <n v="31"/>
    <s v="01/01/2022"/>
    <x v="12"/>
  </r>
  <r>
    <x v="3"/>
    <s v="Primero"/>
    <s v="Panamá Oeste"/>
    <n v="72"/>
    <s v="01/01/2022"/>
    <x v="12"/>
  </r>
  <r>
    <x v="3"/>
    <s v="Primero"/>
    <s v="Colón"/>
    <n v="33"/>
    <s v="01/01/2022"/>
    <x v="12"/>
  </r>
  <r>
    <x v="3"/>
    <s v="Primero"/>
    <s v="Darién"/>
    <n v="15"/>
    <s v="01/01/2022"/>
    <x v="12"/>
  </r>
  <r>
    <x v="4"/>
    <s v="Primero"/>
    <s v="Panamá"/>
    <n v="7"/>
    <s v="01/01/2022"/>
    <x v="12"/>
  </r>
  <r>
    <x v="4"/>
    <s v="Primero"/>
    <s v="San Miguelito"/>
    <n v="1"/>
    <s v="01/01/2022"/>
    <x v="12"/>
  </r>
  <r>
    <x v="4"/>
    <s v="Primero"/>
    <s v="Panamá Oeste"/>
    <n v="2"/>
    <s v="01/01/2022"/>
    <x v="12"/>
  </r>
  <r>
    <x v="4"/>
    <s v="Primero"/>
    <s v="Colón"/>
    <n v="0"/>
    <s v="01/01/2022"/>
    <x v="12"/>
  </r>
  <r>
    <x v="4"/>
    <s v="Primero"/>
    <s v="Darién"/>
    <n v="0"/>
    <s v="01/01/2022"/>
    <x v="12"/>
  </r>
  <r>
    <x v="5"/>
    <s v="Primero"/>
    <s v="Panamá"/>
    <n v="545"/>
    <s v="01/01/2022"/>
    <x v="12"/>
  </r>
  <r>
    <x v="5"/>
    <s v="Primero"/>
    <s v="San Miguelito"/>
    <n v="181"/>
    <s v="01/01/2022"/>
    <x v="12"/>
  </r>
  <r>
    <x v="5"/>
    <s v="Primero"/>
    <s v="Panamá Oeste"/>
    <n v="421"/>
    <s v="01/01/2022"/>
    <x v="12"/>
  </r>
  <r>
    <x v="5"/>
    <s v="Primero"/>
    <s v="Colón"/>
    <n v="131"/>
    <s v="01/01/2022"/>
    <x v="12"/>
  </r>
  <r>
    <x v="5"/>
    <s v="Primero"/>
    <s v="Darién"/>
    <n v="40"/>
    <s v="01/01/2022"/>
    <x v="12"/>
  </r>
  <r>
    <x v="6"/>
    <s v="Primero"/>
    <s v="Panamá"/>
    <n v="1010"/>
    <s v="01/01/2022"/>
    <x v="12"/>
  </r>
  <r>
    <x v="6"/>
    <s v="Primero"/>
    <s v="San Miguelito"/>
    <n v="248"/>
    <s v="01/01/2022"/>
    <x v="12"/>
  </r>
  <r>
    <x v="6"/>
    <s v="Primero"/>
    <s v="Panamá Oeste"/>
    <n v="308"/>
    <s v="01/01/2022"/>
    <x v="12"/>
  </r>
  <r>
    <x v="6"/>
    <s v="Primero"/>
    <s v="Colón"/>
    <n v="99"/>
    <s v="01/01/2022"/>
    <x v="12"/>
  </r>
  <r>
    <x v="6"/>
    <s v="Primero"/>
    <s v="Darién"/>
    <n v="15"/>
    <s v="01/01/2022"/>
    <x v="12"/>
  </r>
  <r>
    <x v="7"/>
    <s v="Primero"/>
    <s v="Panamá"/>
    <n v="100"/>
    <s v="01/01/2022"/>
    <x v="12"/>
  </r>
  <r>
    <x v="7"/>
    <s v="Primero"/>
    <s v="San Miguelito"/>
    <n v="7"/>
    <s v="01/01/2022"/>
    <x v="12"/>
  </r>
  <r>
    <x v="7"/>
    <s v="Primero"/>
    <s v="Panamá Oeste"/>
    <n v="8"/>
    <s v="01/01/2022"/>
    <x v="12"/>
  </r>
  <r>
    <x v="7"/>
    <s v="Primero"/>
    <s v="Colón"/>
    <n v="5"/>
    <s v="01/01/2022"/>
    <x v="12"/>
  </r>
  <r>
    <x v="7"/>
    <s v="Primero"/>
    <s v="Darién"/>
    <n v="0"/>
    <s v="01/01/2022"/>
    <x v="12"/>
  </r>
  <r>
    <x v="8"/>
    <s v="Primero"/>
    <s v="Panamá"/>
    <n v="4"/>
    <s v="01/01/2022"/>
    <x v="12"/>
  </r>
  <r>
    <x v="8"/>
    <s v="Primero"/>
    <s v="San Miguelito"/>
    <n v="1"/>
    <s v="01/01/2022"/>
    <x v="12"/>
  </r>
  <r>
    <x v="8"/>
    <s v="Primero"/>
    <s v="Panamá Oeste"/>
    <n v="3"/>
    <s v="01/01/2022"/>
    <x v="12"/>
  </r>
  <r>
    <x v="8"/>
    <s v="Primero"/>
    <s v="Colón"/>
    <n v="0"/>
    <s v="01/01/2022"/>
    <x v="12"/>
  </r>
  <r>
    <x v="8"/>
    <s v="Primero"/>
    <s v="Darién"/>
    <n v="0"/>
    <s v="01/01/2022"/>
    <x v="12"/>
  </r>
  <r>
    <x v="9"/>
    <s v="Primero"/>
    <s v="Panamá"/>
    <n v="367"/>
    <s v="01/01/2022"/>
    <x v="12"/>
  </r>
  <r>
    <x v="9"/>
    <s v="Primero"/>
    <s v="San Miguelito"/>
    <n v="166"/>
    <s v="01/01/2022"/>
    <x v="12"/>
  </r>
  <r>
    <x v="9"/>
    <s v="Primero"/>
    <s v="Panamá Oeste"/>
    <n v="180"/>
    <s v="01/01/2022"/>
    <x v="12"/>
  </r>
  <r>
    <x v="9"/>
    <s v="Primero"/>
    <s v="Colón"/>
    <n v="180"/>
    <s v="01/01/2022"/>
    <x v="12"/>
  </r>
  <r>
    <x v="9"/>
    <s v="Primero"/>
    <s v="Darién"/>
    <n v="11"/>
    <s v="01/01/2022"/>
    <x v="12"/>
  </r>
  <r>
    <x v="10"/>
    <s v="Primero"/>
    <s v="Panamá"/>
    <n v="135"/>
    <s v="01/01/2022"/>
    <x v="12"/>
  </r>
  <r>
    <x v="10"/>
    <s v="Primero"/>
    <s v="San Miguelito"/>
    <n v="6"/>
    <s v="01/01/2022"/>
    <x v="12"/>
  </r>
  <r>
    <x v="10"/>
    <s v="Primero"/>
    <s v="Panamá Oeste"/>
    <n v="9"/>
    <s v="01/01/2022"/>
    <x v="12"/>
  </r>
  <r>
    <x v="10"/>
    <s v="Primero"/>
    <s v="Colón"/>
    <n v="4"/>
    <s v="01/01/2022"/>
    <x v="12"/>
  </r>
  <r>
    <x v="10"/>
    <s v="Primero"/>
    <s v="Darién"/>
    <n v="1"/>
    <s v="01/01/2022"/>
    <x v="12"/>
  </r>
  <r>
    <x v="11"/>
    <s v="Primero"/>
    <s v="Panamá"/>
    <n v="68"/>
    <s v="01/01/2022"/>
    <x v="12"/>
  </r>
  <r>
    <x v="11"/>
    <s v="Primero"/>
    <s v="San Miguelito"/>
    <n v="15"/>
    <s v="01/01/2022"/>
    <x v="12"/>
  </r>
  <r>
    <x v="11"/>
    <s v="Primero"/>
    <s v="Panamá Oeste"/>
    <n v="11"/>
    <s v="01/01/2022"/>
    <x v="12"/>
  </r>
  <r>
    <x v="11"/>
    <s v="Primero"/>
    <s v="Colón"/>
    <n v="6"/>
    <s v="01/01/2022"/>
    <x v="12"/>
  </r>
  <r>
    <x v="11"/>
    <s v="Primero"/>
    <s v="Darién"/>
    <n v="0"/>
    <s v="01/01/2022"/>
    <x v="12"/>
  </r>
  <r>
    <x v="12"/>
    <s v="Primero"/>
    <s v="Panamá"/>
    <n v="19"/>
    <s v="01/01/2022"/>
    <x v="12"/>
  </r>
  <r>
    <x v="12"/>
    <s v="Primero"/>
    <s v="San Miguelito"/>
    <n v="10"/>
    <s v="01/01/2022"/>
    <x v="12"/>
  </r>
  <r>
    <x v="12"/>
    <s v="Primero"/>
    <s v="Panamá Oeste"/>
    <n v="15"/>
    <s v="01/01/2022"/>
    <x v="12"/>
  </r>
  <r>
    <x v="12"/>
    <s v="Primero"/>
    <s v="Colón"/>
    <n v="6"/>
    <s v="01/01/2022"/>
    <x v="12"/>
  </r>
  <r>
    <x v="12"/>
    <s v="Primero"/>
    <s v="Darién"/>
    <n v="2"/>
    <s v="01/01/2022"/>
    <x v="12"/>
  </r>
  <r>
    <x v="13"/>
    <s v="Primero"/>
    <s v="Panamá"/>
    <n v="11"/>
    <s v="01/01/2022"/>
    <x v="12"/>
  </r>
  <r>
    <x v="13"/>
    <s v="Primero"/>
    <s v="San Miguelito"/>
    <n v="1"/>
    <s v="01/01/2022"/>
    <x v="12"/>
  </r>
  <r>
    <x v="13"/>
    <s v="Primero"/>
    <s v="Panamá Oeste"/>
    <n v="2"/>
    <s v="01/01/2022"/>
    <x v="12"/>
  </r>
  <r>
    <x v="13"/>
    <s v="Primero"/>
    <s v="Colón"/>
    <n v="2"/>
    <s v="01/01/2022"/>
    <x v="12"/>
  </r>
  <r>
    <x v="13"/>
    <s v="Primero"/>
    <s v="Darién"/>
    <n v="4"/>
    <s v="01/01/2022"/>
    <x v="12"/>
  </r>
  <r>
    <x v="14"/>
    <s v="Primero"/>
    <s v="Panamá"/>
    <n v="0"/>
    <s v="01/01/2022"/>
    <x v="12"/>
  </r>
  <r>
    <x v="14"/>
    <s v="Primero"/>
    <s v="San Miguelito"/>
    <n v="0"/>
    <s v="01/01/2022"/>
    <x v="12"/>
  </r>
  <r>
    <x v="14"/>
    <s v="Primero"/>
    <s v="Panamá Oeste"/>
    <n v="0"/>
    <s v="01/01/2022"/>
    <x v="12"/>
  </r>
  <r>
    <x v="14"/>
    <s v="Primero"/>
    <s v="Colón"/>
    <n v="0"/>
    <s v="01/01/2022"/>
    <x v="12"/>
  </r>
  <r>
    <x v="14"/>
    <s v="Primero"/>
    <s v="Darién"/>
    <n v="0"/>
    <s v="01/01/2022"/>
    <x v="12"/>
  </r>
  <r>
    <x v="0"/>
    <s v="Primero"/>
    <s v="Panamá"/>
    <n v="2"/>
    <s v="01/01/2022"/>
    <x v="12"/>
  </r>
  <r>
    <x v="0"/>
    <s v="Primero"/>
    <s v="San Miguelito"/>
    <n v="0"/>
    <s v="01/01/2022"/>
    <x v="12"/>
  </r>
  <r>
    <x v="0"/>
    <s v="Primero"/>
    <s v="Panamá Oeste"/>
    <n v="0"/>
    <s v="01/01/2022"/>
    <x v="12"/>
  </r>
  <r>
    <x v="0"/>
    <s v="Primero"/>
    <s v="Colón"/>
    <n v="0"/>
    <s v="01/01/2022"/>
    <x v="12"/>
  </r>
  <r>
    <x v="0"/>
    <s v="Primero"/>
    <s v="Darién"/>
    <n v="0"/>
    <s v="01/01/2022"/>
    <x v="12"/>
  </r>
  <r>
    <x v="1"/>
    <s v="Primero"/>
    <s v="Panamá"/>
    <n v="242"/>
    <s v="01/02/2022"/>
    <x v="13"/>
  </r>
  <r>
    <x v="1"/>
    <s v="Primero"/>
    <s v="San Miguelito"/>
    <n v="100"/>
    <s v="01/02/2022"/>
    <x v="13"/>
  </r>
  <r>
    <x v="1"/>
    <s v="Primero"/>
    <s v="Panamá Oeste"/>
    <n v="130"/>
    <s v="01/02/2022"/>
    <x v="13"/>
  </r>
  <r>
    <x v="1"/>
    <s v="Primero"/>
    <s v="Colón"/>
    <n v="47"/>
    <s v="01/02/2022"/>
    <x v="13"/>
  </r>
  <r>
    <x v="1"/>
    <s v="Primero"/>
    <s v="Darién"/>
    <n v="23"/>
    <s v="01/02/2022"/>
    <x v="13"/>
  </r>
  <r>
    <x v="2"/>
    <s v="Primero"/>
    <s v="Panamá"/>
    <n v="37"/>
    <s v="01/02/2022"/>
    <x v="13"/>
  </r>
  <r>
    <x v="2"/>
    <s v="Primero"/>
    <s v="San Miguelito"/>
    <n v="8"/>
    <s v="01/02/2022"/>
    <x v="13"/>
  </r>
  <r>
    <x v="2"/>
    <s v="Primero"/>
    <s v="Panamá Oeste"/>
    <n v="9"/>
    <s v="01/02/2022"/>
    <x v="13"/>
  </r>
  <r>
    <x v="2"/>
    <s v="Primero"/>
    <s v="Colón"/>
    <n v="13"/>
    <s v="01/02/2022"/>
    <x v="13"/>
  </r>
  <r>
    <x v="2"/>
    <s v="Primero"/>
    <s v="Darién"/>
    <n v="2"/>
    <s v="01/02/2022"/>
    <x v="13"/>
  </r>
  <r>
    <x v="3"/>
    <s v="Primero"/>
    <s v="Panamá"/>
    <n v="102"/>
    <s v="01/02/2022"/>
    <x v="13"/>
  </r>
  <r>
    <x v="3"/>
    <s v="Primero"/>
    <s v="San Miguelito"/>
    <n v="50"/>
    <s v="01/02/2022"/>
    <x v="13"/>
  </r>
  <r>
    <x v="3"/>
    <s v="Primero"/>
    <s v="Panamá Oeste"/>
    <n v="41"/>
    <s v="01/02/2022"/>
    <x v="13"/>
  </r>
  <r>
    <x v="3"/>
    <s v="Primero"/>
    <s v="Colón"/>
    <n v="38"/>
    <s v="01/02/2022"/>
    <x v="13"/>
  </r>
  <r>
    <x v="3"/>
    <s v="Primero"/>
    <s v="Darién"/>
    <n v="19"/>
    <s v="01/02/2022"/>
    <x v="13"/>
  </r>
  <r>
    <x v="4"/>
    <s v="Primero"/>
    <s v="Panamá"/>
    <n v="10"/>
    <s v="01/02/2022"/>
    <x v="13"/>
  </r>
  <r>
    <x v="4"/>
    <s v="Primero"/>
    <s v="San Miguelito"/>
    <n v="0"/>
    <s v="01/02/2022"/>
    <x v="13"/>
  </r>
  <r>
    <x v="4"/>
    <s v="Primero"/>
    <s v="Panamá Oeste"/>
    <n v="7"/>
    <s v="01/02/2022"/>
    <x v="13"/>
  </r>
  <r>
    <x v="4"/>
    <s v="Primero"/>
    <s v="Colón"/>
    <n v="2"/>
    <s v="01/02/2022"/>
    <x v="13"/>
  </r>
  <r>
    <x v="4"/>
    <s v="Primero"/>
    <s v="Darién"/>
    <n v="0"/>
    <s v="01/02/2022"/>
    <x v="13"/>
  </r>
  <r>
    <x v="5"/>
    <s v="Primero"/>
    <s v="Panamá"/>
    <n v="537"/>
    <s v="01/02/2022"/>
    <x v="13"/>
  </r>
  <r>
    <x v="5"/>
    <s v="Primero"/>
    <s v="San Miguelito"/>
    <n v="145"/>
    <s v="01/02/2022"/>
    <x v="13"/>
  </r>
  <r>
    <x v="5"/>
    <s v="Primero"/>
    <s v="Panamá Oeste"/>
    <n v="394"/>
    <s v="01/02/2022"/>
    <x v="13"/>
  </r>
  <r>
    <x v="5"/>
    <s v="Primero"/>
    <s v="Colón"/>
    <n v="117"/>
    <s v="01/02/2022"/>
    <x v="13"/>
  </r>
  <r>
    <x v="5"/>
    <s v="Primero"/>
    <s v="Darién"/>
    <n v="39"/>
    <s v="01/02/2022"/>
    <x v="13"/>
  </r>
  <r>
    <x v="6"/>
    <s v="Primero"/>
    <s v="Panamá"/>
    <n v="1014"/>
    <s v="01/02/2022"/>
    <x v="13"/>
  </r>
  <r>
    <x v="6"/>
    <s v="Primero"/>
    <s v="San Miguelito"/>
    <n v="258"/>
    <s v="01/02/2022"/>
    <x v="13"/>
  </r>
  <r>
    <x v="6"/>
    <s v="Primero"/>
    <s v="Panamá Oeste"/>
    <n v="279"/>
    <s v="01/02/2022"/>
    <x v="13"/>
  </r>
  <r>
    <x v="6"/>
    <s v="Primero"/>
    <s v="Colón"/>
    <n v="100"/>
    <s v="01/02/2022"/>
    <x v="13"/>
  </r>
  <r>
    <x v="6"/>
    <s v="Primero"/>
    <s v="Darién"/>
    <n v="35"/>
    <s v="01/02/2022"/>
    <x v="13"/>
  </r>
  <r>
    <x v="7"/>
    <s v="Primero"/>
    <s v="Panamá"/>
    <n v="116"/>
    <s v="01/02/2022"/>
    <x v="13"/>
  </r>
  <r>
    <x v="7"/>
    <s v="Primero"/>
    <s v="San Miguelito"/>
    <n v="11"/>
    <s v="01/02/2022"/>
    <x v="13"/>
  </r>
  <r>
    <x v="7"/>
    <s v="Primero"/>
    <s v="Panamá Oeste"/>
    <n v="14"/>
    <s v="01/02/2022"/>
    <x v="13"/>
  </r>
  <r>
    <x v="7"/>
    <s v="Primero"/>
    <s v="Colón"/>
    <n v="7"/>
    <s v="01/02/2022"/>
    <x v="13"/>
  </r>
  <r>
    <x v="7"/>
    <s v="Primero"/>
    <s v="Darién"/>
    <n v="0"/>
    <s v="01/02/2022"/>
    <x v="13"/>
  </r>
  <r>
    <x v="8"/>
    <s v="Primero"/>
    <s v="Panamá"/>
    <n v="9"/>
    <s v="01/02/2022"/>
    <x v="13"/>
  </r>
  <r>
    <x v="8"/>
    <s v="Primero"/>
    <s v="San Miguelito"/>
    <n v="4"/>
    <s v="01/02/2022"/>
    <x v="13"/>
  </r>
  <r>
    <x v="8"/>
    <s v="Primero"/>
    <s v="Panamá Oeste"/>
    <n v="4"/>
    <s v="01/02/2022"/>
    <x v="13"/>
  </r>
  <r>
    <x v="8"/>
    <s v="Primero"/>
    <s v="Colón"/>
    <n v="0"/>
    <s v="01/02/2022"/>
    <x v="13"/>
  </r>
  <r>
    <x v="8"/>
    <s v="Primero"/>
    <s v="Darién"/>
    <n v="0"/>
    <s v="01/02/2022"/>
    <x v="13"/>
  </r>
  <r>
    <x v="9"/>
    <s v="Primero"/>
    <s v="Panamá"/>
    <n v="411"/>
    <s v="01/02/2022"/>
    <x v="13"/>
  </r>
  <r>
    <x v="9"/>
    <s v="Primero"/>
    <s v="San Miguelito"/>
    <n v="129"/>
    <s v="01/02/2022"/>
    <x v="13"/>
  </r>
  <r>
    <x v="9"/>
    <s v="Primero"/>
    <s v="Panamá Oeste"/>
    <n v="152"/>
    <s v="01/02/2022"/>
    <x v="13"/>
  </r>
  <r>
    <x v="9"/>
    <s v="Primero"/>
    <s v="Colón"/>
    <n v="155"/>
    <s v="01/02/2022"/>
    <x v="13"/>
  </r>
  <r>
    <x v="9"/>
    <s v="Primero"/>
    <s v="Darién"/>
    <n v="9"/>
    <s v="01/02/2022"/>
    <x v="13"/>
  </r>
  <r>
    <x v="10"/>
    <s v="Primero"/>
    <s v="Panamá"/>
    <n v="43"/>
    <s v="01/02/2022"/>
    <x v="13"/>
  </r>
  <r>
    <x v="10"/>
    <s v="Primero"/>
    <s v="San Miguelito"/>
    <n v="6"/>
    <s v="01/02/2022"/>
    <x v="13"/>
  </r>
  <r>
    <x v="10"/>
    <s v="Primero"/>
    <s v="Panamá Oeste"/>
    <n v="7"/>
    <s v="01/02/2022"/>
    <x v="13"/>
  </r>
  <r>
    <x v="10"/>
    <s v="Primero"/>
    <s v="Colón"/>
    <n v="3"/>
    <s v="01/02/2022"/>
    <x v="13"/>
  </r>
  <r>
    <x v="10"/>
    <s v="Primero"/>
    <s v="Darién"/>
    <n v="1"/>
    <s v="01/02/2022"/>
    <x v="13"/>
  </r>
  <r>
    <x v="11"/>
    <s v="Primero"/>
    <s v="Panamá"/>
    <n v="100"/>
    <s v="01/02/2022"/>
    <x v="13"/>
  </r>
  <r>
    <x v="11"/>
    <s v="Primero"/>
    <s v="San Miguelito"/>
    <n v="7"/>
    <s v="01/02/2022"/>
    <x v="13"/>
  </r>
  <r>
    <x v="11"/>
    <s v="Primero"/>
    <s v="Panamá Oeste"/>
    <n v="23"/>
    <s v="01/02/2022"/>
    <x v="13"/>
  </r>
  <r>
    <x v="11"/>
    <s v="Primero"/>
    <s v="Colón"/>
    <n v="11"/>
    <s v="01/02/2022"/>
    <x v="13"/>
  </r>
  <r>
    <x v="11"/>
    <s v="Primero"/>
    <s v="Darién"/>
    <n v="0"/>
    <s v="01/02/2022"/>
    <x v="13"/>
  </r>
  <r>
    <x v="12"/>
    <s v="Primero"/>
    <s v="Panamá"/>
    <n v="37"/>
    <s v="01/02/2022"/>
    <x v="13"/>
  </r>
  <r>
    <x v="12"/>
    <s v="Primero"/>
    <s v="San Miguelito"/>
    <n v="3"/>
    <s v="01/02/2022"/>
    <x v="13"/>
  </r>
  <r>
    <x v="12"/>
    <s v="Primero"/>
    <s v="Panamá Oeste"/>
    <n v="12"/>
    <s v="01/02/2022"/>
    <x v="13"/>
  </r>
  <r>
    <x v="12"/>
    <s v="Primero"/>
    <s v="Colón"/>
    <n v="1"/>
    <s v="01/02/2022"/>
    <x v="13"/>
  </r>
  <r>
    <x v="12"/>
    <s v="Primero"/>
    <s v="Darién"/>
    <n v="5"/>
    <s v="01/02/2022"/>
    <x v="13"/>
  </r>
  <r>
    <x v="13"/>
    <s v="Primero"/>
    <s v="Panamá"/>
    <n v="4"/>
    <s v="01/02/2022"/>
    <x v="13"/>
  </r>
  <r>
    <x v="13"/>
    <s v="Primero"/>
    <s v="San Miguelito"/>
    <n v="2"/>
    <s v="01/02/2022"/>
    <x v="13"/>
  </r>
  <r>
    <x v="13"/>
    <s v="Primero"/>
    <s v="Panamá Oeste"/>
    <n v="0"/>
    <s v="01/02/2022"/>
    <x v="13"/>
  </r>
  <r>
    <x v="13"/>
    <s v="Primero"/>
    <s v="Colón"/>
    <n v="3"/>
    <s v="01/02/2022"/>
    <x v="13"/>
  </r>
  <r>
    <x v="13"/>
    <s v="Primero"/>
    <s v="Darién"/>
    <n v="2"/>
    <s v="01/02/2022"/>
    <x v="13"/>
  </r>
  <r>
    <x v="14"/>
    <s v="Primero"/>
    <s v="Panamá"/>
    <n v="1"/>
    <s v="01/02/2022"/>
    <x v="13"/>
  </r>
  <r>
    <x v="14"/>
    <s v="Primero"/>
    <s v="San Miguelito"/>
    <n v="0"/>
    <s v="01/02/2022"/>
    <x v="13"/>
  </r>
  <r>
    <x v="14"/>
    <s v="Primero"/>
    <s v="Panamá Oeste"/>
    <n v="0"/>
    <s v="01/02/2022"/>
    <x v="13"/>
  </r>
  <r>
    <x v="14"/>
    <s v="Primero"/>
    <s v="Colón"/>
    <n v="0"/>
    <s v="01/02/2022"/>
    <x v="13"/>
  </r>
  <r>
    <x v="14"/>
    <s v="Primero"/>
    <s v="Darién"/>
    <n v="0"/>
    <s v="01/02/2022"/>
    <x v="13"/>
  </r>
  <r>
    <x v="0"/>
    <s v="Primero"/>
    <s v="Panamá"/>
    <n v="5"/>
    <s v="01/02/2022"/>
    <x v="13"/>
  </r>
  <r>
    <x v="0"/>
    <s v="Primero"/>
    <s v="San Miguelito"/>
    <n v="1"/>
    <s v="01/02/2022"/>
    <x v="13"/>
  </r>
  <r>
    <x v="0"/>
    <s v="Primero"/>
    <s v="Panamá Oeste"/>
    <n v="1"/>
    <s v="01/02/2022"/>
    <x v="13"/>
  </r>
  <r>
    <x v="0"/>
    <s v="Primero"/>
    <s v="Colón"/>
    <n v="0"/>
    <s v="01/02/2022"/>
    <x v="13"/>
  </r>
  <r>
    <x v="0"/>
    <s v="Primero"/>
    <s v="Darién"/>
    <n v="0"/>
    <s v="01/02/2022"/>
    <x v="13"/>
  </r>
  <r>
    <x v="1"/>
    <s v="Primero"/>
    <s v="Panamá"/>
    <n v="306"/>
    <s v="01/03/2022"/>
    <x v="14"/>
  </r>
  <r>
    <x v="1"/>
    <s v="Primero"/>
    <s v="San Miguelito"/>
    <n v="81"/>
    <s v="01/03/2022"/>
    <x v="14"/>
  </r>
  <r>
    <x v="1"/>
    <s v="Primero"/>
    <s v="Panamá Oeste"/>
    <n v="148"/>
    <s v="01/03/2022"/>
    <x v="14"/>
  </r>
  <r>
    <x v="1"/>
    <s v="Primero"/>
    <s v="Colón"/>
    <n v="72"/>
    <s v="01/03/2022"/>
    <x v="14"/>
  </r>
  <r>
    <x v="1"/>
    <s v="Primero"/>
    <s v="Darién"/>
    <n v="34"/>
    <s v="01/03/2022"/>
    <x v="14"/>
  </r>
  <r>
    <x v="2"/>
    <s v="Primero"/>
    <s v="Panamá"/>
    <n v="34"/>
    <s v="01/03/2022"/>
    <x v="14"/>
  </r>
  <r>
    <x v="2"/>
    <s v="Primero"/>
    <s v="San Miguelito"/>
    <n v="11"/>
    <s v="01/03/2022"/>
    <x v="14"/>
  </r>
  <r>
    <x v="2"/>
    <s v="Primero"/>
    <s v="Panamá Oeste"/>
    <n v="16"/>
    <s v="01/03/2022"/>
    <x v="14"/>
  </r>
  <r>
    <x v="2"/>
    <s v="Primero"/>
    <s v="Colón"/>
    <n v="10"/>
    <s v="01/03/2022"/>
    <x v="14"/>
  </r>
  <r>
    <x v="2"/>
    <s v="Primero"/>
    <s v="Darién"/>
    <n v="2"/>
    <s v="01/03/2022"/>
    <x v="14"/>
  </r>
  <r>
    <x v="3"/>
    <s v="Primero"/>
    <s v="Panamá"/>
    <n v="97"/>
    <s v="01/03/2022"/>
    <x v="14"/>
  </r>
  <r>
    <x v="3"/>
    <s v="Primero"/>
    <s v="San Miguelito"/>
    <n v="49"/>
    <s v="01/03/2022"/>
    <x v="14"/>
  </r>
  <r>
    <x v="3"/>
    <s v="Primero"/>
    <s v="Panamá Oeste"/>
    <n v="90"/>
    <s v="01/03/2022"/>
    <x v="14"/>
  </r>
  <r>
    <x v="3"/>
    <s v="Primero"/>
    <s v="Colón"/>
    <n v="29"/>
    <s v="01/03/2022"/>
    <x v="14"/>
  </r>
  <r>
    <x v="3"/>
    <s v="Primero"/>
    <s v="Darién"/>
    <n v="12"/>
    <s v="01/03/2022"/>
    <x v="14"/>
  </r>
  <r>
    <x v="4"/>
    <s v="Primero"/>
    <s v="Panamá"/>
    <n v="13"/>
    <s v="01/03/2022"/>
    <x v="14"/>
  </r>
  <r>
    <x v="4"/>
    <s v="Primero"/>
    <s v="San Miguelito"/>
    <n v="1"/>
    <s v="01/03/2022"/>
    <x v="14"/>
  </r>
  <r>
    <x v="4"/>
    <s v="Primero"/>
    <s v="Panamá Oeste"/>
    <n v="4"/>
    <s v="01/03/2022"/>
    <x v="14"/>
  </r>
  <r>
    <x v="4"/>
    <s v="Primero"/>
    <s v="Colón"/>
    <n v="1"/>
    <s v="01/03/2022"/>
    <x v="14"/>
  </r>
  <r>
    <x v="4"/>
    <s v="Primero"/>
    <s v="Darién"/>
    <n v="0"/>
    <s v="01/03/2022"/>
    <x v="14"/>
  </r>
  <r>
    <x v="5"/>
    <s v="Primero"/>
    <s v="Panamá"/>
    <n v="602"/>
    <s v="01/03/2022"/>
    <x v="14"/>
  </r>
  <r>
    <x v="5"/>
    <s v="Primero"/>
    <s v="San Miguelito"/>
    <n v="147"/>
    <s v="01/03/2022"/>
    <x v="14"/>
  </r>
  <r>
    <x v="5"/>
    <s v="Primero"/>
    <s v="Panamá Oeste"/>
    <n v="422"/>
    <s v="01/03/2022"/>
    <x v="14"/>
  </r>
  <r>
    <x v="5"/>
    <s v="Primero"/>
    <s v="Colón"/>
    <n v="142"/>
    <s v="01/03/2022"/>
    <x v="14"/>
  </r>
  <r>
    <x v="5"/>
    <s v="Primero"/>
    <s v="Darién"/>
    <n v="49"/>
    <s v="01/03/2022"/>
    <x v="14"/>
  </r>
  <r>
    <x v="6"/>
    <s v="Primero"/>
    <s v="Panamá"/>
    <n v="1199"/>
    <s v="01/03/2022"/>
    <x v="14"/>
  </r>
  <r>
    <x v="6"/>
    <s v="Primero"/>
    <s v="San Miguelito"/>
    <n v="277"/>
    <s v="01/03/2022"/>
    <x v="14"/>
  </r>
  <r>
    <x v="6"/>
    <s v="Primero"/>
    <s v="Panamá Oeste"/>
    <n v="406"/>
    <s v="01/03/2022"/>
    <x v="14"/>
  </r>
  <r>
    <x v="6"/>
    <s v="Primero"/>
    <s v="Colón"/>
    <n v="129"/>
    <s v="01/03/2022"/>
    <x v="14"/>
  </r>
  <r>
    <x v="6"/>
    <s v="Primero"/>
    <s v="Darién"/>
    <n v="27"/>
    <s v="01/03/2022"/>
    <x v="14"/>
  </r>
  <r>
    <x v="7"/>
    <s v="Primero"/>
    <s v="Panamá"/>
    <n v="154"/>
    <s v="01/03/2022"/>
    <x v="14"/>
  </r>
  <r>
    <x v="7"/>
    <s v="Primero"/>
    <s v="San Miguelito"/>
    <n v="11"/>
    <s v="01/03/2022"/>
    <x v="14"/>
  </r>
  <r>
    <x v="7"/>
    <s v="Primero"/>
    <s v="Panamá Oeste"/>
    <n v="21"/>
    <s v="01/03/2022"/>
    <x v="14"/>
  </r>
  <r>
    <x v="7"/>
    <s v="Primero"/>
    <s v="Colón"/>
    <n v="12"/>
    <s v="01/03/2022"/>
    <x v="14"/>
  </r>
  <r>
    <x v="7"/>
    <s v="Primero"/>
    <s v="Darién"/>
    <n v="1"/>
    <s v="01/03/2022"/>
    <x v="14"/>
  </r>
  <r>
    <x v="8"/>
    <s v="Primero"/>
    <s v="Panamá"/>
    <n v="24"/>
    <s v="01/03/2022"/>
    <x v="14"/>
  </r>
  <r>
    <x v="8"/>
    <s v="Primero"/>
    <s v="San Miguelito"/>
    <n v="3"/>
    <s v="01/03/2022"/>
    <x v="14"/>
  </r>
  <r>
    <x v="8"/>
    <s v="Primero"/>
    <s v="Panamá Oeste"/>
    <n v="13"/>
    <s v="01/03/2022"/>
    <x v="14"/>
  </r>
  <r>
    <x v="8"/>
    <s v="Primero"/>
    <s v="Colón"/>
    <n v="3"/>
    <s v="01/03/2022"/>
    <x v="14"/>
  </r>
  <r>
    <x v="8"/>
    <s v="Primero"/>
    <s v="Darién"/>
    <n v="0"/>
    <s v="01/03/2022"/>
    <x v="14"/>
  </r>
  <r>
    <x v="9"/>
    <s v="Primero"/>
    <s v="Panamá"/>
    <n v="443"/>
    <s v="01/03/2022"/>
    <x v="14"/>
  </r>
  <r>
    <x v="9"/>
    <s v="Primero"/>
    <s v="San Miguelito"/>
    <n v="130"/>
    <s v="01/03/2022"/>
    <x v="14"/>
  </r>
  <r>
    <x v="9"/>
    <s v="Primero"/>
    <s v="Panamá Oeste"/>
    <n v="149"/>
    <s v="01/03/2022"/>
    <x v="14"/>
  </r>
  <r>
    <x v="9"/>
    <s v="Primero"/>
    <s v="Colón"/>
    <n v="161"/>
    <s v="01/03/2022"/>
    <x v="14"/>
  </r>
  <r>
    <x v="9"/>
    <s v="Primero"/>
    <s v="Darién"/>
    <n v="18"/>
    <s v="01/03/2022"/>
    <x v="14"/>
  </r>
  <r>
    <x v="10"/>
    <s v="Primero"/>
    <s v="Panamá"/>
    <n v="46"/>
    <s v="01/03/2022"/>
    <x v="14"/>
  </r>
  <r>
    <x v="10"/>
    <s v="Primero"/>
    <s v="San Miguelito"/>
    <n v="3"/>
    <s v="01/03/2022"/>
    <x v="14"/>
  </r>
  <r>
    <x v="10"/>
    <s v="Primero"/>
    <s v="Panamá Oeste"/>
    <n v="5"/>
    <s v="01/03/2022"/>
    <x v="14"/>
  </r>
  <r>
    <x v="10"/>
    <s v="Primero"/>
    <s v="Colón"/>
    <n v="0"/>
    <s v="01/03/2022"/>
    <x v="14"/>
  </r>
  <r>
    <x v="10"/>
    <s v="Primero"/>
    <s v="Darién"/>
    <n v="2"/>
    <s v="01/03/2022"/>
    <x v="14"/>
  </r>
  <r>
    <x v="11"/>
    <s v="Primero"/>
    <s v="Panamá"/>
    <n v="75"/>
    <s v="01/03/2022"/>
    <x v="14"/>
  </r>
  <r>
    <x v="11"/>
    <s v="Primero"/>
    <s v="San Miguelito"/>
    <n v="21"/>
    <s v="01/03/2022"/>
    <x v="14"/>
  </r>
  <r>
    <x v="11"/>
    <s v="Primero"/>
    <s v="Panamá Oeste"/>
    <n v="29"/>
    <s v="01/03/2022"/>
    <x v="14"/>
  </r>
  <r>
    <x v="11"/>
    <s v="Primero"/>
    <s v="Colón"/>
    <n v="17"/>
    <s v="01/03/2022"/>
    <x v="14"/>
  </r>
  <r>
    <x v="11"/>
    <s v="Primero"/>
    <s v="Darién"/>
    <n v="1"/>
    <s v="01/03/2022"/>
    <x v="14"/>
  </r>
  <r>
    <x v="12"/>
    <s v="Primero"/>
    <s v="Panamá"/>
    <n v="29"/>
    <s v="01/03/2022"/>
    <x v="14"/>
  </r>
  <r>
    <x v="12"/>
    <s v="Primero"/>
    <s v="San Miguelito"/>
    <n v="48"/>
    <s v="01/03/2022"/>
    <x v="14"/>
  </r>
  <r>
    <x v="12"/>
    <s v="Primero"/>
    <s v="Panamá Oeste"/>
    <n v="8"/>
    <s v="01/03/2022"/>
    <x v="14"/>
  </r>
  <r>
    <x v="12"/>
    <s v="Primero"/>
    <s v="Colón"/>
    <n v="7"/>
    <s v="01/03/2022"/>
    <x v="14"/>
  </r>
  <r>
    <x v="12"/>
    <s v="Primero"/>
    <s v="Darién"/>
    <n v="1"/>
    <s v="01/03/2022"/>
    <x v="14"/>
  </r>
  <r>
    <x v="13"/>
    <s v="Primero"/>
    <s v="Panamá"/>
    <n v="19"/>
    <s v="01/03/2022"/>
    <x v="14"/>
  </r>
  <r>
    <x v="13"/>
    <s v="Primero"/>
    <s v="San Miguelito"/>
    <n v="1"/>
    <s v="01/03/2022"/>
    <x v="14"/>
  </r>
  <r>
    <x v="13"/>
    <s v="Primero"/>
    <s v="Panamá Oeste"/>
    <n v="4"/>
    <s v="01/03/2022"/>
    <x v="14"/>
  </r>
  <r>
    <x v="13"/>
    <s v="Primero"/>
    <s v="Colón"/>
    <n v="3"/>
    <s v="01/03/2022"/>
    <x v="14"/>
  </r>
  <r>
    <x v="13"/>
    <s v="Primero"/>
    <s v="Darién"/>
    <n v="10"/>
    <s v="01/03/2022"/>
    <x v="14"/>
  </r>
  <r>
    <x v="14"/>
    <s v="Primero"/>
    <s v="Panamá"/>
    <n v="0"/>
    <s v="01/03/2022"/>
    <x v="14"/>
  </r>
  <r>
    <x v="14"/>
    <s v="Primero"/>
    <s v="San Miguelito"/>
    <n v="0"/>
    <s v="01/03/2022"/>
    <x v="14"/>
  </r>
  <r>
    <x v="14"/>
    <s v="Primero"/>
    <s v="Panamá Oeste"/>
    <n v="0"/>
    <s v="01/03/2022"/>
    <x v="14"/>
  </r>
  <r>
    <x v="14"/>
    <s v="Primero"/>
    <s v="Colón"/>
    <n v="0"/>
    <s v="01/03/2022"/>
    <x v="14"/>
  </r>
  <r>
    <x v="14"/>
    <s v="Primero"/>
    <s v="Darién"/>
    <n v="0"/>
    <s v="01/03/2022"/>
    <x v="14"/>
  </r>
  <r>
    <x v="0"/>
    <s v="Primero"/>
    <s v="Panamá"/>
    <n v="3"/>
    <s v="01/03/2022"/>
    <x v="14"/>
  </r>
  <r>
    <x v="0"/>
    <s v="Primero"/>
    <s v="San Miguelito"/>
    <n v="0"/>
    <s v="01/03/2022"/>
    <x v="14"/>
  </r>
  <r>
    <x v="0"/>
    <s v="Primero"/>
    <s v="Panamá Oeste"/>
    <n v="0"/>
    <s v="01/03/2022"/>
    <x v="14"/>
  </r>
  <r>
    <x v="0"/>
    <s v="Primero"/>
    <s v="Colón"/>
    <n v="1"/>
    <s v="01/03/2022"/>
    <x v="14"/>
  </r>
  <r>
    <x v="0"/>
    <s v="Primero"/>
    <s v="Darién"/>
    <n v="3"/>
    <s v="01/03/2022"/>
    <x v="14"/>
  </r>
  <r>
    <x v="1"/>
    <s v="Primero"/>
    <s v="Panamá"/>
    <n v="232"/>
    <s v="01/04/2022"/>
    <x v="15"/>
  </r>
  <r>
    <x v="1"/>
    <s v="Primero"/>
    <s v="San Miguelito"/>
    <n v="93"/>
    <s v="01/04/2022"/>
    <x v="15"/>
  </r>
  <r>
    <x v="1"/>
    <s v="Primero"/>
    <s v="Panamá Oeste"/>
    <n v="160"/>
    <s v="01/04/2022"/>
    <x v="15"/>
  </r>
  <r>
    <x v="1"/>
    <s v="Primero"/>
    <s v="Colón"/>
    <n v="77"/>
    <s v="01/04/2022"/>
    <x v="15"/>
  </r>
  <r>
    <x v="1"/>
    <s v="Primero"/>
    <s v="Darién"/>
    <n v="24"/>
    <s v="01/04/2022"/>
    <x v="15"/>
  </r>
  <r>
    <x v="2"/>
    <s v="Primero"/>
    <s v="Panamá"/>
    <n v="31"/>
    <s v="01/04/2022"/>
    <x v="15"/>
  </r>
  <r>
    <x v="2"/>
    <s v="Primero"/>
    <s v="San Miguelito"/>
    <n v="8"/>
    <s v="01/04/2022"/>
    <x v="15"/>
  </r>
  <r>
    <x v="2"/>
    <s v="Primero"/>
    <s v="Panamá Oeste"/>
    <n v="23"/>
    <s v="01/04/2022"/>
    <x v="15"/>
  </r>
  <r>
    <x v="2"/>
    <s v="Primero"/>
    <s v="Colón"/>
    <n v="11"/>
    <s v="01/04/2022"/>
    <x v="15"/>
  </r>
  <r>
    <x v="2"/>
    <s v="Primero"/>
    <s v="Darién"/>
    <n v="2"/>
    <s v="01/04/2022"/>
    <x v="15"/>
  </r>
  <r>
    <x v="3"/>
    <s v="Primero"/>
    <s v="Panamá"/>
    <n v="128"/>
    <s v="01/04/2022"/>
    <x v="15"/>
  </r>
  <r>
    <x v="3"/>
    <s v="Primero"/>
    <s v="San Miguelito"/>
    <n v="37"/>
    <s v="01/04/2022"/>
    <x v="15"/>
  </r>
  <r>
    <x v="3"/>
    <s v="Primero"/>
    <s v="Panamá Oeste"/>
    <n v="70"/>
    <s v="01/04/2022"/>
    <x v="15"/>
  </r>
  <r>
    <x v="3"/>
    <s v="Primero"/>
    <s v="Colón"/>
    <n v="28"/>
    <s v="01/04/2022"/>
    <x v="15"/>
  </r>
  <r>
    <x v="3"/>
    <s v="Primero"/>
    <s v="Darién"/>
    <n v="19"/>
    <s v="01/04/2022"/>
    <x v="15"/>
  </r>
  <r>
    <x v="4"/>
    <s v="Primero"/>
    <s v="Panamá"/>
    <n v="13"/>
    <s v="01/04/2022"/>
    <x v="15"/>
  </r>
  <r>
    <x v="4"/>
    <s v="Primero"/>
    <s v="San Miguelito"/>
    <n v="0"/>
    <s v="01/04/2022"/>
    <x v="15"/>
  </r>
  <r>
    <x v="4"/>
    <s v="Primero"/>
    <s v="Panamá Oeste"/>
    <n v="3"/>
    <s v="01/04/2022"/>
    <x v="15"/>
  </r>
  <r>
    <x v="4"/>
    <s v="Primero"/>
    <s v="Colón"/>
    <n v="0"/>
    <s v="01/04/2022"/>
    <x v="15"/>
  </r>
  <r>
    <x v="4"/>
    <s v="Primero"/>
    <s v="Darién"/>
    <n v="0"/>
    <s v="01/04/2022"/>
    <x v="15"/>
  </r>
  <r>
    <x v="5"/>
    <s v="Primero"/>
    <s v="Panamá"/>
    <n v="673"/>
    <s v="01/04/2022"/>
    <x v="15"/>
  </r>
  <r>
    <x v="5"/>
    <s v="Primero"/>
    <s v="San Miguelito"/>
    <n v="179"/>
    <s v="01/04/2022"/>
    <x v="15"/>
  </r>
  <r>
    <x v="5"/>
    <s v="Primero"/>
    <s v="Panamá Oeste"/>
    <n v="407"/>
    <s v="01/04/2022"/>
    <x v="15"/>
  </r>
  <r>
    <x v="5"/>
    <s v="Primero"/>
    <s v="Colón"/>
    <n v="129"/>
    <s v="01/04/2022"/>
    <x v="15"/>
  </r>
  <r>
    <x v="5"/>
    <s v="Primero"/>
    <s v="Darién"/>
    <n v="50"/>
    <s v="01/04/2022"/>
    <x v="15"/>
  </r>
  <r>
    <x v="6"/>
    <s v="Primero"/>
    <s v="Panamá"/>
    <n v="1047"/>
    <s v="01/04/2022"/>
    <x v="15"/>
  </r>
  <r>
    <x v="6"/>
    <s v="Primero"/>
    <s v="San Miguelito"/>
    <n v="233"/>
    <s v="01/04/2022"/>
    <x v="15"/>
  </r>
  <r>
    <x v="6"/>
    <s v="Primero"/>
    <s v="Panamá Oeste"/>
    <n v="314"/>
    <s v="01/04/2022"/>
    <x v="15"/>
  </r>
  <r>
    <x v="6"/>
    <s v="Primero"/>
    <s v="Colón"/>
    <n v="117"/>
    <s v="01/04/2022"/>
    <x v="15"/>
  </r>
  <r>
    <x v="6"/>
    <s v="Primero"/>
    <s v="Darién"/>
    <n v="20"/>
    <s v="01/04/2022"/>
    <x v="15"/>
  </r>
  <r>
    <x v="7"/>
    <s v="Primero"/>
    <s v="Panamá"/>
    <n v="103"/>
    <s v="01/04/2022"/>
    <x v="15"/>
  </r>
  <r>
    <x v="7"/>
    <s v="Primero"/>
    <s v="San Miguelito"/>
    <n v="6"/>
    <s v="01/04/2022"/>
    <x v="15"/>
  </r>
  <r>
    <x v="7"/>
    <s v="Primero"/>
    <s v="Panamá Oeste"/>
    <n v="15"/>
    <s v="01/04/2022"/>
    <x v="15"/>
  </r>
  <r>
    <x v="7"/>
    <s v="Primero"/>
    <s v="Colón"/>
    <n v="7"/>
    <s v="01/04/2022"/>
    <x v="15"/>
  </r>
  <r>
    <x v="7"/>
    <s v="Primero"/>
    <s v="Darién"/>
    <n v="0"/>
    <s v="01/04/2022"/>
    <x v="15"/>
  </r>
  <r>
    <x v="8"/>
    <s v="Primero"/>
    <s v="Panamá"/>
    <n v="12"/>
    <s v="01/04/2022"/>
    <x v="15"/>
  </r>
  <r>
    <x v="8"/>
    <s v="Primero"/>
    <s v="San Miguelito"/>
    <n v="2"/>
    <s v="01/04/2022"/>
    <x v="15"/>
  </r>
  <r>
    <x v="8"/>
    <s v="Primero"/>
    <s v="Panamá Oeste"/>
    <n v="7"/>
    <s v="01/04/2022"/>
    <x v="15"/>
  </r>
  <r>
    <x v="8"/>
    <s v="Primero"/>
    <s v="Colón"/>
    <n v="3"/>
    <s v="01/04/2022"/>
    <x v="15"/>
  </r>
  <r>
    <x v="8"/>
    <s v="Primero"/>
    <s v="Darién"/>
    <n v="0"/>
    <s v="01/04/2022"/>
    <x v="15"/>
  </r>
  <r>
    <x v="9"/>
    <s v="Primero"/>
    <s v="Panamá"/>
    <n v="341"/>
    <s v="01/04/2022"/>
    <x v="15"/>
  </r>
  <r>
    <x v="9"/>
    <s v="Primero"/>
    <s v="San Miguelito"/>
    <n v="104"/>
    <s v="01/04/2022"/>
    <x v="15"/>
  </r>
  <r>
    <x v="9"/>
    <s v="Primero"/>
    <s v="Panamá Oeste"/>
    <n v="123"/>
    <s v="01/04/2022"/>
    <x v="15"/>
  </r>
  <r>
    <x v="9"/>
    <s v="Primero"/>
    <s v="Colón"/>
    <n v="153"/>
    <s v="01/04/2022"/>
    <x v="15"/>
  </r>
  <r>
    <x v="9"/>
    <s v="Primero"/>
    <s v="Darién"/>
    <n v="16"/>
    <s v="01/04/2022"/>
    <x v="15"/>
  </r>
  <r>
    <x v="10"/>
    <s v="Primero"/>
    <s v="Panamá"/>
    <n v="38"/>
    <s v="01/04/2022"/>
    <x v="15"/>
  </r>
  <r>
    <x v="10"/>
    <s v="Primero"/>
    <s v="San Miguelito"/>
    <n v="2"/>
    <s v="01/04/2022"/>
    <x v="15"/>
  </r>
  <r>
    <x v="10"/>
    <s v="Primero"/>
    <s v="Panamá Oeste"/>
    <n v="10"/>
    <s v="01/04/2022"/>
    <x v="15"/>
  </r>
  <r>
    <x v="10"/>
    <s v="Primero"/>
    <s v="Colón"/>
    <n v="2"/>
    <s v="01/04/2022"/>
    <x v="15"/>
  </r>
  <r>
    <x v="10"/>
    <s v="Primero"/>
    <s v="Darién"/>
    <n v="4"/>
    <s v="01/04/2022"/>
    <x v="15"/>
  </r>
  <r>
    <x v="11"/>
    <s v="Primero"/>
    <s v="Panamá"/>
    <n v="69"/>
    <s v="01/04/2022"/>
    <x v="15"/>
  </r>
  <r>
    <x v="11"/>
    <s v="Primero"/>
    <s v="San Miguelito"/>
    <n v="6"/>
    <s v="01/04/2022"/>
    <x v="15"/>
  </r>
  <r>
    <x v="11"/>
    <s v="Primero"/>
    <s v="Panamá Oeste"/>
    <n v="18"/>
    <s v="01/04/2022"/>
    <x v="15"/>
  </r>
  <r>
    <x v="11"/>
    <s v="Primero"/>
    <s v="Colón"/>
    <n v="16"/>
    <s v="01/04/2022"/>
    <x v="15"/>
  </r>
  <r>
    <x v="11"/>
    <s v="Primero"/>
    <s v="Darién"/>
    <n v="1"/>
    <s v="01/04/2022"/>
    <x v="15"/>
  </r>
  <r>
    <x v="12"/>
    <s v="Primero"/>
    <s v="Panamá"/>
    <n v="44"/>
    <s v="01/04/2022"/>
    <x v="15"/>
  </r>
  <r>
    <x v="12"/>
    <s v="Primero"/>
    <s v="San Miguelito"/>
    <n v="12"/>
    <s v="01/04/2022"/>
    <x v="15"/>
  </r>
  <r>
    <x v="12"/>
    <s v="Primero"/>
    <s v="Panamá Oeste"/>
    <n v="13"/>
    <s v="01/04/2022"/>
    <x v="15"/>
  </r>
  <r>
    <x v="12"/>
    <s v="Primero"/>
    <s v="Colón"/>
    <n v="5"/>
    <s v="01/04/2022"/>
    <x v="15"/>
  </r>
  <r>
    <x v="12"/>
    <s v="Primero"/>
    <s v="Darién"/>
    <n v="3"/>
    <s v="01/04/2022"/>
    <x v="15"/>
  </r>
  <r>
    <x v="13"/>
    <s v="Primero"/>
    <s v="Panamá"/>
    <n v="6"/>
    <s v="01/04/2022"/>
    <x v="15"/>
  </r>
  <r>
    <x v="13"/>
    <s v="Primero"/>
    <s v="San Miguelito"/>
    <n v="1"/>
    <s v="01/04/2022"/>
    <x v="15"/>
  </r>
  <r>
    <x v="13"/>
    <s v="Primero"/>
    <s v="Panamá Oeste"/>
    <n v="0"/>
    <s v="01/04/2022"/>
    <x v="15"/>
  </r>
  <r>
    <x v="13"/>
    <s v="Primero"/>
    <s v="Colón"/>
    <n v="2"/>
    <s v="01/04/2022"/>
    <x v="15"/>
  </r>
  <r>
    <x v="13"/>
    <s v="Primero"/>
    <s v="Darién"/>
    <n v="3"/>
    <s v="01/04/2022"/>
    <x v="15"/>
  </r>
  <r>
    <x v="14"/>
    <s v="Primero"/>
    <s v="Panamá"/>
    <n v="0"/>
    <s v="01/04/2022"/>
    <x v="15"/>
  </r>
  <r>
    <x v="14"/>
    <s v="Primero"/>
    <s v="San Miguelito"/>
    <n v="0"/>
    <s v="01/04/2022"/>
    <x v="15"/>
  </r>
  <r>
    <x v="14"/>
    <s v="Primero"/>
    <s v="Panamá Oeste"/>
    <n v="0"/>
    <s v="01/04/2022"/>
    <x v="15"/>
  </r>
  <r>
    <x v="14"/>
    <s v="Primero"/>
    <s v="Colón"/>
    <n v="0"/>
    <s v="01/04/2022"/>
    <x v="15"/>
  </r>
  <r>
    <x v="14"/>
    <s v="Primero"/>
    <s v="Darién"/>
    <n v="0"/>
    <s v="01/04/2022"/>
    <x v="15"/>
  </r>
  <r>
    <x v="0"/>
    <s v="Primero"/>
    <s v="Panamá"/>
    <n v="4"/>
    <s v="01/04/2022"/>
    <x v="15"/>
  </r>
  <r>
    <x v="0"/>
    <s v="Primero"/>
    <s v="San Miguelito"/>
    <n v="0"/>
    <s v="01/04/2022"/>
    <x v="15"/>
  </r>
  <r>
    <x v="0"/>
    <s v="Primero"/>
    <s v="Panamá Oeste"/>
    <n v="0"/>
    <s v="01/04/2022"/>
    <x v="15"/>
  </r>
  <r>
    <x v="0"/>
    <s v="Primero"/>
    <s v="Colón"/>
    <n v="0"/>
    <s v="01/04/2022"/>
    <x v="15"/>
  </r>
  <r>
    <x v="0"/>
    <s v="Primero"/>
    <s v="Darién"/>
    <n v="1"/>
    <s v="01/04/2022"/>
    <x v="15"/>
  </r>
  <r>
    <x v="1"/>
    <s v="Primero"/>
    <s v="Panamá"/>
    <n v="422"/>
    <s v="01/05/2022"/>
    <x v="16"/>
  </r>
  <r>
    <x v="1"/>
    <s v="Primero"/>
    <s v="San Miguelito"/>
    <n v="84"/>
    <s v="01/05/2022"/>
    <x v="16"/>
  </r>
  <r>
    <x v="1"/>
    <s v="Primero"/>
    <s v="Panamá Oeste"/>
    <n v="145"/>
    <s v="01/05/2022"/>
    <x v="16"/>
  </r>
  <r>
    <x v="1"/>
    <s v="Primero"/>
    <s v="Colón"/>
    <n v="67"/>
    <s v="01/05/2022"/>
    <x v="16"/>
  </r>
  <r>
    <x v="1"/>
    <s v="Primero"/>
    <s v="Darién"/>
    <n v="32"/>
    <s v="01/05/2022"/>
    <x v="16"/>
  </r>
  <r>
    <x v="2"/>
    <s v="Primero"/>
    <s v="Panamá"/>
    <n v="49"/>
    <s v="01/05/2022"/>
    <x v="16"/>
  </r>
  <r>
    <x v="2"/>
    <s v="Primero"/>
    <s v="San Miguelito"/>
    <n v="5"/>
    <s v="01/05/2022"/>
    <x v="16"/>
  </r>
  <r>
    <x v="2"/>
    <s v="Primero"/>
    <s v="Panamá Oeste"/>
    <n v="28"/>
    <s v="01/05/2022"/>
    <x v="16"/>
  </r>
  <r>
    <x v="2"/>
    <s v="Primero"/>
    <s v="Colón"/>
    <n v="21"/>
    <s v="01/05/2022"/>
    <x v="16"/>
  </r>
  <r>
    <x v="2"/>
    <s v="Primero"/>
    <s v="Darién"/>
    <n v="1"/>
    <s v="01/05/2022"/>
    <x v="16"/>
  </r>
  <r>
    <x v="3"/>
    <s v="Primero"/>
    <s v="Panamá"/>
    <n v="162"/>
    <s v="01/05/2022"/>
    <x v="16"/>
  </r>
  <r>
    <x v="3"/>
    <s v="Primero"/>
    <s v="San Miguelito"/>
    <n v="34"/>
    <s v="01/05/2022"/>
    <x v="16"/>
  </r>
  <r>
    <x v="3"/>
    <s v="Primero"/>
    <s v="Panamá Oeste"/>
    <n v="75"/>
    <s v="01/05/2022"/>
    <x v="16"/>
  </r>
  <r>
    <x v="3"/>
    <s v="Primero"/>
    <s v="Colón"/>
    <n v="34"/>
    <s v="01/05/2022"/>
    <x v="16"/>
  </r>
  <r>
    <x v="3"/>
    <s v="Primero"/>
    <s v="Darién"/>
    <n v="26"/>
    <s v="01/05/2022"/>
    <x v="16"/>
  </r>
  <r>
    <x v="4"/>
    <s v="Primero"/>
    <s v="Panamá"/>
    <n v="11"/>
    <s v="01/05/2022"/>
    <x v="16"/>
  </r>
  <r>
    <x v="4"/>
    <s v="Primero"/>
    <s v="San Miguelito"/>
    <n v="1"/>
    <s v="01/05/2022"/>
    <x v="16"/>
  </r>
  <r>
    <x v="4"/>
    <s v="Primero"/>
    <s v="Panamá Oeste"/>
    <n v="3"/>
    <s v="01/05/2022"/>
    <x v="16"/>
  </r>
  <r>
    <x v="4"/>
    <s v="Primero"/>
    <s v="Colón"/>
    <n v="1"/>
    <s v="01/05/2022"/>
    <x v="16"/>
  </r>
  <r>
    <x v="4"/>
    <s v="Primero"/>
    <s v="Darién"/>
    <n v="0"/>
    <s v="01/05/2022"/>
    <x v="16"/>
  </r>
  <r>
    <x v="5"/>
    <s v="Primero"/>
    <s v="Panamá"/>
    <n v="691"/>
    <s v="01/05/2022"/>
    <x v="16"/>
  </r>
  <r>
    <x v="5"/>
    <s v="Primero"/>
    <s v="San Miguelito"/>
    <n v="152"/>
    <s v="01/05/2022"/>
    <x v="16"/>
  </r>
  <r>
    <x v="5"/>
    <s v="Primero"/>
    <s v="Panamá Oeste"/>
    <n v="425"/>
    <s v="01/05/2022"/>
    <x v="16"/>
  </r>
  <r>
    <x v="5"/>
    <s v="Primero"/>
    <s v="Colón"/>
    <n v="133"/>
    <s v="01/05/2022"/>
    <x v="16"/>
  </r>
  <r>
    <x v="5"/>
    <s v="Primero"/>
    <s v="Darién"/>
    <n v="46"/>
    <s v="01/05/2022"/>
    <x v="16"/>
  </r>
  <r>
    <x v="6"/>
    <s v="Primero"/>
    <s v="Panamá"/>
    <n v="1322"/>
    <s v="01/05/2022"/>
    <x v="16"/>
  </r>
  <r>
    <x v="6"/>
    <s v="Primero"/>
    <s v="San Miguelito"/>
    <n v="209"/>
    <s v="01/05/2022"/>
    <x v="16"/>
  </r>
  <r>
    <x v="6"/>
    <s v="Primero"/>
    <s v="Panamá Oeste"/>
    <n v="345"/>
    <s v="01/05/2022"/>
    <x v="16"/>
  </r>
  <r>
    <x v="6"/>
    <s v="Primero"/>
    <s v="Colón"/>
    <n v="100"/>
    <s v="01/05/2022"/>
    <x v="16"/>
  </r>
  <r>
    <x v="6"/>
    <s v="Primero"/>
    <s v="Darién"/>
    <n v="53"/>
    <s v="01/05/2022"/>
    <x v="16"/>
  </r>
  <r>
    <x v="7"/>
    <s v="Primero"/>
    <s v="Panamá"/>
    <n v="132"/>
    <s v="01/05/2022"/>
    <x v="16"/>
  </r>
  <r>
    <x v="7"/>
    <s v="Primero"/>
    <s v="San Miguelito"/>
    <n v="13"/>
    <s v="01/05/2022"/>
    <x v="16"/>
  </r>
  <r>
    <x v="7"/>
    <s v="Primero"/>
    <s v="Panamá Oeste"/>
    <n v="14"/>
    <s v="01/05/2022"/>
    <x v="16"/>
  </r>
  <r>
    <x v="7"/>
    <s v="Primero"/>
    <s v="Colón"/>
    <n v="9"/>
    <s v="01/05/2022"/>
    <x v="16"/>
  </r>
  <r>
    <x v="7"/>
    <s v="Primero"/>
    <s v="Darién"/>
    <n v="0"/>
    <s v="01/05/2022"/>
    <x v="16"/>
  </r>
  <r>
    <x v="8"/>
    <s v="Primero"/>
    <s v="Panamá"/>
    <n v="9"/>
    <s v="01/05/2022"/>
    <x v="16"/>
  </r>
  <r>
    <x v="8"/>
    <s v="Primero"/>
    <s v="San Miguelito"/>
    <n v="3"/>
    <s v="01/05/2022"/>
    <x v="16"/>
  </r>
  <r>
    <x v="8"/>
    <s v="Primero"/>
    <s v="Panamá Oeste"/>
    <n v="6"/>
    <s v="01/05/2022"/>
    <x v="16"/>
  </r>
  <r>
    <x v="8"/>
    <s v="Primero"/>
    <s v="Colón"/>
    <n v="5"/>
    <s v="01/05/2022"/>
    <x v="16"/>
  </r>
  <r>
    <x v="8"/>
    <s v="Primero"/>
    <s v="Darién"/>
    <n v="0"/>
    <s v="01/05/2022"/>
    <x v="16"/>
  </r>
  <r>
    <x v="9"/>
    <s v="Primero"/>
    <s v="Panamá"/>
    <n v="589"/>
    <s v="01/05/2022"/>
    <x v="16"/>
  </r>
  <r>
    <x v="9"/>
    <s v="Primero"/>
    <s v="San Miguelito"/>
    <n v="131"/>
    <s v="01/05/2022"/>
    <x v="16"/>
  </r>
  <r>
    <x v="9"/>
    <s v="Primero"/>
    <s v="Panamá Oeste"/>
    <n v="150"/>
    <s v="01/05/2022"/>
    <x v="16"/>
  </r>
  <r>
    <x v="9"/>
    <s v="Primero"/>
    <s v="Colón"/>
    <n v="200"/>
    <s v="01/05/2022"/>
    <x v="16"/>
  </r>
  <r>
    <x v="9"/>
    <s v="Primero"/>
    <s v="Darién"/>
    <n v="32"/>
    <s v="01/05/2022"/>
    <x v="16"/>
  </r>
  <r>
    <x v="10"/>
    <s v="Primero"/>
    <s v="Panamá"/>
    <n v="52"/>
    <s v="01/05/2022"/>
    <x v="16"/>
  </r>
  <r>
    <x v="10"/>
    <s v="Primero"/>
    <s v="San Miguelito"/>
    <n v="6"/>
    <s v="01/05/2022"/>
    <x v="16"/>
  </r>
  <r>
    <x v="10"/>
    <s v="Primero"/>
    <s v="Panamá Oeste"/>
    <n v="5"/>
    <s v="01/05/2022"/>
    <x v="16"/>
  </r>
  <r>
    <x v="10"/>
    <s v="Primero"/>
    <s v="Colón"/>
    <n v="4"/>
    <s v="01/05/2022"/>
    <x v="16"/>
  </r>
  <r>
    <x v="10"/>
    <s v="Primero"/>
    <s v="Darién"/>
    <n v="2"/>
    <s v="01/05/2022"/>
    <x v="16"/>
  </r>
  <r>
    <x v="11"/>
    <s v="Primero"/>
    <s v="Panamá"/>
    <n v="100"/>
    <s v="01/05/2022"/>
    <x v="16"/>
  </r>
  <r>
    <x v="11"/>
    <s v="Primero"/>
    <s v="San Miguelito"/>
    <n v="13"/>
    <s v="01/05/2022"/>
    <x v="16"/>
  </r>
  <r>
    <x v="11"/>
    <s v="Primero"/>
    <s v="Panamá Oeste"/>
    <n v="19"/>
    <s v="01/05/2022"/>
    <x v="16"/>
  </r>
  <r>
    <x v="11"/>
    <s v="Primero"/>
    <s v="Colón"/>
    <n v="5"/>
    <s v="01/05/2022"/>
    <x v="16"/>
  </r>
  <r>
    <x v="11"/>
    <s v="Primero"/>
    <s v="Darién"/>
    <n v="2"/>
    <s v="01/05/2022"/>
    <x v="16"/>
  </r>
  <r>
    <x v="12"/>
    <s v="Primero"/>
    <s v="Panamá"/>
    <n v="50"/>
    <s v="01/05/2022"/>
    <x v="16"/>
  </r>
  <r>
    <x v="12"/>
    <s v="Primero"/>
    <s v="San Miguelito"/>
    <n v="9"/>
    <s v="01/05/2022"/>
    <x v="16"/>
  </r>
  <r>
    <x v="12"/>
    <s v="Primero"/>
    <s v="Panamá Oeste"/>
    <n v="17"/>
    <s v="01/05/2022"/>
    <x v="16"/>
  </r>
  <r>
    <x v="12"/>
    <s v="Primero"/>
    <s v="Colón"/>
    <n v="8"/>
    <s v="01/05/2022"/>
    <x v="16"/>
  </r>
  <r>
    <x v="12"/>
    <s v="Primero"/>
    <s v="Darién"/>
    <n v="3"/>
    <s v="01/05/2022"/>
    <x v="16"/>
  </r>
  <r>
    <x v="13"/>
    <s v="Primero"/>
    <s v="Panamá"/>
    <n v="6"/>
    <s v="01/05/2022"/>
    <x v="16"/>
  </r>
  <r>
    <x v="13"/>
    <s v="Primero"/>
    <s v="San Miguelito"/>
    <n v="0"/>
    <s v="01/05/2022"/>
    <x v="16"/>
  </r>
  <r>
    <x v="13"/>
    <s v="Primero"/>
    <s v="Panamá Oeste"/>
    <n v="3"/>
    <s v="01/05/2022"/>
    <x v="16"/>
  </r>
  <r>
    <x v="13"/>
    <s v="Primero"/>
    <s v="Colón"/>
    <n v="4"/>
    <s v="01/05/2022"/>
    <x v="16"/>
  </r>
  <r>
    <x v="13"/>
    <s v="Primero"/>
    <s v="Darién"/>
    <n v="2"/>
    <s v="01/05/2022"/>
    <x v="16"/>
  </r>
  <r>
    <x v="14"/>
    <s v="Primero"/>
    <s v="Panamá"/>
    <n v="0"/>
    <s v="01/05/2022"/>
    <x v="16"/>
  </r>
  <r>
    <x v="14"/>
    <s v="Primero"/>
    <s v="San Miguelito"/>
    <n v="0"/>
    <s v="01/05/2022"/>
    <x v="16"/>
  </r>
  <r>
    <x v="14"/>
    <s v="Primero"/>
    <s v="Panamá Oeste"/>
    <n v="0"/>
    <s v="01/05/2022"/>
    <x v="16"/>
  </r>
  <r>
    <x v="14"/>
    <s v="Primero"/>
    <s v="Colón"/>
    <n v="0"/>
    <s v="01/05/2022"/>
    <x v="16"/>
  </r>
  <r>
    <x v="14"/>
    <s v="Primero"/>
    <s v="Darién"/>
    <n v="0"/>
    <s v="01/05/2022"/>
    <x v="16"/>
  </r>
  <r>
    <x v="0"/>
    <s v="Primero"/>
    <s v="Panamá"/>
    <n v="2"/>
    <s v="01/05/2022"/>
    <x v="16"/>
  </r>
  <r>
    <x v="0"/>
    <s v="Primero"/>
    <s v="San Miguelito"/>
    <n v="0"/>
    <s v="01/05/2022"/>
    <x v="16"/>
  </r>
  <r>
    <x v="0"/>
    <s v="Primero"/>
    <s v="Panamá Oeste"/>
    <n v="0"/>
    <s v="01/05/2022"/>
    <x v="16"/>
  </r>
  <r>
    <x v="0"/>
    <s v="Primero"/>
    <s v="Colón"/>
    <n v="1"/>
    <s v="01/05/2022"/>
    <x v="16"/>
  </r>
  <r>
    <x v="0"/>
    <s v="Primero"/>
    <s v="Darién"/>
    <n v="0"/>
    <s v="01/05/2022"/>
    <x v="16"/>
  </r>
  <r>
    <x v="1"/>
    <s v="Primero"/>
    <s v="Panamá"/>
    <n v="349"/>
    <s v="01/06/2022"/>
    <x v="17"/>
  </r>
  <r>
    <x v="1"/>
    <s v="Primero"/>
    <s v="San Miguelito"/>
    <n v="67"/>
    <s v="01/06/2022"/>
    <x v="17"/>
  </r>
  <r>
    <x v="1"/>
    <s v="Primero"/>
    <s v="Panamá Oeste"/>
    <n v="128"/>
    <s v="01/06/2022"/>
    <x v="17"/>
  </r>
  <r>
    <x v="1"/>
    <s v="Primero"/>
    <s v="Colón"/>
    <n v="65"/>
    <s v="01/06/2022"/>
    <x v="17"/>
  </r>
  <r>
    <x v="1"/>
    <s v="Primero"/>
    <s v="Darién"/>
    <n v="12"/>
    <s v="01/06/2022"/>
    <x v="17"/>
  </r>
  <r>
    <x v="2"/>
    <s v="Primero"/>
    <s v="Panamá"/>
    <n v="36"/>
    <s v="01/06/2022"/>
    <x v="17"/>
  </r>
  <r>
    <x v="2"/>
    <s v="Primero"/>
    <s v="San Miguelito"/>
    <n v="8"/>
    <s v="01/06/2022"/>
    <x v="17"/>
  </r>
  <r>
    <x v="2"/>
    <s v="Primero"/>
    <s v="Panamá Oeste"/>
    <n v="15"/>
    <s v="01/06/2022"/>
    <x v="17"/>
  </r>
  <r>
    <x v="2"/>
    <s v="Primero"/>
    <s v="Colón"/>
    <n v="10"/>
    <s v="01/06/2022"/>
    <x v="17"/>
  </r>
  <r>
    <x v="2"/>
    <s v="Primero"/>
    <s v="Darién"/>
    <n v="2"/>
    <s v="01/06/2022"/>
    <x v="17"/>
  </r>
  <r>
    <x v="3"/>
    <s v="Primero"/>
    <s v="Panamá"/>
    <n v="134"/>
    <s v="01/06/2022"/>
    <x v="17"/>
  </r>
  <r>
    <x v="3"/>
    <s v="Primero"/>
    <s v="San Miguelito"/>
    <n v="34"/>
    <s v="01/06/2022"/>
    <x v="17"/>
  </r>
  <r>
    <x v="3"/>
    <s v="Primero"/>
    <s v="Panamá Oeste"/>
    <n v="56"/>
    <s v="01/06/2022"/>
    <x v="17"/>
  </r>
  <r>
    <x v="3"/>
    <s v="Primero"/>
    <s v="Colón"/>
    <n v="41"/>
    <s v="01/06/2022"/>
    <x v="17"/>
  </r>
  <r>
    <x v="3"/>
    <s v="Primero"/>
    <s v="Darién"/>
    <n v="20"/>
    <s v="01/06/2022"/>
    <x v="17"/>
  </r>
  <r>
    <x v="4"/>
    <s v="Primero"/>
    <s v="Panamá"/>
    <n v="13"/>
    <s v="01/06/2022"/>
    <x v="17"/>
  </r>
  <r>
    <x v="4"/>
    <s v="Primero"/>
    <s v="San Miguelito"/>
    <n v="1"/>
    <s v="01/06/2022"/>
    <x v="17"/>
  </r>
  <r>
    <x v="4"/>
    <s v="Primero"/>
    <s v="Panamá Oeste"/>
    <n v="6"/>
    <s v="01/06/2022"/>
    <x v="17"/>
  </r>
  <r>
    <x v="4"/>
    <s v="Primero"/>
    <s v="Colón"/>
    <n v="2"/>
    <s v="01/06/2022"/>
    <x v="17"/>
  </r>
  <r>
    <x v="4"/>
    <s v="Primero"/>
    <s v="Darién"/>
    <n v="0"/>
    <s v="01/06/2022"/>
    <x v="17"/>
  </r>
  <r>
    <x v="5"/>
    <s v="Primero"/>
    <s v="Panamá"/>
    <n v="515"/>
    <s v="01/06/2022"/>
    <x v="17"/>
  </r>
  <r>
    <x v="5"/>
    <s v="Primero"/>
    <s v="San Miguelito"/>
    <n v="127"/>
    <s v="01/06/2022"/>
    <x v="17"/>
  </r>
  <r>
    <x v="5"/>
    <s v="Primero"/>
    <s v="Panamá Oeste"/>
    <n v="413"/>
    <s v="01/06/2022"/>
    <x v="17"/>
  </r>
  <r>
    <x v="5"/>
    <s v="Primero"/>
    <s v="Colón"/>
    <n v="136"/>
    <s v="01/06/2022"/>
    <x v="17"/>
  </r>
  <r>
    <x v="5"/>
    <s v="Primero"/>
    <s v="Darién"/>
    <n v="34"/>
    <s v="01/06/2022"/>
    <x v="17"/>
  </r>
  <r>
    <x v="6"/>
    <s v="Primero"/>
    <s v="Panamá"/>
    <n v="1142"/>
    <s v="01/06/2022"/>
    <x v="17"/>
  </r>
  <r>
    <x v="6"/>
    <s v="Primero"/>
    <s v="San Miguelito"/>
    <n v="265"/>
    <s v="01/06/2022"/>
    <x v="17"/>
  </r>
  <r>
    <x v="6"/>
    <s v="Primero"/>
    <s v="Panamá Oeste"/>
    <n v="314"/>
    <s v="01/06/2022"/>
    <x v="17"/>
  </r>
  <r>
    <x v="6"/>
    <s v="Primero"/>
    <s v="Colón"/>
    <n v="143"/>
    <s v="01/06/2022"/>
    <x v="17"/>
  </r>
  <r>
    <x v="6"/>
    <s v="Primero"/>
    <s v="Darién"/>
    <n v="32"/>
    <s v="01/06/2022"/>
    <x v="17"/>
  </r>
  <r>
    <x v="7"/>
    <s v="Primero"/>
    <s v="Panamá"/>
    <n v="158"/>
    <s v="01/06/2022"/>
    <x v="17"/>
  </r>
  <r>
    <x v="7"/>
    <s v="Primero"/>
    <s v="San Miguelito"/>
    <n v="15"/>
    <s v="01/06/2022"/>
    <x v="17"/>
  </r>
  <r>
    <x v="7"/>
    <s v="Primero"/>
    <s v="Panamá Oeste"/>
    <n v="11"/>
    <s v="01/06/2022"/>
    <x v="17"/>
  </r>
  <r>
    <x v="7"/>
    <s v="Primero"/>
    <s v="Colón"/>
    <n v="12"/>
    <s v="01/06/2022"/>
    <x v="17"/>
  </r>
  <r>
    <x v="7"/>
    <s v="Primero"/>
    <s v="Darién"/>
    <n v="1"/>
    <s v="01/06/2022"/>
    <x v="17"/>
  </r>
  <r>
    <x v="8"/>
    <s v="Primero"/>
    <s v="Panamá"/>
    <n v="2"/>
    <s v="01/06/2022"/>
    <x v="17"/>
  </r>
  <r>
    <x v="8"/>
    <s v="Primero"/>
    <s v="San Miguelito"/>
    <n v="2"/>
    <s v="01/06/2022"/>
    <x v="17"/>
  </r>
  <r>
    <x v="8"/>
    <s v="Primero"/>
    <s v="Panamá Oeste"/>
    <n v="9"/>
    <s v="01/06/2022"/>
    <x v="17"/>
  </r>
  <r>
    <x v="8"/>
    <s v="Primero"/>
    <s v="Colón"/>
    <n v="6"/>
    <s v="01/06/2022"/>
    <x v="17"/>
  </r>
  <r>
    <x v="8"/>
    <s v="Primero"/>
    <s v="Darién"/>
    <n v="0"/>
    <s v="01/06/2022"/>
    <x v="17"/>
  </r>
  <r>
    <x v="9"/>
    <s v="Primero"/>
    <s v="Panamá"/>
    <n v="489"/>
    <s v="01/06/2022"/>
    <x v="17"/>
  </r>
  <r>
    <x v="9"/>
    <s v="Primero"/>
    <s v="San Miguelito"/>
    <n v="199"/>
    <s v="01/06/2022"/>
    <x v="17"/>
  </r>
  <r>
    <x v="9"/>
    <s v="Primero"/>
    <s v="Panamá Oeste"/>
    <n v="148"/>
    <s v="01/06/2022"/>
    <x v="17"/>
  </r>
  <r>
    <x v="9"/>
    <s v="Primero"/>
    <s v="Colón"/>
    <n v="159"/>
    <s v="01/06/2022"/>
    <x v="17"/>
  </r>
  <r>
    <x v="9"/>
    <s v="Primero"/>
    <s v="Darién"/>
    <n v="20"/>
    <s v="01/06/2022"/>
    <x v="17"/>
  </r>
  <r>
    <x v="10"/>
    <s v="Primero"/>
    <s v="Panamá"/>
    <n v="56"/>
    <s v="01/06/2022"/>
    <x v="17"/>
  </r>
  <r>
    <x v="10"/>
    <s v="Primero"/>
    <s v="San Miguelito"/>
    <n v="7"/>
    <s v="01/06/2022"/>
    <x v="17"/>
  </r>
  <r>
    <x v="10"/>
    <s v="Primero"/>
    <s v="Panamá Oeste"/>
    <n v="6"/>
    <s v="01/06/2022"/>
    <x v="17"/>
  </r>
  <r>
    <x v="10"/>
    <s v="Primero"/>
    <s v="Colón"/>
    <n v="3"/>
    <s v="01/06/2022"/>
    <x v="17"/>
  </r>
  <r>
    <x v="10"/>
    <s v="Primero"/>
    <s v="Darién"/>
    <n v="3"/>
    <s v="01/06/2022"/>
    <x v="17"/>
  </r>
  <r>
    <x v="11"/>
    <s v="Primero"/>
    <s v="Panamá"/>
    <n v="102"/>
    <s v="01/06/2022"/>
    <x v="17"/>
  </r>
  <r>
    <x v="11"/>
    <s v="Primero"/>
    <s v="San Miguelito"/>
    <n v="11"/>
    <s v="01/06/2022"/>
    <x v="17"/>
  </r>
  <r>
    <x v="11"/>
    <s v="Primero"/>
    <s v="Panamá Oeste"/>
    <n v="21"/>
    <s v="01/06/2022"/>
    <x v="17"/>
  </r>
  <r>
    <x v="11"/>
    <s v="Primero"/>
    <s v="Colón"/>
    <n v="8"/>
    <s v="01/06/2022"/>
    <x v="17"/>
  </r>
  <r>
    <x v="11"/>
    <s v="Primero"/>
    <s v="Darién"/>
    <n v="1"/>
    <s v="01/06/2022"/>
    <x v="17"/>
  </r>
  <r>
    <x v="12"/>
    <s v="Primero"/>
    <s v="Panamá"/>
    <n v="30"/>
    <s v="01/06/2022"/>
    <x v="17"/>
  </r>
  <r>
    <x v="12"/>
    <s v="Primero"/>
    <s v="San Miguelito"/>
    <n v="19"/>
    <s v="01/06/2022"/>
    <x v="17"/>
  </r>
  <r>
    <x v="12"/>
    <s v="Primero"/>
    <s v="Panamá Oeste"/>
    <n v="20"/>
    <s v="01/06/2022"/>
    <x v="17"/>
  </r>
  <r>
    <x v="12"/>
    <s v="Primero"/>
    <s v="Colón"/>
    <n v="3"/>
    <s v="01/06/2022"/>
    <x v="17"/>
  </r>
  <r>
    <x v="12"/>
    <s v="Primero"/>
    <s v="Darién"/>
    <n v="4"/>
    <s v="01/06/2022"/>
    <x v="17"/>
  </r>
  <r>
    <x v="13"/>
    <s v="Primero"/>
    <s v="Panamá"/>
    <n v="8"/>
    <s v="01/06/2022"/>
    <x v="17"/>
  </r>
  <r>
    <x v="13"/>
    <s v="Primero"/>
    <s v="San Miguelito"/>
    <n v="1"/>
    <s v="01/06/2022"/>
    <x v="17"/>
  </r>
  <r>
    <x v="13"/>
    <s v="Primero"/>
    <s v="Panamá Oeste"/>
    <n v="2"/>
    <s v="01/06/2022"/>
    <x v="17"/>
  </r>
  <r>
    <x v="13"/>
    <s v="Primero"/>
    <s v="Colón"/>
    <n v="3"/>
    <s v="01/06/2022"/>
    <x v="17"/>
  </r>
  <r>
    <x v="13"/>
    <s v="Primero"/>
    <s v="Darién"/>
    <n v="5"/>
    <s v="01/06/2022"/>
    <x v="17"/>
  </r>
  <r>
    <x v="14"/>
    <s v="Primero"/>
    <s v="Panamá"/>
    <n v="0"/>
    <s v="01/06/2022"/>
    <x v="17"/>
  </r>
  <r>
    <x v="14"/>
    <s v="Primero"/>
    <s v="San Miguelito"/>
    <n v="0"/>
    <s v="01/06/2022"/>
    <x v="17"/>
  </r>
  <r>
    <x v="14"/>
    <s v="Primero"/>
    <s v="Panamá Oeste"/>
    <n v="0"/>
    <s v="01/06/2022"/>
    <x v="17"/>
  </r>
  <r>
    <x v="14"/>
    <s v="Primero"/>
    <s v="Colón"/>
    <n v="0"/>
    <s v="01/06/2022"/>
    <x v="17"/>
  </r>
  <r>
    <x v="14"/>
    <s v="Primero"/>
    <s v="Darién"/>
    <n v="0"/>
    <s v="01/06/2022"/>
    <x v="17"/>
  </r>
  <r>
    <x v="0"/>
    <s v="Primero"/>
    <s v="Panamá"/>
    <n v="10"/>
    <s v="01/06/2022"/>
    <x v="17"/>
  </r>
  <r>
    <x v="0"/>
    <s v="Primero"/>
    <s v="San Miguelito"/>
    <n v="0"/>
    <s v="01/06/2022"/>
    <x v="17"/>
  </r>
  <r>
    <x v="0"/>
    <s v="Primero"/>
    <s v="Panamá Oeste"/>
    <n v="0"/>
    <s v="01/06/2022"/>
    <x v="17"/>
  </r>
  <r>
    <x v="0"/>
    <s v="Primero"/>
    <s v="Colón"/>
    <n v="6"/>
    <s v="01/06/2022"/>
    <x v="17"/>
  </r>
  <r>
    <x v="0"/>
    <s v="Primero"/>
    <s v="Darién"/>
    <n v="3"/>
    <s v="01/06/2022"/>
    <x v="17"/>
  </r>
  <r>
    <x v="1"/>
    <s v="Primero"/>
    <s v="Panamá"/>
    <n v="263"/>
    <s v="01/07/2022"/>
    <x v="18"/>
  </r>
  <r>
    <x v="1"/>
    <s v="Primero"/>
    <s v="San Miguelito"/>
    <n v="114"/>
    <s v="01/07/2022"/>
    <x v="18"/>
  </r>
  <r>
    <x v="1"/>
    <s v="Primero"/>
    <s v="Panamá Oeste"/>
    <n v="124"/>
    <s v="01/07/2022"/>
    <x v="18"/>
  </r>
  <r>
    <x v="1"/>
    <s v="Primero"/>
    <s v="Colón"/>
    <n v="84"/>
    <s v="01/07/2022"/>
    <x v="18"/>
  </r>
  <r>
    <x v="1"/>
    <s v="Primero"/>
    <s v="Darién"/>
    <n v="24"/>
    <s v="01/07/2022"/>
    <x v="18"/>
  </r>
  <r>
    <x v="2"/>
    <s v="Primero"/>
    <s v="Panamá"/>
    <n v="48"/>
    <s v="01/07/2022"/>
    <x v="18"/>
  </r>
  <r>
    <x v="2"/>
    <s v="Primero"/>
    <s v="San Miguelito"/>
    <n v="9"/>
    <s v="01/07/2022"/>
    <x v="18"/>
  </r>
  <r>
    <x v="2"/>
    <s v="Primero"/>
    <s v="Panamá Oeste"/>
    <n v="21"/>
    <s v="01/07/2022"/>
    <x v="18"/>
  </r>
  <r>
    <x v="2"/>
    <s v="Primero"/>
    <s v="Colón"/>
    <n v="10"/>
    <s v="01/07/2022"/>
    <x v="18"/>
  </r>
  <r>
    <x v="2"/>
    <s v="Primero"/>
    <s v="Darién"/>
    <n v="2"/>
    <s v="01/07/2022"/>
    <x v="18"/>
  </r>
  <r>
    <x v="3"/>
    <s v="Primero"/>
    <s v="Panamá"/>
    <n v="113"/>
    <s v="01/07/2022"/>
    <x v="18"/>
  </r>
  <r>
    <x v="3"/>
    <s v="Primero"/>
    <s v="San Miguelito"/>
    <n v="34"/>
    <s v="01/07/2022"/>
    <x v="18"/>
  </r>
  <r>
    <x v="3"/>
    <s v="Primero"/>
    <s v="Panamá Oeste"/>
    <n v="65"/>
    <s v="01/07/2022"/>
    <x v="18"/>
  </r>
  <r>
    <x v="3"/>
    <s v="Primero"/>
    <s v="Colón"/>
    <n v="37"/>
    <s v="01/07/2022"/>
    <x v="18"/>
  </r>
  <r>
    <x v="3"/>
    <s v="Primero"/>
    <s v="Darién"/>
    <n v="23"/>
    <s v="01/07/2022"/>
    <x v="18"/>
  </r>
  <r>
    <x v="4"/>
    <s v="Primero"/>
    <s v="Panamá"/>
    <n v="22"/>
    <s v="01/07/2022"/>
    <x v="18"/>
  </r>
  <r>
    <x v="4"/>
    <s v="Primero"/>
    <s v="San Miguelito"/>
    <n v="1"/>
    <s v="01/07/2022"/>
    <x v="18"/>
  </r>
  <r>
    <x v="4"/>
    <s v="Primero"/>
    <s v="Panamá Oeste"/>
    <n v="4"/>
    <s v="01/07/2022"/>
    <x v="18"/>
  </r>
  <r>
    <x v="4"/>
    <s v="Primero"/>
    <s v="Colón"/>
    <n v="1"/>
    <s v="01/07/2022"/>
    <x v="18"/>
  </r>
  <r>
    <x v="4"/>
    <s v="Primero"/>
    <s v="Darién"/>
    <n v="0"/>
    <s v="01/07/2022"/>
    <x v="18"/>
  </r>
  <r>
    <x v="5"/>
    <s v="Primero"/>
    <s v="Panamá"/>
    <n v="464"/>
    <s v="01/07/2022"/>
    <x v="18"/>
  </r>
  <r>
    <x v="5"/>
    <s v="Primero"/>
    <s v="San Miguelito"/>
    <n v="129"/>
    <s v="01/07/2022"/>
    <x v="18"/>
  </r>
  <r>
    <x v="5"/>
    <s v="Primero"/>
    <s v="Panamá Oeste"/>
    <n v="422"/>
    <s v="01/07/2022"/>
    <x v="18"/>
  </r>
  <r>
    <x v="5"/>
    <s v="Primero"/>
    <s v="Colón"/>
    <n v="136"/>
    <s v="01/07/2022"/>
    <x v="18"/>
  </r>
  <r>
    <x v="5"/>
    <s v="Primero"/>
    <s v="Darién"/>
    <n v="34"/>
    <s v="01/07/2022"/>
    <x v="18"/>
  </r>
  <r>
    <x v="6"/>
    <s v="Primero"/>
    <s v="Panamá"/>
    <n v="1124"/>
    <s v="01/07/2022"/>
    <x v="18"/>
  </r>
  <r>
    <x v="6"/>
    <s v="Primero"/>
    <s v="San Miguelito"/>
    <n v="264"/>
    <s v="01/07/2022"/>
    <x v="18"/>
  </r>
  <r>
    <x v="6"/>
    <s v="Primero"/>
    <s v="Panamá Oeste"/>
    <n v="312"/>
    <s v="01/07/2022"/>
    <x v="18"/>
  </r>
  <r>
    <x v="6"/>
    <s v="Primero"/>
    <s v="Colón"/>
    <n v="126"/>
    <s v="01/07/2022"/>
    <x v="18"/>
  </r>
  <r>
    <x v="6"/>
    <s v="Primero"/>
    <s v="Darién"/>
    <n v="26"/>
    <s v="01/07/2022"/>
    <x v="18"/>
  </r>
  <r>
    <x v="7"/>
    <s v="Primero"/>
    <s v="Panamá"/>
    <n v="118"/>
    <s v="01/07/2022"/>
    <x v="18"/>
  </r>
  <r>
    <x v="7"/>
    <s v="Primero"/>
    <s v="San Miguelito"/>
    <n v="12"/>
    <s v="01/07/2022"/>
    <x v="18"/>
  </r>
  <r>
    <x v="7"/>
    <s v="Primero"/>
    <s v="Panamá Oeste"/>
    <n v="16"/>
    <s v="01/07/2022"/>
    <x v="18"/>
  </r>
  <r>
    <x v="7"/>
    <s v="Primero"/>
    <s v="Colón"/>
    <n v="6"/>
    <s v="01/07/2022"/>
    <x v="18"/>
  </r>
  <r>
    <x v="7"/>
    <s v="Primero"/>
    <s v="Darién"/>
    <n v="0"/>
    <s v="01/07/2022"/>
    <x v="18"/>
  </r>
  <r>
    <x v="8"/>
    <s v="Primero"/>
    <s v="Panamá"/>
    <n v="6"/>
    <s v="01/07/2022"/>
    <x v="18"/>
  </r>
  <r>
    <x v="8"/>
    <s v="Primero"/>
    <s v="San Miguelito"/>
    <n v="2"/>
    <s v="01/07/2022"/>
    <x v="18"/>
  </r>
  <r>
    <x v="8"/>
    <s v="Primero"/>
    <s v="Panamá Oeste"/>
    <n v="9"/>
    <s v="01/07/2022"/>
    <x v="18"/>
  </r>
  <r>
    <x v="8"/>
    <s v="Primero"/>
    <s v="Colón"/>
    <n v="1"/>
    <s v="01/07/2022"/>
    <x v="18"/>
  </r>
  <r>
    <x v="8"/>
    <s v="Primero"/>
    <s v="Darién"/>
    <n v="0"/>
    <s v="01/07/2022"/>
    <x v="18"/>
  </r>
  <r>
    <x v="9"/>
    <s v="Primero"/>
    <s v="Panamá"/>
    <n v="383"/>
    <s v="01/07/2022"/>
    <x v="18"/>
  </r>
  <r>
    <x v="9"/>
    <s v="Primero"/>
    <s v="San Miguelito"/>
    <n v="144"/>
    <s v="01/07/2022"/>
    <x v="18"/>
  </r>
  <r>
    <x v="9"/>
    <s v="Primero"/>
    <s v="Panamá Oeste"/>
    <n v="141"/>
    <s v="01/07/2022"/>
    <x v="18"/>
  </r>
  <r>
    <x v="9"/>
    <s v="Primero"/>
    <s v="Colón"/>
    <n v="172"/>
    <s v="01/07/2022"/>
    <x v="18"/>
  </r>
  <r>
    <x v="9"/>
    <s v="Primero"/>
    <s v="Darién"/>
    <n v="13"/>
    <s v="01/07/2022"/>
    <x v="18"/>
  </r>
  <r>
    <x v="10"/>
    <s v="Primero"/>
    <s v="Panamá"/>
    <n v="16"/>
    <s v="01/07/2022"/>
    <x v="18"/>
  </r>
  <r>
    <x v="10"/>
    <s v="Primero"/>
    <s v="San Miguelito"/>
    <n v="5"/>
    <s v="01/07/2022"/>
    <x v="18"/>
  </r>
  <r>
    <x v="10"/>
    <s v="Primero"/>
    <s v="Panamá Oeste"/>
    <n v="6"/>
    <s v="01/07/2022"/>
    <x v="18"/>
  </r>
  <r>
    <x v="10"/>
    <s v="Primero"/>
    <s v="Colón"/>
    <n v="6"/>
    <s v="01/07/2022"/>
    <x v="18"/>
  </r>
  <r>
    <x v="10"/>
    <s v="Primero"/>
    <s v="Darién"/>
    <n v="1"/>
    <s v="01/07/2022"/>
    <x v="18"/>
  </r>
  <r>
    <x v="11"/>
    <s v="Primero"/>
    <s v="Panamá"/>
    <n v="75"/>
    <s v="01/07/2022"/>
    <x v="18"/>
  </r>
  <r>
    <x v="11"/>
    <s v="Primero"/>
    <s v="San Miguelito"/>
    <n v="15"/>
    <s v="01/07/2022"/>
    <x v="18"/>
  </r>
  <r>
    <x v="11"/>
    <s v="Primero"/>
    <s v="Panamá Oeste"/>
    <n v="13"/>
    <s v="01/07/2022"/>
    <x v="18"/>
  </r>
  <r>
    <x v="11"/>
    <s v="Primero"/>
    <s v="Colón"/>
    <n v="6"/>
    <s v="01/07/2022"/>
    <x v="18"/>
  </r>
  <r>
    <x v="11"/>
    <s v="Primero"/>
    <s v="Darién"/>
    <n v="1"/>
    <s v="01/07/2022"/>
    <x v="18"/>
  </r>
  <r>
    <x v="12"/>
    <s v="Primero"/>
    <s v="Panamá"/>
    <n v="29"/>
    <s v="01/07/2022"/>
    <x v="18"/>
  </r>
  <r>
    <x v="12"/>
    <s v="Primero"/>
    <s v="San Miguelito"/>
    <n v="8"/>
    <s v="01/07/2022"/>
    <x v="18"/>
  </r>
  <r>
    <x v="12"/>
    <s v="Primero"/>
    <s v="Panamá Oeste"/>
    <n v="13"/>
    <s v="01/07/2022"/>
    <x v="18"/>
  </r>
  <r>
    <x v="12"/>
    <s v="Primero"/>
    <s v="Colón"/>
    <n v="2"/>
    <s v="01/07/2022"/>
    <x v="18"/>
  </r>
  <r>
    <x v="12"/>
    <s v="Primero"/>
    <s v="Darién"/>
    <n v="7"/>
    <s v="01/07/2022"/>
    <x v="18"/>
  </r>
  <r>
    <x v="13"/>
    <s v="Primero"/>
    <s v="Panamá"/>
    <n v="7"/>
    <s v="01/07/2022"/>
    <x v="18"/>
  </r>
  <r>
    <x v="13"/>
    <s v="Primero"/>
    <s v="San Miguelito"/>
    <n v="0"/>
    <s v="01/07/2022"/>
    <x v="18"/>
  </r>
  <r>
    <x v="13"/>
    <s v="Primero"/>
    <s v="Panamá Oeste"/>
    <n v="4"/>
    <s v="01/07/2022"/>
    <x v="18"/>
  </r>
  <r>
    <x v="13"/>
    <s v="Primero"/>
    <s v="Colón"/>
    <n v="4"/>
    <s v="01/07/2022"/>
    <x v="18"/>
  </r>
  <r>
    <x v="13"/>
    <s v="Primero"/>
    <s v="Darién"/>
    <n v="2"/>
    <s v="01/07/2022"/>
    <x v="18"/>
  </r>
  <r>
    <x v="14"/>
    <s v="Primero"/>
    <s v="Panamá"/>
    <n v="0"/>
    <s v="01/07/2022"/>
    <x v="18"/>
  </r>
  <r>
    <x v="14"/>
    <s v="Primero"/>
    <s v="San Miguelito"/>
    <n v="0"/>
    <s v="01/07/2022"/>
    <x v="18"/>
  </r>
  <r>
    <x v="14"/>
    <s v="Primero"/>
    <s v="Panamá Oeste"/>
    <n v="0"/>
    <s v="01/07/2022"/>
    <x v="18"/>
  </r>
  <r>
    <x v="14"/>
    <s v="Primero"/>
    <s v="Colón"/>
    <n v="0"/>
    <s v="01/07/2022"/>
    <x v="18"/>
  </r>
  <r>
    <x v="14"/>
    <s v="Primero"/>
    <s v="Darién"/>
    <n v="0"/>
    <s v="01/07/2022"/>
    <x v="18"/>
  </r>
  <r>
    <x v="0"/>
    <s v="Primero"/>
    <s v="Panamá"/>
    <n v="6"/>
    <s v="01/07/2022"/>
    <x v="18"/>
  </r>
  <r>
    <x v="0"/>
    <s v="Primero"/>
    <s v="San Miguelito"/>
    <n v="0"/>
    <s v="01/07/2022"/>
    <x v="18"/>
  </r>
  <r>
    <x v="0"/>
    <s v="Primero"/>
    <s v="Panamá Oeste"/>
    <n v="0"/>
    <s v="01/07/2022"/>
    <x v="18"/>
  </r>
  <r>
    <x v="0"/>
    <s v="Primero"/>
    <s v="Colón"/>
    <n v="2"/>
    <s v="01/07/2022"/>
    <x v="18"/>
  </r>
  <r>
    <x v="0"/>
    <s v="Primero"/>
    <s v="Darién"/>
    <n v="2"/>
    <s v="01/07/2022"/>
    <x v="18"/>
  </r>
  <r>
    <x v="1"/>
    <s v="Primero"/>
    <s v="Panamá"/>
    <n v="301"/>
    <s v="01/08/2022"/>
    <x v="19"/>
  </r>
  <r>
    <x v="1"/>
    <s v="Primero"/>
    <s v="San Miguelito"/>
    <n v="82"/>
    <s v="01/08/2022"/>
    <x v="19"/>
  </r>
  <r>
    <x v="1"/>
    <s v="Primero"/>
    <s v="Panamá Oeste"/>
    <n v="156"/>
    <s v="01/08/2022"/>
    <x v="19"/>
  </r>
  <r>
    <x v="1"/>
    <s v="Primero"/>
    <s v="Colón"/>
    <n v="90"/>
    <s v="01/08/2022"/>
    <x v="19"/>
  </r>
  <r>
    <x v="1"/>
    <s v="Primero"/>
    <s v="Darién"/>
    <n v="35"/>
    <s v="01/08/2022"/>
    <x v="19"/>
  </r>
  <r>
    <x v="2"/>
    <s v="Primero"/>
    <s v="Panamá"/>
    <n v="37"/>
    <s v="01/08/2022"/>
    <x v="19"/>
  </r>
  <r>
    <x v="2"/>
    <s v="Primero"/>
    <s v="San Miguelito"/>
    <n v="6"/>
    <s v="01/08/2022"/>
    <x v="19"/>
  </r>
  <r>
    <x v="2"/>
    <s v="Primero"/>
    <s v="Panamá Oeste"/>
    <n v="19"/>
    <s v="01/08/2022"/>
    <x v="19"/>
  </r>
  <r>
    <x v="2"/>
    <s v="Primero"/>
    <s v="Colón"/>
    <n v="10"/>
    <s v="01/08/2022"/>
    <x v="19"/>
  </r>
  <r>
    <x v="2"/>
    <s v="Primero"/>
    <s v="Darién"/>
    <n v="1"/>
    <s v="01/08/2022"/>
    <x v="19"/>
  </r>
  <r>
    <x v="3"/>
    <s v="Primero"/>
    <s v="Panamá"/>
    <n v="142"/>
    <s v="01/08/2022"/>
    <x v="19"/>
  </r>
  <r>
    <x v="3"/>
    <s v="Primero"/>
    <s v="San Miguelito"/>
    <n v="28"/>
    <s v="01/08/2022"/>
    <x v="19"/>
  </r>
  <r>
    <x v="3"/>
    <s v="Primero"/>
    <s v="Panamá Oeste"/>
    <n v="66"/>
    <s v="01/08/2022"/>
    <x v="19"/>
  </r>
  <r>
    <x v="3"/>
    <s v="Primero"/>
    <s v="Colón"/>
    <n v="37"/>
    <s v="01/08/2022"/>
    <x v="19"/>
  </r>
  <r>
    <x v="3"/>
    <s v="Primero"/>
    <s v="Darién"/>
    <n v="17"/>
    <s v="01/08/2022"/>
    <x v="19"/>
  </r>
  <r>
    <x v="4"/>
    <s v="Primero"/>
    <s v="Panamá"/>
    <n v="12"/>
    <s v="01/08/2022"/>
    <x v="19"/>
  </r>
  <r>
    <x v="4"/>
    <s v="Primero"/>
    <s v="San Miguelito"/>
    <n v="2"/>
    <s v="01/08/2022"/>
    <x v="19"/>
  </r>
  <r>
    <x v="4"/>
    <s v="Primero"/>
    <s v="Panamá Oeste"/>
    <n v="5"/>
    <s v="01/08/2022"/>
    <x v="19"/>
  </r>
  <r>
    <x v="4"/>
    <s v="Primero"/>
    <s v="Colón"/>
    <n v="1"/>
    <s v="01/08/2022"/>
    <x v="19"/>
  </r>
  <r>
    <x v="4"/>
    <s v="Primero"/>
    <s v="Darién"/>
    <n v="0"/>
    <s v="01/08/2022"/>
    <x v="19"/>
  </r>
  <r>
    <x v="5"/>
    <s v="Primero"/>
    <s v="Panamá"/>
    <n v="599"/>
    <s v="01/08/2022"/>
    <x v="19"/>
  </r>
  <r>
    <x v="5"/>
    <s v="Primero"/>
    <s v="San Miguelito"/>
    <n v="119"/>
    <s v="01/08/2022"/>
    <x v="19"/>
  </r>
  <r>
    <x v="5"/>
    <s v="Primero"/>
    <s v="Panamá Oeste"/>
    <n v="473"/>
    <s v="01/08/2022"/>
    <x v="19"/>
  </r>
  <r>
    <x v="5"/>
    <s v="Primero"/>
    <s v="Colón"/>
    <n v="168"/>
    <s v="01/08/2022"/>
    <x v="19"/>
  </r>
  <r>
    <x v="5"/>
    <s v="Primero"/>
    <s v="Darién"/>
    <n v="34"/>
    <s v="01/08/2022"/>
    <x v="19"/>
  </r>
  <r>
    <x v="6"/>
    <s v="Primero"/>
    <s v="Panamá"/>
    <n v="1214"/>
    <s v="01/08/2022"/>
    <x v="19"/>
  </r>
  <r>
    <x v="6"/>
    <s v="Primero"/>
    <s v="San Miguelito"/>
    <n v="289"/>
    <s v="01/08/2022"/>
    <x v="19"/>
  </r>
  <r>
    <x v="6"/>
    <s v="Primero"/>
    <s v="Panamá Oeste"/>
    <n v="350"/>
    <s v="01/08/2022"/>
    <x v="19"/>
  </r>
  <r>
    <x v="6"/>
    <s v="Primero"/>
    <s v="Colón"/>
    <n v="115"/>
    <s v="01/08/2022"/>
    <x v="19"/>
  </r>
  <r>
    <x v="6"/>
    <s v="Primero"/>
    <s v="Darién"/>
    <n v="29"/>
    <s v="01/08/2022"/>
    <x v="19"/>
  </r>
  <r>
    <x v="7"/>
    <s v="Primero"/>
    <s v="Panamá"/>
    <n v="203"/>
    <s v="01/08/2022"/>
    <x v="19"/>
  </r>
  <r>
    <x v="7"/>
    <s v="Primero"/>
    <s v="San Miguelito"/>
    <n v="15"/>
    <s v="01/08/2022"/>
    <x v="19"/>
  </r>
  <r>
    <x v="7"/>
    <s v="Primero"/>
    <s v="Panamá Oeste"/>
    <n v="21"/>
    <s v="01/08/2022"/>
    <x v="19"/>
  </r>
  <r>
    <x v="7"/>
    <s v="Primero"/>
    <s v="Colón"/>
    <n v="22"/>
    <s v="01/08/2022"/>
    <x v="19"/>
  </r>
  <r>
    <x v="7"/>
    <s v="Primero"/>
    <s v="Darién"/>
    <n v="1"/>
    <s v="01/08/2022"/>
    <x v="19"/>
  </r>
  <r>
    <x v="8"/>
    <s v="Primero"/>
    <s v="Panamá"/>
    <n v="8"/>
    <s v="01/08/2022"/>
    <x v="19"/>
  </r>
  <r>
    <x v="8"/>
    <s v="Primero"/>
    <s v="San Miguelito"/>
    <n v="2"/>
    <s v="01/08/2022"/>
    <x v="19"/>
  </r>
  <r>
    <x v="8"/>
    <s v="Primero"/>
    <s v="Panamá Oeste"/>
    <n v="4"/>
    <s v="01/08/2022"/>
    <x v="19"/>
  </r>
  <r>
    <x v="8"/>
    <s v="Primero"/>
    <s v="Colón"/>
    <n v="5"/>
    <s v="01/08/2022"/>
    <x v="19"/>
  </r>
  <r>
    <x v="8"/>
    <s v="Primero"/>
    <s v="Darién"/>
    <m/>
    <s v="01/08/2022"/>
    <x v="19"/>
  </r>
  <r>
    <x v="9"/>
    <s v="Primero"/>
    <s v="Panamá"/>
    <n v="503"/>
    <s v="01/08/2022"/>
    <x v="19"/>
  </r>
  <r>
    <x v="9"/>
    <s v="Primero"/>
    <s v="San Miguelito"/>
    <n v="198"/>
    <s v="01/08/2022"/>
    <x v="19"/>
  </r>
  <r>
    <x v="9"/>
    <s v="Primero"/>
    <s v="Panamá Oeste"/>
    <n v="161"/>
    <s v="01/08/2022"/>
    <x v="19"/>
  </r>
  <r>
    <x v="9"/>
    <s v="Primero"/>
    <s v="Colón"/>
    <n v="227"/>
    <s v="01/08/2022"/>
    <x v="19"/>
  </r>
  <r>
    <x v="9"/>
    <s v="Primero"/>
    <s v="Darién"/>
    <n v="10"/>
    <s v="01/08/2022"/>
    <x v="19"/>
  </r>
  <r>
    <x v="10"/>
    <s v="Primero"/>
    <s v="Panamá"/>
    <n v="36"/>
    <s v="01/08/2022"/>
    <x v="19"/>
  </r>
  <r>
    <x v="10"/>
    <s v="Primero"/>
    <s v="San Miguelito"/>
    <n v="8"/>
    <s v="01/08/2022"/>
    <x v="19"/>
  </r>
  <r>
    <x v="10"/>
    <s v="Primero"/>
    <s v="Panamá Oeste"/>
    <n v="5"/>
    <s v="01/08/2022"/>
    <x v="19"/>
  </r>
  <r>
    <x v="10"/>
    <s v="Primero"/>
    <s v="Colón"/>
    <n v="7"/>
    <s v="01/08/2022"/>
    <x v="19"/>
  </r>
  <r>
    <x v="10"/>
    <s v="Primero"/>
    <s v="Darién"/>
    <n v="0"/>
    <s v="01/08/2022"/>
    <x v="19"/>
  </r>
  <r>
    <x v="11"/>
    <s v="Primero"/>
    <s v="Panamá"/>
    <n v="108"/>
    <s v="01/08/2022"/>
    <x v="19"/>
  </r>
  <r>
    <x v="11"/>
    <s v="Primero"/>
    <s v="San Miguelito"/>
    <n v="17"/>
    <s v="01/08/2022"/>
    <x v="19"/>
  </r>
  <r>
    <x v="11"/>
    <s v="Primero"/>
    <s v="Panamá Oeste"/>
    <n v="29"/>
    <s v="01/08/2022"/>
    <x v="19"/>
  </r>
  <r>
    <x v="11"/>
    <s v="Primero"/>
    <s v="Colón"/>
    <n v="12"/>
    <s v="01/08/2022"/>
    <x v="19"/>
  </r>
  <r>
    <x v="11"/>
    <s v="Primero"/>
    <s v="Darién"/>
    <n v="1"/>
    <s v="01/08/2022"/>
    <x v="19"/>
  </r>
  <r>
    <x v="12"/>
    <s v="Primero"/>
    <s v="Panamá"/>
    <n v="38"/>
    <s v="01/08/2022"/>
    <x v="19"/>
  </r>
  <r>
    <x v="12"/>
    <s v="Primero"/>
    <s v="San Miguelito"/>
    <n v="10"/>
    <s v="01/08/2022"/>
    <x v="19"/>
  </r>
  <r>
    <x v="12"/>
    <s v="Primero"/>
    <s v="Panamá Oeste"/>
    <n v="9"/>
    <s v="01/08/2022"/>
    <x v="19"/>
  </r>
  <r>
    <x v="12"/>
    <s v="Primero"/>
    <s v="Colón"/>
    <n v="3"/>
    <s v="01/08/2022"/>
    <x v="19"/>
  </r>
  <r>
    <x v="12"/>
    <s v="Primero"/>
    <s v="Darién"/>
    <n v="9"/>
    <s v="01/08/2022"/>
    <x v="19"/>
  </r>
  <r>
    <x v="13"/>
    <s v="Primero"/>
    <s v="Panamá"/>
    <n v="6"/>
    <s v="01/08/2022"/>
    <x v="19"/>
  </r>
  <r>
    <x v="13"/>
    <s v="Primero"/>
    <s v="San Miguelito"/>
    <n v="2"/>
    <s v="01/08/2022"/>
    <x v="19"/>
  </r>
  <r>
    <x v="13"/>
    <s v="Primero"/>
    <s v="Panamá Oeste"/>
    <n v="4"/>
    <s v="01/08/2022"/>
    <x v="19"/>
  </r>
  <r>
    <x v="13"/>
    <s v="Primero"/>
    <s v="Colón"/>
    <n v="4"/>
    <s v="01/08/2022"/>
    <x v="19"/>
  </r>
  <r>
    <x v="13"/>
    <s v="Primero"/>
    <s v="Darién"/>
    <n v="2"/>
    <s v="01/08/2022"/>
    <x v="19"/>
  </r>
  <r>
    <x v="14"/>
    <s v="Primero"/>
    <s v="Panamá"/>
    <n v="0"/>
    <s v="01/08/2022"/>
    <x v="19"/>
  </r>
  <r>
    <x v="14"/>
    <s v="Primero"/>
    <s v="San Miguelito"/>
    <n v="1"/>
    <s v="01/08/2022"/>
    <x v="19"/>
  </r>
  <r>
    <x v="14"/>
    <s v="Primero"/>
    <s v="Panamá Oeste"/>
    <n v="0"/>
    <s v="01/08/2022"/>
    <x v="19"/>
  </r>
  <r>
    <x v="14"/>
    <s v="Primero"/>
    <s v="Colón"/>
    <n v="0"/>
    <s v="01/08/2022"/>
    <x v="19"/>
  </r>
  <r>
    <x v="14"/>
    <s v="Primero"/>
    <s v="Darién"/>
    <n v="0"/>
    <s v="01/08/2022"/>
    <x v="19"/>
  </r>
  <r>
    <x v="0"/>
    <s v="Primero"/>
    <s v="Panamá"/>
    <n v="5"/>
    <s v="01/08/2022"/>
    <x v="19"/>
  </r>
  <r>
    <x v="0"/>
    <s v="Primero"/>
    <s v="San Miguelito"/>
    <n v="1"/>
    <s v="01/08/2022"/>
    <x v="19"/>
  </r>
  <r>
    <x v="0"/>
    <s v="Primero"/>
    <s v="Panamá Oeste"/>
    <n v="0"/>
    <s v="01/08/2022"/>
    <x v="19"/>
  </r>
  <r>
    <x v="0"/>
    <s v="Primero"/>
    <s v="Colón"/>
    <n v="5"/>
    <s v="01/08/2022"/>
    <x v="19"/>
  </r>
  <r>
    <x v="0"/>
    <s v="Primero"/>
    <s v="Darién"/>
    <n v="1"/>
    <s v="01/08/2022"/>
    <x v="19"/>
  </r>
  <r>
    <x v="1"/>
    <s v="Primero"/>
    <s v="Panamá"/>
    <n v="302"/>
    <s v="01/09/2022"/>
    <x v="20"/>
  </r>
  <r>
    <x v="1"/>
    <s v="Primero"/>
    <s v="San Miguelito"/>
    <n v="96"/>
    <s v="01/09/2022"/>
    <x v="20"/>
  </r>
  <r>
    <x v="1"/>
    <s v="Primero"/>
    <s v="Panamá Oeste"/>
    <n v="103"/>
    <s v="01/09/2022"/>
    <x v="20"/>
  </r>
  <r>
    <x v="1"/>
    <s v="Primero"/>
    <s v="Colón"/>
    <n v="65"/>
    <s v="01/09/2022"/>
    <x v="20"/>
  </r>
  <r>
    <x v="1"/>
    <s v="Primero"/>
    <s v="Darién"/>
    <n v="28"/>
    <s v="01/09/2022"/>
    <x v="20"/>
  </r>
  <r>
    <x v="2"/>
    <s v="Primero"/>
    <s v="Panamá"/>
    <n v="48"/>
    <s v="01/09/2022"/>
    <x v="20"/>
  </r>
  <r>
    <x v="2"/>
    <s v="Primero"/>
    <s v="San Miguelito"/>
    <n v="13"/>
    <s v="01/09/2022"/>
    <x v="20"/>
  </r>
  <r>
    <x v="2"/>
    <s v="Primero"/>
    <s v="Panamá Oeste"/>
    <n v="12"/>
    <s v="01/09/2022"/>
    <x v="20"/>
  </r>
  <r>
    <x v="2"/>
    <s v="Primero"/>
    <s v="Colón"/>
    <n v="16"/>
    <s v="01/09/2022"/>
    <x v="20"/>
  </r>
  <r>
    <x v="2"/>
    <s v="Primero"/>
    <s v="Darién"/>
    <n v="2"/>
    <s v="01/09/2022"/>
    <x v="20"/>
  </r>
  <r>
    <x v="3"/>
    <s v="Primero"/>
    <s v="Panamá"/>
    <n v="144"/>
    <s v="01/09/2022"/>
    <x v="20"/>
  </r>
  <r>
    <x v="3"/>
    <s v="Primero"/>
    <s v="San Miguelito"/>
    <n v="32"/>
    <s v="01/09/2022"/>
    <x v="20"/>
  </r>
  <r>
    <x v="3"/>
    <s v="Primero"/>
    <s v="Panamá Oeste"/>
    <n v="67"/>
    <s v="01/09/2022"/>
    <x v="20"/>
  </r>
  <r>
    <x v="3"/>
    <s v="Primero"/>
    <s v="Colón"/>
    <n v="36"/>
    <s v="01/09/2022"/>
    <x v="20"/>
  </r>
  <r>
    <x v="3"/>
    <s v="Primero"/>
    <s v="Darién"/>
    <n v="35"/>
    <s v="01/09/2022"/>
    <x v="20"/>
  </r>
  <r>
    <x v="4"/>
    <s v="Primero"/>
    <s v="Panamá"/>
    <n v="14"/>
    <s v="01/09/2022"/>
    <x v="20"/>
  </r>
  <r>
    <x v="4"/>
    <s v="Primero"/>
    <s v="San Miguelito"/>
    <n v="1"/>
    <s v="01/09/2022"/>
    <x v="20"/>
  </r>
  <r>
    <x v="4"/>
    <s v="Primero"/>
    <s v="Panamá Oeste"/>
    <n v="6"/>
    <s v="01/09/2022"/>
    <x v="20"/>
  </r>
  <r>
    <x v="4"/>
    <s v="Primero"/>
    <s v="Colón"/>
    <n v="0"/>
    <s v="01/09/2022"/>
    <x v="20"/>
  </r>
  <r>
    <x v="4"/>
    <s v="Primero"/>
    <s v="Darién"/>
    <n v="0"/>
    <s v="01/09/2022"/>
    <x v="20"/>
  </r>
  <r>
    <x v="5"/>
    <s v="Primero"/>
    <s v="Panamá"/>
    <n v="522"/>
    <s v="01/09/2022"/>
    <x v="20"/>
  </r>
  <r>
    <x v="5"/>
    <s v="Primero"/>
    <s v="San Miguelito"/>
    <n v="132"/>
    <s v="01/09/2022"/>
    <x v="20"/>
  </r>
  <r>
    <x v="5"/>
    <s v="Primero"/>
    <s v="Panamá Oeste"/>
    <n v="412"/>
    <s v="01/09/2022"/>
    <x v="20"/>
  </r>
  <r>
    <x v="5"/>
    <s v="Primero"/>
    <s v="Colón"/>
    <n v="140"/>
    <s v="01/09/2022"/>
    <x v="20"/>
  </r>
  <r>
    <x v="5"/>
    <s v="Primero"/>
    <s v="Darién"/>
    <n v="33"/>
    <s v="01/09/2022"/>
    <x v="20"/>
  </r>
  <r>
    <x v="6"/>
    <s v="Primero"/>
    <s v="Panamá"/>
    <n v="1250"/>
    <s v="01/09/2022"/>
    <x v="20"/>
  </r>
  <r>
    <x v="6"/>
    <s v="Primero"/>
    <s v="San Miguelito"/>
    <n v="252"/>
    <s v="01/09/2022"/>
    <x v="20"/>
  </r>
  <r>
    <x v="6"/>
    <s v="Primero"/>
    <s v="Panamá Oeste"/>
    <n v="353"/>
    <s v="01/09/2022"/>
    <x v="20"/>
  </r>
  <r>
    <x v="6"/>
    <s v="Primero"/>
    <s v="Colón"/>
    <n v="152"/>
    <s v="01/09/2022"/>
    <x v="20"/>
  </r>
  <r>
    <x v="6"/>
    <s v="Primero"/>
    <s v="Darién"/>
    <n v="27"/>
    <s v="01/09/2022"/>
    <x v="20"/>
  </r>
  <r>
    <x v="7"/>
    <s v="Primero"/>
    <s v="Panamá"/>
    <n v="137"/>
    <s v="01/09/2022"/>
    <x v="20"/>
  </r>
  <r>
    <x v="7"/>
    <s v="Primero"/>
    <s v="San Miguelito"/>
    <n v="12"/>
    <s v="01/09/2022"/>
    <x v="20"/>
  </r>
  <r>
    <x v="7"/>
    <s v="Primero"/>
    <s v="Panamá Oeste"/>
    <n v="15"/>
    <s v="01/09/2022"/>
    <x v="20"/>
  </r>
  <r>
    <x v="7"/>
    <s v="Primero"/>
    <s v="Colón"/>
    <n v="7"/>
    <s v="01/09/2022"/>
    <x v="20"/>
  </r>
  <r>
    <x v="7"/>
    <s v="Primero"/>
    <s v="Darién"/>
    <n v="0"/>
    <s v="01/09/2022"/>
    <x v="20"/>
  </r>
  <r>
    <x v="8"/>
    <s v="Primero"/>
    <s v="Panamá"/>
    <n v="12"/>
    <s v="01/09/2022"/>
    <x v="20"/>
  </r>
  <r>
    <x v="8"/>
    <s v="Primero"/>
    <s v="San Miguelito"/>
    <n v="3"/>
    <s v="01/09/2022"/>
    <x v="20"/>
  </r>
  <r>
    <x v="8"/>
    <s v="Primero"/>
    <s v="Panamá Oeste"/>
    <n v="28"/>
    <s v="01/09/2022"/>
    <x v="20"/>
  </r>
  <r>
    <x v="8"/>
    <s v="Primero"/>
    <s v="Colón"/>
    <n v="1"/>
    <s v="01/09/2022"/>
    <x v="20"/>
  </r>
  <r>
    <x v="8"/>
    <s v="Primero"/>
    <s v="Darién"/>
    <n v="0"/>
    <s v="01/09/2022"/>
    <x v="20"/>
  </r>
  <r>
    <x v="9"/>
    <s v="Primero"/>
    <s v="Panamá"/>
    <n v="495"/>
    <s v="01/09/2022"/>
    <x v="20"/>
  </r>
  <r>
    <x v="9"/>
    <s v="Primero"/>
    <s v="San Miguelito"/>
    <n v="163"/>
    <s v="01/09/2022"/>
    <x v="20"/>
  </r>
  <r>
    <x v="9"/>
    <s v="Primero"/>
    <s v="Panamá Oeste"/>
    <n v="156"/>
    <s v="01/09/2022"/>
    <x v="20"/>
  </r>
  <r>
    <x v="9"/>
    <s v="Primero"/>
    <s v="Colón"/>
    <n v="212"/>
    <s v="01/09/2022"/>
    <x v="20"/>
  </r>
  <r>
    <x v="9"/>
    <s v="Primero"/>
    <s v="Darién"/>
    <n v="16"/>
    <s v="01/09/2022"/>
    <x v="20"/>
  </r>
  <r>
    <x v="10"/>
    <s v="Primero"/>
    <s v="Panamá"/>
    <n v="32"/>
    <s v="01/09/2022"/>
    <x v="20"/>
  </r>
  <r>
    <x v="10"/>
    <s v="Primero"/>
    <s v="San Miguelito"/>
    <n v="3"/>
    <s v="01/09/2022"/>
    <x v="20"/>
  </r>
  <r>
    <x v="10"/>
    <s v="Primero"/>
    <s v="Panamá Oeste"/>
    <n v="6"/>
    <s v="01/09/2022"/>
    <x v="20"/>
  </r>
  <r>
    <x v="10"/>
    <s v="Primero"/>
    <s v="Colón"/>
    <n v="9"/>
    <s v="01/09/2022"/>
    <x v="20"/>
  </r>
  <r>
    <x v="10"/>
    <s v="Primero"/>
    <s v="Darién"/>
    <n v="5"/>
    <s v="01/09/2022"/>
    <x v="20"/>
  </r>
  <r>
    <x v="11"/>
    <s v="Primero"/>
    <s v="Panamá"/>
    <n v="97"/>
    <s v="01/09/2022"/>
    <x v="20"/>
  </r>
  <r>
    <x v="11"/>
    <s v="Primero"/>
    <s v="San Miguelito"/>
    <n v="37"/>
    <s v="01/09/2022"/>
    <x v="20"/>
  </r>
  <r>
    <x v="11"/>
    <s v="Primero"/>
    <s v="Panamá Oeste"/>
    <n v="58"/>
    <s v="01/09/2022"/>
    <x v="20"/>
  </r>
  <r>
    <x v="11"/>
    <s v="Primero"/>
    <s v="Colón"/>
    <n v="9"/>
    <s v="01/09/2022"/>
    <x v="20"/>
  </r>
  <r>
    <x v="11"/>
    <s v="Primero"/>
    <s v="Darién"/>
    <n v="1"/>
    <s v="01/09/2022"/>
    <x v="20"/>
  </r>
  <r>
    <x v="12"/>
    <s v="Primero"/>
    <s v="Panamá"/>
    <n v="30"/>
    <s v="01/09/2022"/>
    <x v="20"/>
  </r>
  <r>
    <x v="12"/>
    <s v="Primero"/>
    <s v="San Miguelito"/>
    <n v="22"/>
    <s v="01/09/2022"/>
    <x v="20"/>
  </r>
  <r>
    <x v="12"/>
    <s v="Primero"/>
    <s v="Panamá Oeste"/>
    <n v="14"/>
    <s v="01/09/2022"/>
    <x v="20"/>
  </r>
  <r>
    <x v="12"/>
    <s v="Primero"/>
    <s v="Colón"/>
    <n v="6"/>
    <s v="01/09/2022"/>
    <x v="20"/>
  </r>
  <r>
    <x v="12"/>
    <s v="Primero"/>
    <s v="Darién"/>
    <n v="1"/>
    <s v="01/09/2022"/>
    <x v="20"/>
  </r>
  <r>
    <x v="13"/>
    <s v="Primero"/>
    <s v="Panamá"/>
    <n v="10"/>
    <s v="01/09/2022"/>
    <x v="20"/>
  </r>
  <r>
    <x v="13"/>
    <s v="Primero"/>
    <s v="San Miguelito"/>
    <n v="0"/>
    <s v="01/09/2022"/>
    <x v="20"/>
  </r>
  <r>
    <x v="13"/>
    <s v="Primero"/>
    <s v="Panamá Oeste"/>
    <n v="14"/>
    <s v="01/09/2022"/>
    <x v="20"/>
  </r>
  <r>
    <x v="13"/>
    <s v="Primero"/>
    <s v="Colón"/>
    <n v="1"/>
    <s v="01/09/2022"/>
    <x v="20"/>
  </r>
  <r>
    <x v="13"/>
    <s v="Primero"/>
    <s v="Darién"/>
    <n v="0"/>
    <s v="01/09/2022"/>
    <x v="20"/>
  </r>
  <r>
    <x v="14"/>
    <s v="Primero"/>
    <s v="Panamá"/>
    <n v="0"/>
    <s v="01/09/2022"/>
    <x v="20"/>
  </r>
  <r>
    <x v="14"/>
    <s v="Primero"/>
    <s v="San Miguelito"/>
    <n v="0"/>
    <s v="01/09/2022"/>
    <x v="20"/>
  </r>
  <r>
    <x v="14"/>
    <s v="Primero"/>
    <s v="Panamá Oeste"/>
    <n v="0"/>
    <s v="01/09/2022"/>
    <x v="20"/>
  </r>
  <r>
    <x v="14"/>
    <s v="Primero"/>
    <s v="Colón"/>
    <n v="0"/>
    <s v="01/09/2022"/>
    <x v="20"/>
  </r>
  <r>
    <x v="14"/>
    <s v="Primero"/>
    <s v="Darién"/>
    <n v="0"/>
    <s v="01/09/2022"/>
    <x v="20"/>
  </r>
  <r>
    <x v="0"/>
    <s v="Primero"/>
    <s v="Panamá"/>
    <n v="6"/>
    <s v="01/09/2022"/>
    <x v="20"/>
  </r>
  <r>
    <x v="0"/>
    <s v="Primero"/>
    <s v="San Miguelito"/>
    <n v="0"/>
    <s v="01/09/2022"/>
    <x v="20"/>
  </r>
  <r>
    <x v="0"/>
    <s v="Primero"/>
    <s v="Panamá Oeste"/>
    <n v="0"/>
    <s v="01/09/2022"/>
    <x v="20"/>
  </r>
  <r>
    <x v="0"/>
    <s v="Primero"/>
    <s v="Colón"/>
    <n v="1"/>
    <s v="01/09/2022"/>
    <x v="20"/>
  </r>
  <r>
    <x v="0"/>
    <s v="Primero"/>
    <s v="Darién"/>
    <n v="0"/>
    <s v="01/09/2022"/>
    <x v="20"/>
  </r>
  <r>
    <x v="1"/>
    <s v="Primero"/>
    <s v="Panamá"/>
    <n v="296"/>
    <s v="01/10/2022"/>
    <x v="21"/>
  </r>
  <r>
    <x v="1"/>
    <s v="Primero"/>
    <s v="San Miguelito"/>
    <n v="76"/>
    <s v="01/10/2022"/>
    <x v="21"/>
  </r>
  <r>
    <x v="1"/>
    <s v="Primero"/>
    <s v="Panamá Oeste"/>
    <n v="132"/>
    <s v="01/10/2022"/>
    <x v="21"/>
  </r>
  <r>
    <x v="1"/>
    <s v="Primero"/>
    <s v="Colón"/>
    <n v="79"/>
    <s v="01/10/2022"/>
    <x v="21"/>
  </r>
  <r>
    <x v="1"/>
    <s v="Primero"/>
    <s v="Darién"/>
    <n v="48"/>
    <s v="01/10/2022"/>
    <x v="21"/>
  </r>
  <r>
    <x v="2"/>
    <s v="Primero"/>
    <s v="Panamá"/>
    <n v="50"/>
    <s v="01/10/2022"/>
    <x v="21"/>
  </r>
  <r>
    <x v="2"/>
    <s v="Primero"/>
    <s v="San Miguelito"/>
    <n v="12"/>
    <s v="01/10/2022"/>
    <x v="21"/>
  </r>
  <r>
    <x v="2"/>
    <s v="Primero"/>
    <s v="Panamá Oeste"/>
    <n v="18"/>
    <s v="01/10/2022"/>
    <x v="21"/>
  </r>
  <r>
    <x v="2"/>
    <s v="Primero"/>
    <s v="Colón"/>
    <n v="18"/>
    <s v="01/10/2022"/>
    <x v="21"/>
  </r>
  <r>
    <x v="2"/>
    <s v="Primero"/>
    <s v="Darién"/>
    <n v="1"/>
    <s v="01/10/2022"/>
    <x v="21"/>
  </r>
  <r>
    <x v="3"/>
    <s v="Primero"/>
    <s v="Panamá"/>
    <n v="123"/>
    <s v="01/10/2022"/>
    <x v="21"/>
  </r>
  <r>
    <x v="3"/>
    <s v="Primero"/>
    <s v="San Miguelito"/>
    <n v="26"/>
    <s v="01/10/2022"/>
    <x v="21"/>
  </r>
  <r>
    <x v="3"/>
    <s v="Primero"/>
    <s v="Panamá Oeste"/>
    <n v="74"/>
    <s v="01/10/2022"/>
    <x v="21"/>
  </r>
  <r>
    <x v="3"/>
    <s v="Primero"/>
    <s v="Colón"/>
    <n v="39"/>
    <s v="01/10/2022"/>
    <x v="21"/>
  </r>
  <r>
    <x v="3"/>
    <s v="Primero"/>
    <s v="Darién"/>
    <n v="13"/>
    <s v="01/10/2022"/>
    <x v="21"/>
  </r>
  <r>
    <x v="4"/>
    <s v="Primero"/>
    <s v="Panamá"/>
    <n v="12"/>
    <s v="01/10/2022"/>
    <x v="21"/>
  </r>
  <r>
    <x v="4"/>
    <s v="Primero"/>
    <s v="San Miguelito"/>
    <n v="2"/>
    <s v="01/10/2022"/>
    <x v="21"/>
  </r>
  <r>
    <x v="4"/>
    <s v="Primero"/>
    <s v="Panamá Oeste"/>
    <n v="8"/>
    <s v="01/10/2022"/>
    <x v="21"/>
  </r>
  <r>
    <x v="4"/>
    <s v="Primero"/>
    <s v="Colón"/>
    <n v="1"/>
    <s v="01/10/2022"/>
    <x v="21"/>
  </r>
  <r>
    <x v="4"/>
    <s v="Primero"/>
    <s v="Darién"/>
    <n v="0"/>
    <s v="01/10/2022"/>
    <x v="21"/>
  </r>
  <r>
    <x v="5"/>
    <s v="Primero"/>
    <s v="Panamá"/>
    <n v="489"/>
    <s v="01/10/2022"/>
    <x v="21"/>
  </r>
  <r>
    <x v="5"/>
    <s v="Primero"/>
    <s v="San Miguelito"/>
    <n v="120"/>
    <s v="01/10/2022"/>
    <x v="21"/>
  </r>
  <r>
    <x v="5"/>
    <s v="Primero"/>
    <s v="Panamá Oeste"/>
    <n v="394"/>
    <s v="01/10/2022"/>
    <x v="21"/>
  </r>
  <r>
    <x v="5"/>
    <s v="Primero"/>
    <s v="Colón"/>
    <n v="137"/>
    <s v="01/10/2022"/>
    <x v="21"/>
  </r>
  <r>
    <x v="5"/>
    <s v="Primero"/>
    <s v="Darién"/>
    <n v="37"/>
    <s v="01/10/2022"/>
    <x v="21"/>
  </r>
  <r>
    <x v="6"/>
    <s v="Primero"/>
    <s v="Panamá"/>
    <n v="1342"/>
    <s v="01/10/2022"/>
    <x v="21"/>
  </r>
  <r>
    <x v="6"/>
    <s v="Primero"/>
    <s v="San Miguelito"/>
    <n v="300"/>
    <s v="01/10/2022"/>
    <x v="21"/>
  </r>
  <r>
    <x v="6"/>
    <s v="Primero"/>
    <s v="Panamá Oeste"/>
    <n v="358"/>
    <s v="01/10/2022"/>
    <x v="21"/>
  </r>
  <r>
    <x v="6"/>
    <s v="Primero"/>
    <s v="Colón"/>
    <n v="163"/>
    <s v="01/10/2022"/>
    <x v="21"/>
  </r>
  <r>
    <x v="6"/>
    <s v="Primero"/>
    <s v="Darién"/>
    <n v="15"/>
    <s v="01/10/2022"/>
    <x v="21"/>
  </r>
  <r>
    <x v="7"/>
    <s v="Primero"/>
    <s v="Panamá"/>
    <n v="158"/>
    <s v="01/10/2022"/>
    <x v="21"/>
  </r>
  <r>
    <x v="7"/>
    <s v="Primero"/>
    <s v="San Miguelito"/>
    <n v="8"/>
    <s v="01/10/2022"/>
    <x v="21"/>
  </r>
  <r>
    <x v="7"/>
    <s v="Primero"/>
    <s v="Panamá Oeste"/>
    <n v="18"/>
    <s v="01/10/2022"/>
    <x v="21"/>
  </r>
  <r>
    <x v="7"/>
    <s v="Primero"/>
    <s v="Colón"/>
    <n v="5"/>
    <s v="01/10/2022"/>
    <x v="21"/>
  </r>
  <r>
    <x v="7"/>
    <s v="Primero"/>
    <s v="Darién"/>
    <n v="1"/>
    <s v="01/10/2022"/>
    <x v="21"/>
  </r>
  <r>
    <x v="8"/>
    <s v="Primero"/>
    <s v="Panamá"/>
    <n v="15"/>
    <s v="01/10/2022"/>
    <x v="21"/>
  </r>
  <r>
    <x v="8"/>
    <s v="Primero"/>
    <s v="San Miguelito"/>
    <n v="3"/>
    <s v="01/10/2022"/>
    <x v="21"/>
  </r>
  <r>
    <x v="8"/>
    <s v="Primero"/>
    <s v="Panamá Oeste"/>
    <n v="16"/>
    <s v="01/10/2022"/>
    <x v="21"/>
  </r>
  <r>
    <x v="8"/>
    <s v="Primero"/>
    <s v="Colón"/>
    <n v="1"/>
    <s v="01/10/2022"/>
    <x v="21"/>
  </r>
  <r>
    <x v="8"/>
    <s v="Primero"/>
    <s v="Darién"/>
    <n v="0"/>
    <s v="01/10/2022"/>
    <x v="21"/>
  </r>
  <r>
    <x v="9"/>
    <s v="Primero"/>
    <s v="Panamá"/>
    <n v="528"/>
    <s v="01/10/2022"/>
    <x v="21"/>
  </r>
  <r>
    <x v="9"/>
    <s v="Primero"/>
    <s v="San Miguelito"/>
    <n v="185"/>
    <s v="01/10/2022"/>
    <x v="21"/>
  </r>
  <r>
    <x v="9"/>
    <s v="Primero"/>
    <s v="Panamá Oeste"/>
    <n v="156"/>
    <s v="01/10/2022"/>
    <x v="21"/>
  </r>
  <r>
    <x v="9"/>
    <s v="Primero"/>
    <s v="Colón"/>
    <n v="189"/>
    <s v="01/10/2022"/>
    <x v="21"/>
  </r>
  <r>
    <x v="9"/>
    <s v="Primero"/>
    <s v="Darién"/>
    <n v="15"/>
    <s v="01/10/2022"/>
    <x v="21"/>
  </r>
  <r>
    <x v="10"/>
    <s v="Primero"/>
    <s v="Panamá"/>
    <n v="46"/>
    <s v="01/10/2022"/>
    <x v="21"/>
  </r>
  <r>
    <x v="10"/>
    <s v="Primero"/>
    <s v="San Miguelito"/>
    <n v="5"/>
    <s v="01/10/2022"/>
    <x v="21"/>
  </r>
  <r>
    <x v="10"/>
    <s v="Primero"/>
    <s v="Panamá Oeste"/>
    <n v="4"/>
    <s v="01/10/2022"/>
    <x v="21"/>
  </r>
  <r>
    <x v="10"/>
    <s v="Primero"/>
    <s v="Colón"/>
    <n v="6"/>
    <s v="01/10/2022"/>
    <x v="21"/>
  </r>
  <r>
    <x v="10"/>
    <s v="Primero"/>
    <s v="Darién"/>
    <n v="4"/>
    <s v="01/10/2022"/>
    <x v="21"/>
  </r>
  <r>
    <x v="11"/>
    <s v="Primero"/>
    <s v="Panamá"/>
    <n v="102"/>
    <s v="01/10/2022"/>
    <x v="21"/>
  </r>
  <r>
    <x v="11"/>
    <s v="Primero"/>
    <s v="San Miguelito"/>
    <n v="12"/>
    <s v="01/10/2022"/>
    <x v="21"/>
  </r>
  <r>
    <x v="11"/>
    <s v="Primero"/>
    <s v="Panamá Oeste"/>
    <n v="45"/>
    <s v="01/10/2022"/>
    <x v="21"/>
  </r>
  <r>
    <x v="11"/>
    <s v="Primero"/>
    <s v="Colón"/>
    <n v="6"/>
    <s v="01/10/2022"/>
    <x v="21"/>
  </r>
  <r>
    <x v="11"/>
    <s v="Primero"/>
    <s v="Darién"/>
    <n v="1"/>
    <s v="01/10/2022"/>
    <x v="21"/>
  </r>
  <r>
    <x v="12"/>
    <s v="Primero"/>
    <s v="Panamá"/>
    <n v="25"/>
    <s v="01/10/2022"/>
    <x v="21"/>
  </r>
  <r>
    <x v="12"/>
    <s v="Primero"/>
    <s v="San Miguelito"/>
    <n v="5"/>
    <s v="01/10/2022"/>
    <x v="21"/>
  </r>
  <r>
    <x v="12"/>
    <s v="Primero"/>
    <s v="Panamá Oeste"/>
    <n v="8"/>
    <s v="01/10/2022"/>
    <x v="21"/>
  </r>
  <r>
    <x v="12"/>
    <s v="Primero"/>
    <s v="Colón"/>
    <n v="4"/>
    <s v="01/10/2022"/>
    <x v="21"/>
  </r>
  <r>
    <x v="12"/>
    <s v="Primero"/>
    <s v="Darién"/>
    <n v="2"/>
    <s v="01/10/2022"/>
    <x v="21"/>
  </r>
  <r>
    <x v="13"/>
    <s v="Primero"/>
    <s v="Panamá"/>
    <n v="5"/>
    <s v="01/10/2022"/>
    <x v="21"/>
  </r>
  <r>
    <x v="13"/>
    <s v="Primero"/>
    <s v="San Miguelito"/>
    <n v="0"/>
    <s v="01/10/2022"/>
    <x v="21"/>
  </r>
  <r>
    <x v="13"/>
    <s v="Primero"/>
    <s v="Panamá Oeste"/>
    <n v="4"/>
    <s v="01/10/2022"/>
    <x v="21"/>
  </r>
  <r>
    <x v="13"/>
    <s v="Primero"/>
    <s v="Colón"/>
    <n v="2"/>
    <s v="01/10/2022"/>
    <x v="21"/>
  </r>
  <r>
    <x v="13"/>
    <s v="Primero"/>
    <s v="Darién"/>
    <n v="3"/>
    <s v="01/10/2022"/>
    <x v="21"/>
  </r>
  <r>
    <x v="14"/>
    <s v="Primero"/>
    <s v="Panamá"/>
    <n v="0"/>
    <s v="01/10/2022"/>
    <x v="21"/>
  </r>
  <r>
    <x v="14"/>
    <s v="Primero"/>
    <s v="San Miguelito"/>
    <n v="0"/>
    <s v="01/10/2022"/>
    <x v="21"/>
  </r>
  <r>
    <x v="14"/>
    <s v="Primero"/>
    <s v="Panamá Oeste"/>
    <n v="0"/>
    <s v="01/10/2022"/>
    <x v="21"/>
  </r>
  <r>
    <x v="14"/>
    <s v="Primero"/>
    <s v="Colón"/>
    <n v="0"/>
    <s v="01/10/2022"/>
    <x v="21"/>
  </r>
  <r>
    <x v="14"/>
    <s v="Primero"/>
    <s v="Darién"/>
    <n v="0"/>
    <s v="01/10/2022"/>
    <x v="21"/>
  </r>
  <r>
    <x v="0"/>
    <s v="Primero"/>
    <s v="Panamá"/>
    <n v="3"/>
    <s v="01/10/2022"/>
    <x v="21"/>
  </r>
  <r>
    <x v="0"/>
    <s v="Primero"/>
    <s v="San Miguelito"/>
    <n v="0"/>
    <s v="01/10/2022"/>
    <x v="21"/>
  </r>
  <r>
    <x v="0"/>
    <s v="Primero"/>
    <s v="Panamá Oeste"/>
    <n v="0"/>
    <s v="01/10/2022"/>
    <x v="21"/>
  </r>
  <r>
    <x v="0"/>
    <s v="Primero"/>
    <s v="Colón"/>
    <n v="1"/>
    <s v="01/10/2022"/>
    <x v="21"/>
  </r>
  <r>
    <x v="0"/>
    <s v="Primero"/>
    <s v="Darién"/>
    <n v="1"/>
    <s v="01/10/2022"/>
    <x v="21"/>
  </r>
  <r>
    <x v="1"/>
    <s v="Primero"/>
    <s v="Panamá"/>
    <n v="260"/>
    <s v="01/11/2022"/>
    <x v="22"/>
  </r>
  <r>
    <x v="1"/>
    <s v="Primero"/>
    <s v="San Miguelito"/>
    <n v="64"/>
    <s v="01/11/2022"/>
    <x v="22"/>
  </r>
  <r>
    <x v="1"/>
    <s v="Primero"/>
    <s v="Panamá Oeste"/>
    <n v="120"/>
    <s v="01/11/2022"/>
    <x v="22"/>
  </r>
  <r>
    <x v="1"/>
    <s v="Primero"/>
    <s v="Colón"/>
    <n v="72"/>
    <s v="01/11/2022"/>
    <x v="22"/>
  </r>
  <r>
    <x v="1"/>
    <s v="Primero"/>
    <s v="Darién"/>
    <n v="18"/>
    <s v="01/11/2022"/>
    <x v="22"/>
  </r>
  <r>
    <x v="2"/>
    <s v="Primero"/>
    <s v="Panamá"/>
    <n v="33"/>
    <s v="01/11/2022"/>
    <x v="22"/>
  </r>
  <r>
    <x v="2"/>
    <s v="Primero"/>
    <s v="San Miguelito"/>
    <n v="7"/>
    <s v="01/11/2022"/>
    <x v="22"/>
  </r>
  <r>
    <x v="2"/>
    <s v="Primero"/>
    <s v="Panamá Oeste"/>
    <n v="16"/>
    <s v="01/11/2022"/>
    <x v="22"/>
  </r>
  <r>
    <x v="2"/>
    <s v="Primero"/>
    <s v="Colón"/>
    <n v="10"/>
    <s v="01/11/2022"/>
    <x v="22"/>
  </r>
  <r>
    <x v="2"/>
    <s v="Primero"/>
    <s v="Darién"/>
    <n v="1"/>
    <s v="01/11/2022"/>
    <x v="22"/>
  </r>
  <r>
    <x v="3"/>
    <s v="Primero"/>
    <s v="Panamá"/>
    <n v="106"/>
    <s v="01/11/2022"/>
    <x v="22"/>
  </r>
  <r>
    <x v="3"/>
    <s v="Primero"/>
    <s v="San Miguelito"/>
    <n v="29"/>
    <s v="01/11/2022"/>
    <x v="22"/>
  </r>
  <r>
    <x v="3"/>
    <s v="Primero"/>
    <s v="Panamá Oeste"/>
    <n v="51"/>
    <s v="01/11/2022"/>
    <x v="22"/>
  </r>
  <r>
    <x v="3"/>
    <s v="Primero"/>
    <s v="Colón"/>
    <n v="28"/>
    <s v="01/11/2022"/>
    <x v="22"/>
  </r>
  <r>
    <x v="3"/>
    <s v="Primero"/>
    <s v="Darién"/>
    <n v="24"/>
    <s v="01/11/2022"/>
    <x v="22"/>
  </r>
  <r>
    <x v="4"/>
    <s v="Primero"/>
    <s v="Panamá"/>
    <n v="9"/>
    <s v="01/11/2022"/>
    <x v="22"/>
  </r>
  <r>
    <x v="4"/>
    <s v="Primero"/>
    <s v="San Miguelito"/>
    <n v="1"/>
    <s v="01/11/2022"/>
    <x v="22"/>
  </r>
  <r>
    <x v="4"/>
    <s v="Primero"/>
    <s v="Panamá Oeste"/>
    <n v="4"/>
    <s v="01/11/2022"/>
    <x v="22"/>
  </r>
  <r>
    <x v="4"/>
    <s v="Primero"/>
    <s v="Colón"/>
    <n v="3"/>
    <s v="01/11/2022"/>
    <x v="22"/>
  </r>
  <r>
    <x v="4"/>
    <s v="Primero"/>
    <s v="Darién"/>
    <n v="0"/>
    <s v="01/11/2022"/>
    <x v="22"/>
  </r>
  <r>
    <x v="5"/>
    <s v="Primero"/>
    <s v="Panamá"/>
    <n v="449"/>
    <s v="01/11/2022"/>
    <x v="22"/>
  </r>
  <r>
    <x v="5"/>
    <s v="Primero"/>
    <s v="San Miguelito"/>
    <n v="105"/>
    <s v="01/11/2022"/>
    <x v="22"/>
  </r>
  <r>
    <x v="5"/>
    <s v="Primero"/>
    <s v="Panamá Oeste"/>
    <n v="355"/>
    <s v="01/11/2022"/>
    <x v="22"/>
  </r>
  <r>
    <x v="5"/>
    <s v="Primero"/>
    <s v="Colón"/>
    <n v="117"/>
    <s v="01/11/2022"/>
    <x v="22"/>
  </r>
  <r>
    <x v="5"/>
    <s v="Primero"/>
    <s v="Darién"/>
    <n v="34"/>
    <s v="01/11/2022"/>
    <x v="22"/>
  </r>
  <r>
    <x v="6"/>
    <s v="Primero"/>
    <s v="Panamá"/>
    <n v="1147"/>
    <s v="01/11/2022"/>
    <x v="22"/>
  </r>
  <r>
    <x v="6"/>
    <s v="Primero"/>
    <s v="San Miguelito"/>
    <n v="238"/>
    <s v="01/11/2022"/>
    <x v="22"/>
  </r>
  <r>
    <x v="6"/>
    <s v="Primero"/>
    <s v="Panamá Oeste"/>
    <n v="268"/>
    <s v="01/11/2022"/>
    <x v="22"/>
  </r>
  <r>
    <x v="6"/>
    <s v="Primero"/>
    <s v="Colón"/>
    <n v="133"/>
    <s v="01/11/2022"/>
    <x v="22"/>
  </r>
  <r>
    <x v="6"/>
    <s v="Primero"/>
    <s v="Darién"/>
    <n v="13"/>
    <s v="01/11/2022"/>
    <x v="22"/>
  </r>
  <r>
    <x v="7"/>
    <s v="Primero"/>
    <s v="Panamá"/>
    <n v="115"/>
    <s v="01/11/2022"/>
    <x v="22"/>
  </r>
  <r>
    <x v="7"/>
    <s v="Primero"/>
    <s v="San Miguelito"/>
    <n v="8"/>
    <s v="01/11/2022"/>
    <x v="22"/>
  </r>
  <r>
    <x v="7"/>
    <s v="Primero"/>
    <s v="Panamá Oeste"/>
    <n v="19"/>
    <s v="01/11/2022"/>
    <x v="22"/>
  </r>
  <r>
    <x v="7"/>
    <s v="Primero"/>
    <s v="Colón"/>
    <n v="5"/>
    <s v="01/11/2022"/>
    <x v="22"/>
  </r>
  <r>
    <x v="7"/>
    <s v="Primero"/>
    <s v="Darién"/>
    <n v="0"/>
    <s v="01/11/2022"/>
    <x v="22"/>
  </r>
  <r>
    <x v="8"/>
    <s v="Primero"/>
    <s v="Panamá"/>
    <n v="6"/>
    <s v="01/11/2022"/>
    <x v="22"/>
  </r>
  <r>
    <x v="8"/>
    <s v="Primero"/>
    <s v="San Miguelito"/>
    <n v="5"/>
    <s v="01/11/2022"/>
    <x v="22"/>
  </r>
  <r>
    <x v="8"/>
    <s v="Primero"/>
    <s v="Panamá Oeste"/>
    <n v="11"/>
    <s v="01/11/2022"/>
    <x v="22"/>
  </r>
  <r>
    <x v="8"/>
    <s v="Primero"/>
    <s v="Colón"/>
    <n v="2"/>
    <s v="01/11/2022"/>
    <x v="22"/>
  </r>
  <r>
    <x v="8"/>
    <s v="Primero"/>
    <s v="Darién"/>
    <n v="0"/>
    <s v="01/11/2022"/>
    <x v="22"/>
  </r>
  <r>
    <x v="9"/>
    <s v="Primero"/>
    <s v="Panamá"/>
    <n v="493"/>
    <s v="01/11/2022"/>
    <x v="22"/>
  </r>
  <r>
    <x v="9"/>
    <s v="Primero"/>
    <s v="San Miguelito"/>
    <n v="171"/>
    <s v="01/11/2022"/>
    <x v="22"/>
  </r>
  <r>
    <x v="9"/>
    <s v="Primero"/>
    <s v="Panamá Oeste"/>
    <n v="121"/>
    <s v="01/11/2022"/>
    <x v="22"/>
  </r>
  <r>
    <x v="9"/>
    <s v="Primero"/>
    <s v="Colón"/>
    <n v="130"/>
    <s v="01/11/2022"/>
    <x v="22"/>
  </r>
  <r>
    <x v="9"/>
    <s v="Primero"/>
    <s v="Darién"/>
    <n v="18"/>
    <s v="01/11/2022"/>
    <x v="22"/>
  </r>
  <r>
    <x v="10"/>
    <s v="Primero"/>
    <s v="Panamá"/>
    <n v="40"/>
    <s v="01/11/2022"/>
    <x v="22"/>
  </r>
  <r>
    <x v="10"/>
    <s v="Primero"/>
    <s v="San Miguelito"/>
    <n v="5"/>
    <s v="01/11/2022"/>
    <x v="22"/>
  </r>
  <r>
    <x v="10"/>
    <s v="Primero"/>
    <s v="Panamá Oeste"/>
    <n v="5"/>
    <s v="01/11/2022"/>
    <x v="22"/>
  </r>
  <r>
    <x v="10"/>
    <s v="Primero"/>
    <s v="Colón"/>
    <n v="3"/>
    <s v="01/11/2022"/>
    <x v="22"/>
  </r>
  <r>
    <x v="10"/>
    <s v="Primero"/>
    <s v="Darién"/>
    <n v="2"/>
    <s v="01/11/2022"/>
    <x v="22"/>
  </r>
  <r>
    <x v="11"/>
    <s v="Primero"/>
    <s v="Panamá"/>
    <n v="112"/>
    <s v="01/11/2022"/>
    <x v="22"/>
  </r>
  <r>
    <x v="11"/>
    <s v="Primero"/>
    <s v="San Miguelito"/>
    <n v="15"/>
    <s v="01/11/2022"/>
    <x v="22"/>
  </r>
  <r>
    <x v="11"/>
    <s v="Primero"/>
    <s v="Panamá Oeste"/>
    <n v="29"/>
    <s v="01/11/2022"/>
    <x v="22"/>
  </r>
  <r>
    <x v="11"/>
    <s v="Primero"/>
    <s v="Colón"/>
    <n v="10"/>
    <s v="01/11/2022"/>
    <x v="22"/>
  </r>
  <r>
    <x v="11"/>
    <s v="Primero"/>
    <s v="Darién"/>
    <n v="2"/>
    <s v="01/11/2022"/>
    <x v="22"/>
  </r>
  <r>
    <x v="12"/>
    <s v="Primero"/>
    <s v="Panamá"/>
    <n v="9"/>
    <s v="01/11/2022"/>
    <x v="22"/>
  </r>
  <r>
    <x v="12"/>
    <s v="Primero"/>
    <s v="San Miguelito"/>
    <n v="5"/>
    <s v="01/11/2022"/>
    <x v="22"/>
  </r>
  <r>
    <x v="12"/>
    <s v="Primero"/>
    <s v="Panamá Oeste"/>
    <n v="16"/>
    <s v="01/11/2022"/>
    <x v="22"/>
  </r>
  <r>
    <x v="12"/>
    <s v="Primero"/>
    <s v="Colón"/>
    <n v="5"/>
    <s v="01/11/2022"/>
    <x v="22"/>
  </r>
  <r>
    <x v="12"/>
    <s v="Primero"/>
    <s v="Darién"/>
    <n v="2"/>
    <s v="01/11/2022"/>
    <x v="22"/>
  </r>
  <r>
    <x v="13"/>
    <s v="Primero"/>
    <s v="Panamá"/>
    <n v="11"/>
    <s v="01/11/2022"/>
    <x v="22"/>
  </r>
  <r>
    <x v="13"/>
    <s v="Primero"/>
    <s v="San Miguelito"/>
    <n v="0"/>
    <s v="01/11/2022"/>
    <x v="22"/>
  </r>
  <r>
    <x v="13"/>
    <s v="Primero"/>
    <s v="Panamá Oeste"/>
    <n v="4"/>
    <s v="01/11/2022"/>
    <x v="22"/>
  </r>
  <r>
    <x v="13"/>
    <s v="Primero"/>
    <s v="Colón"/>
    <n v="1"/>
    <s v="01/11/2022"/>
    <x v="22"/>
  </r>
  <r>
    <x v="13"/>
    <s v="Primero"/>
    <s v="Darién"/>
    <n v="2"/>
    <s v="01/11/2022"/>
    <x v="22"/>
  </r>
  <r>
    <x v="14"/>
    <s v="Primero"/>
    <s v="Panamá"/>
    <n v="0"/>
    <s v="01/11/2022"/>
    <x v="22"/>
  </r>
  <r>
    <x v="14"/>
    <s v="Primero"/>
    <s v="San Miguelito"/>
    <n v="0"/>
    <s v="01/11/2022"/>
    <x v="22"/>
  </r>
  <r>
    <x v="14"/>
    <s v="Primero"/>
    <s v="Panamá Oeste"/>
    <n v="0"/>
    <s v="01/11/2022"/>
    <x v="22"/>
  </r>
  <r>
    <x v="14"/>
    <s v="Primero"/>
    <s v="Colón"/>
    <n v="0"/>
    <s v="01/11/2022"/>
    <x v="22"/>
  </r>
  <r>
    <x v="14"/>
    <s v="Primero"/>
    <s v="Darién"/>
    <n v="0"/>
    <s v="01/11/2022"/>
    <x v="22"/>
  </r>
  <r>
    <x v="0"/>
    <s v="Primero"/>
    <s v="Panamá"/>
    <n v="16"/>
    <s v="01/11/2022"/>
    <x v="22"/>
  </r>
  <r>
    <x v="0"/>
    <s v="Primero"/>
    <s v="San Miguelito"/>
    <n v="0"/>
    <s v="01/11/2022"/>
    <x v="22"/>
  </r>
  <r>
    <x v="0"/>
    <s v="Primero"/>
    <s v="Panamá Oeste"/>
    <n v="0"/>
    <s v="01/11/2022"/>
    <x v="22"/>
  </r>
  <r>
    <x v="0"/>
    <s v="Primero"/>
    <s v="Colón"/>
    <n v="0"/>
    <s v="01/11/2022"/>
    <x v="22"/>
  </r>
  <r>
    <x v="0"/>
    <s v="Primero"/>
    <s v="Darién"/>
    <n v="0"/>
    <s v="01/11/2022"/>
    <x v="22"/>
  </r>
  <r>
    <x v="1"/>
    <s v="Primero"/>
    <s v="Panamá"/>
    <n v="326"/>
    <s v="01/12/2022"/>
    <x v="23"/>
  </r>
  <r>
    <x v="1"/>
    <s v="Primero"/>
    <s v="San Miguelito"/>
    <n v="71"/>
    <s v="01/12/2022"/>
    <x v="23"/>
  </r>
  <r>
    <x v="1"/>
    <s v="Primero"/>
    <s v="Panamá Oeste"/>
    <n v="143"/>
    <s v="01/12/2022"/>
    <x v="23"/>
  </r>
  <r>
    <x v="1"/>
    <s v="Primero"/>
    <s v="Colón"/>
    <n v="70"/>
    <s v="01/12/2022"/>
    <x v="23"/>
  </r>
  <r>
    <x v="1"/>
    <s v="Primero"/>
    <s v="Darién"/>
    <n v="45"/>
    <s v="01/12/2022"/>
    <x v="23"/>
  </r>
  <r>
    <x v="2"/>
    <s v="Primero"/>
    <s v="Panamá"/>
    <n v="30"/>
    <s v="01/12/2022"/>
    <x v="23"/>
  </r>
  <r>
    <x v="2"/>
    <s v="Primero"/>
    <s v="San Miguelito"/>
    <n v="10"/>
    <s v="01/12/2022"/>
    <x v="23"/>
  </r>
  <r>
    <x v="2"/>
    <s v="Primero"/>
    <s v="Panamá Oeste"/>
    <n v="21"/>
    <s v="01/12/2022"/>
    <x v="23"/>
  </r>
  <r>
    <x v="2"/>
    <s v="Primero"/>
    <s v="Colón"/>
    <n v="9"/>
    <s v="01/12/2022"/>
    <x v="23"/>
  </r>
  <r>
    <x v="2"/>
    <s v="Primero"/>
    <s v="Darién"/>
    <n v="2"/>
    <s v="01/12/2022"/>
    <x v="23"/>
  </r>
  <r>
    <x v="3"/>
    <s v="Primero"/>
    <s v="Panamá"/>
    <n v="108"/>
    <s v="01/12/2022"/>
    <x v="23"/>
  </r>
  <r>
    <x v="3"/>
    <s v="Primero"/>
    <s v="San Miguelito"/>
    <n v="18"/>
    <s v="01/12/2022"/>
    <x v="23"/>
  </r>
  <r>
    <x v="3"/>
    <s v="Primero"/>
    <s v="Panamá Oeste"/>
    <n v="65"/>
    <s v="01/12/2022"/>
    <x v="23"/>
  </r>
  <r>
    <x v="3"/>
    <s v="Primero"/>
    <s v="Colón"/>
    <n v="28"/>
    <s v="01/12/2022"/>
    <x v="23"/>
  </r>
  <r>
    <x v="3"/>
    <s v="Primero"/>
    <s v="Darién"/>
    <n v="11"/>
    <s v="01/12/2022"/>
    <x v="23"/>
  </r>
  <r>
    <x v="4"/>
    <s v="Primero"/>
    <s v="Panamá"/>
    <n v="12"/>
    <s v="01/12/2022"/>
    <x v="23"/>
  </r>
  <r>
    <x v="4"/>
    <s v="Primero"/>
    <s v="San Miguelito"/>
    <n v="2"/>
    <s v="01/12/2022"/>
    <x v="23"/>
  </r>
  <r>
    <x v="4"/>
    <s v="Primero"/>
    <s v="Panamá Oeste"/>
    <n v="1"/>
    <s v="01/12/2022"/>
    <x v="23"/>
  </r>
  <r>
    <x v="4"/>
    <s v="Primero"/>
    <s v="Colón"/>
    <n v="4"/>
    <s v="01/12/2022"/>
    <x v="23"/>
  </r>
  <r>
    <x v="4"/>
    <s v="Primero"/>
    <s v="Darién"/>
    <n v="0"/>
    <s v="01/12/2022"/>
    <x v="23"/>
  </r>
  <r>
    <x v="5"/>
    <s v="Primero"/>
    <s v="Panamá"/>
    <n v="523"/>
    <s v="01/12/2022"/>
    <x v="23"/>
  </r>
  <r>
    <x v="5"/>
    <s v="Primero"/>
    <s v="San Miguelito"/>
    <n v="110"/>
    <s v="01/12/2022"/>
    <x v="23"/>
  </r>
  <r>
    <x v="5"/>
    <s v="Primero"/>
    <s v="Panamá Oeste"/>
    <n v="353"/>
    <s v="01/12/2022"/>
    <x v="23"/>
  </r>
  <r>
    <x v="5"/>
    <s v="Primero"/>
    <s v="Colón"/>
    <n v="160"/>
    <s v="01/12/2022"/>
    <x v="23"/>
  </r>
  <r>
    <x v="5"/>
    <s v="Primero"/>
    <s v="Darién"/>
    <n v="48"/>
    <s v="01/12/2022"/>
    <x v="23"/>
  </r>
  <r>
    <x v="6"/>
    <s v="Primero"/>
    <s v="Panamá"/>
    <n v="1191"/>
    <s v="01/12/2022"/>
    <x v="23"/>
  </r>
  <r>
    <x v="6"/>
    <s v="Primero"/>
    <s v="San Miguelito"/>
    <n v="313"/>
    <s v="01/12/2022"/>
    <x v="23"/>
  </r>
  <r>
    <x v="6"/>
    <s v="Primero"/>
    <s v="Panamá Oeste"/>
    <n v="288"/>
    <s v="01/12/2022"/>
    <x v="23"/>
  </r>
  <r>
    <x v="6"/>
    <s v="Primero"/>
    <s v="Colón"/>
    <n v="146"/>
    <s v="01/12/2022"/>
    <x v="23"/>
  </r>
  <r>
    <x v="6"/>
    <s v="Primero"/>
    <s v="Darién"/>
    <n v="18"/>
    <s v="01/12/2022"/>
    <x v="23"/>
  </r>
  <r>
    <x v="7"/>
    <s v="Primero"/>
    <s v="Panamá"/>
    <n v="89"/>
    <s v="01/12/2022"/>
    <x v="23"/>
  </r>
  <r>
    <x v="7"/>
    <s v="Primero"/>
    <s v="San Miguelito"/>
    <n v="12"/>
    <s v="01/12/2022"/>
    <x v="23"/>
  </r>
  <r>
    <x v="7"/>
    <s v="Primero"/>
    <s v="Panamá Oeste"/>
    <n v="31"/>
    <s v="01/12/2022"/>
    <x v="23"/>
  </r>
  <r>
    <x v="7"/>
    <s v="Primero"/>
    <s v="Colón"/>
    <n v="9"/>
    <s v="01/12/2022"/>
    <x v="23"/>
  </r>
  <r>
    <x v="7"/>
    <s v="Primero"/>
    <s v="Darién"/>
    <n v="0"/>
    <s v="01/12/2022"/>
    <x v="23"/>
  </r>
  <r>
    <x v="8"/>
    <s v="Primero"/>
    <s v="Panamá"/>
    <n v="6"/>
    <s v="01/12/2022"/>
    <x v="23"/>
  </r>
  <r>
    <x v="8"/>
    <s v="Primero"/>
    <s v="San Miguelito"/>
    <n v="2"/>
    <s v="01/12/2022"/>
    <x v="23"/>
  </r>
  <r>
    <x v="8"/>
    <s v="Primero"/>
    <s v="Panamá Oeste"/>
    <n v="12"/>
    <s v="01/12/2022"/>
    <x v="23"/>
  </r>
  <r>
    <x v="8"/>
    <s v="Primero"/>
    <s v="Colón"/>
    <n v="1"/>
    <s v="01/12/2022"/>
    <x v="23"/>
  </r>
  <r>
    <x v="8"/>
    <s v="Primero"/>
    <s v="Darién"/>
    <n v="0"/>
    <s v="01/12/2022"/>
    <x v="23"/>
  </r>
  <r>
    <x v="9"/>
    <s v="Primero"/>
    <s v="Panamá"/>
    <n v="478"/>
    <s v="01/12/2022"/>
    <x v="23"/>
  </r>
  <r>
    <x v="9"/>
    <s v="Primero"/>
    <s v="San Miguelito"/>
    <n v="139"/>
    <s v="01/12/2022"/>
    <x v="23"/>
  </r>
  <r>
    <x v="9"/>
    <s v="Primero"/>
    <s v="Panamá Oeste"/>
    <n v="158"/>
    <s v="01/12/2022"/>
    <x v="23"/>
  </r>
  <r>
    <x v="9"/>
    <s v="Primero"/>
    <s v="Colón"/>
    <n v="152"/>
    <s v="01/12/2022"/>
    <x v="23"/>
  </r>
  <r>
    <x v="9"/>
    <s v="Primero"/>
    <s v="Darién"/>
    <n v="12"/>
    <s v="01/12/2022"/>
    <x v="23"/>
  </r>
  <r>
    <x v="10"/>
    <s v="Primero"/>
    <s v="Panamá"/>
    <n v="37"/>
    <s v="01/12/2022"/>
    <x v="23"/>
  </r>
  <r>
    <x v="10"/>
    <s v="Primero"/>
    <s v="San Miguelito"/>
    <n v="5"/>
    <s v="01/12/2022"/>
    <x v="23"/>
  </r>
  <r>
    <x v="10"/>
    <s v="Primero"/>
    <s v="Panamá Oeste"/>
    <n v="16"/>
    <s v="01/12/2022"/>
    <x v="23"/>
  </r>
  <r>
    <x v="10"/>
    <s v="Primero"/>
    <s v="Colón"/>
    <n v="3"/>
    <s v="01/12/2022"/>
    <x v="23"/>
  </r>
  <r>
    <x v="10"/>
    <s v="Primero"/>
    <s v="Darién"/>
    <n v="1"/>
    <s v="01/12/2022"/>
    <x v="23"/>
  </r>
  <r>
    <x v="11"/>
    <s v="Primero"/>
    <s v="Panamá"/>
    <n v="74"/>
    <s v="01/12/2022"/>
    <x v="23"/>
  </r>
  <r>
    <x v="11"/>
    <s v="Primero"/>
    <s v="San Miguelito"/>
    <n v="13"/>
    <s v="01/12/2022"/>
    <x v="23"/>
  </r>
  <r>
    <x v="11"/>
    <s v="Primero"/>
    <s v="Panamá Oeste"/>
    <n v="25"/>
    <s v="01/12/2022"/>
    <x v="23"/>
  </r>
  <r>
    <x v="11"/>
    <s v="Primero"/>
    <s v="Colón"/>
    <n v="8"/>
    <s v="01/12/2022"/>
    <x v="23"/>
  </r>
  <r>
    <x v="11"/>
    <s v="Primero"/>
    <s v="Darién"/>
    <n v="2"/>
    <s v="01/12/2022"/>
    <x v="23"/>
  </r>
  <r>
    <x v="12"/>
    <s v="Primero"/>
    <s v="Panamá"/>
    <n v="33"/>
    <s v="01/12/2022"/>
    <x v="23"/>
  </r>
  <r>
    <x v="12"/>
    <s v="Primero"/>
    <s v="San Miguelito"/>
    <n v="6"/>
    <s v="01/12/2022"/>
    <x v="23"/>
  </r>
  <r>
    <x v="12"/>
    <s v="Primero"/>
    <s v="Panamá Oeste"/>
    <n v="9"/>
    <s v="01/12/2022"/>
    <x v="23"/>
  </r>
  <r>
    <x v="12"/>
    <s v="Primero"/>
    <s v="Colón"/>
    <n v="3"/>
    <s v="01/12/2022"/>
    <x v="23"/>
  </r>
  <r>
    <x v="12"/>
    <s v="Primero"/>
    <s v="Darién"/>
    <n v="0"/>
    <s v="01/12/2022"/>
    <x v="23"/>
  </r>
  <r>
    <x v="13"/>
    <s v="Primero"/>
    <s v="Panamá"/>
    <n v="8"/>
    <s v="01/12/2022"/>
    <x v="23"/>
  </r>
  <r>
    <x v="13"/>
    <s v="Primero"/>
    <s v="San Miguelito"/>
    <n v="1"/>
    <s v="01/12/2022"/>
    <x v="23"/>
  </r>
  <r>
    <x v="13"/>
    <s v="Primero"/>
    <s v="Panamá Oeste"/>
    <n v="2"/>
    <s v="01/12/2022"/>
    <x v="23"/>
  </r>
  <r>
    <x v="13"/>
    <s v="Primero"/>
    <s v="Colón"/>
    <n v="5"/>
    <s v="01/12/2022"/>
    <x v="23"/>
  </r>
  <r>
    <x v="13"/>
    <s v="Primero"/>
    <s v="Darién"/>
    <n v="3"/>
    <s v="01/12/2022"/>
    <x v="23"/>
  </r>
  <r>
    <x v="14"/>
    <s v="Primero"/>
    <s v="Panamá"/>
    <n v="0"/>
    <s v="01/12/2022"/>
    <x v="23"/>
  </r>
  <r>
    <x v="14"/>
    <s v="Primero"/>
    <s v="San Miguelito"/>
    <n v="0"/>
    <s v="01/12/2022"/>
    <x v="23"/>
  </r>
  <r>
    <x v="14"/>
    <s v="Primero"/>
    <s v="Panamá Oeste"/>
    <n v="0"/>
    <s v="01/12/2022"/>
    <x v="23"/>
  </r>
  <r>
    <x v="14"/>
    <s v="Primero"/>
    <s v="Colón"/>
    <n v="0"/>
    <s v="01/12/2022"/>
    <x v="23"/>
  </r>
  <r>
    <x v="14"/>
    <s v="Primero"/>
    <s v="Darién"/>
    <n v="0"/>
    <s v="01/12/2022"/>
    <x v="23"/>
  </r>
  <r>
    <x v="0"/>
    <s v="Primero"/>
    <s v="Panamá"/>
    <n v="4"/>
    <s v="01/12/2022"/>
    <x v="23"/>
  </r>
  <r>
    <x v="0"/>
    <s v="Primero"/>
    <s v="San Miguelito"/>
    <n v="0"/>
    <s v="01/12/2022"/>
    <x v="23"/>
  </r>
  <r>
    <x v="0"/>
    <s v="Primero"/>
    <s v="Panamá Oeste"/>
    <n v="0"/>
    <s v="01/12/2022"/>
    <x v="23"/>
  </r>
  <r>
    <x v="0"/>
    <s v="Primero"/>
    <s v="Colón"/>
    <n v="0"/>
    <s v="01/12/2022"/>
    <x v="23"/>
  </r>
  <r>
    <x v="0"/>
    <s v="Primero"/>
    <s v="Darién"/>
    <n v="1"/>
    <s v="01/12/2022"/>
    <x v="23"/>
  </r>
  <r>
    <x v="1"/>
    <s v="Primero"/>
    <s v="Panamá"/>
    <n v="308"/>
    <s v="01/01/2021"/>
    <x v="24"/>
  </r>
  <r>
    <x v="1"/>
    <s v="Primero"/>
    <s v="San Miguelito"/>
    <n v="95"/>
    <s v="01/01/2021"/>
    <x v="24"/>
  </r>
  <r>
    <x v="1"/>
    <s v="Primero"/>
    <s v="Panamá Oeste"/>
    <n v="128"/>
    <s v="01/01/2021"/>
    <x v="24"/>
  </r>
  <r>
    <x v="1"/>
    <s v="Primero"/>
    <s v="Colón"/>
    <n v="79"/>
    <s v="01/01/2021"/>
    <x v="24"/>
  </r>
  <r>
    <x v="1"/>
    <s v="Primero"/>
    <s v="Darién"/>
    <n v="19"/>
    <s v="01/01/2021"/>
    <x v="24"/>
  </r>
  <r>
    <x v="2"/>
    <s v="Primero"/>
    <s v="Panamá"/>
    <n v="39"/>
    <s v="01/01/2021"/>
    <x v="24"/>
  </r>
  <r>
    <x v="2"/>
    <s v="Primero"/>
    <s v="San Miguelito"/>
    <n v="7"/>
    <s v="01/01/2021"/>
    <x v="24"/>
  </r>
  <r>
    <x v="2"/>
    <s v="Primero"/>
    <s v="Panamá Oeste"/>
    <n v="18"/>
    <s v="01/01/2021"/>
    <x v="24"/>
  </r>
  <r>
    <x v="2"/>
    <s v="Primero"/>
    <s v="Colón"/>
    <n v="9"/>
    <s v="01/01/2021"/>
    <x v="24"/>
  </r>
  <r>
    <x v="2"/>
    <s v="Primero"/>
    <s v="Darién"/>
    <n v="2"/>
    <s v="01/01/2021"/>
    <x v="24"/>
  </r>
  <r>
    <x v="3"/>
    <s v="Primero"/>
    <s v="Panamá"/>
    <n v="92"/>
    <s v="01/01/2021"/>
    <x v="24"/>
  </r>
  <r>
    <x v="3"/>
    <s v="Primero"/>
    <s v="San Miguelito"/>
    <n v="23"/>
    <s v="01/01/2021"/>
    <x v="24"/>
  </r>
  <r>
    <x v="3"/>
    <s v="Primero"/>
    <s v="Panamá Oeste"/>
    <n v="62"/>
    <s v="01/01/2021"/>
    <x v="24"/>
  </r>
  <r>
    <x v="3"/>
    <s v="Primero"/>
    <s v="Colón"/>
    <n v="27"/>
    <s v="01/01/2021"/>
    <x v="24"/>
  </r>
  <r>
    <x v="3"/>
    <s v="Primero"/>
    <s v="Darién"/>
    <n v="22"/>
    <s v="01/01/2021"/>
    <x v="24"/>
  </r>
  <r>
    <x v="4"/>
    <s v="Primero"/>
    <s v="Panamá"/>
    <n v="6"/>
    <s v="01/01/2021"/>
    <x v="24"/>
  </r>
  <r>
    <x v="4"/>
    <s v="Primero"/>
    <s v="San Miguelito"/>
    <n v="4"/>
    <s v="01/01/2021"/>
    <x v="24"/>
  </r>
  <r>
    <x v="4"/>
    <s v="Primero"/>
    <s v="Panamá Oeste"/>
    <n v="2"/>
    <s v="01/01/2021"/>
    <x v="24"/>
  </r>
  <r>
    <x v="4"/>
    <s v="Primero"/>
    <s v="Colón"/>
    <n v="4"/>
    <s v="01/01/2021"/>
    <x v="24"/>
  </r>
  <r>
    <x v="4"/>
    <s v="Primero"/>
    <s v="Darién"/>
    <n v="1"/>
    <s v="01/01/2021"/>
    <x v="24"/>
  </r>
  <r>
    <x v="5"/>
    <s v="Primero"/>
    <s v="Panamá"/>
    <n v="335"/>
    <s v="01/01/2021"/>
    <x v="24"/>
  </r>
  <r>
    <x v="5"/>
    <s v="Primero"/>
    <s v="San Miguelito"/>
    <n v="141"/>
    <s v="01/01/2021"/>
    <x v="24"/>
  </r>
  <r>
    <x v="5"/>
    <s v="Primero"/>
    <s v="Panamá Oeste"/>
    <n v="360"/>
    <s v="01/01/2021"/>
    <x v="24"/>
  </r>
  <r>
    <x v="5"/>
    <s v="Primero"/>
    <s v="Colón"/>
    <n v="122"/>
    <s v="01/01/2021"/>
    <x v="24"/>
  </r>
  <r>
    <x v="5"/>
    <s v="Primero"/>
    <s v="Darién"/>
    <n v="26"/>
    <s v="01/01/2021"/>
    <x v="24"/>
  </r>
  <r>
    <x v="6"/>
    <s v="Primero"/>
    <s v="Panamá"/>
    <n v="744"/>
    <s v="01/01/2021"/>
    <x v="24"/>
  </r>
  <r>
    <x v="6"/>
    <s v="Primero"/>
    <s v="San Miguelito"/>
    <n v="180"/>
    <s v="01/01/2021"/>
    <x v="24"/>
  </r>
  <r>
    <x v="6"/>
    <s v="Primero"/>
    <s v="Panamá Oeste"/>
    <n v="208"/>
    <s v="01/01/2021"/>
    <x v="24"/>
  </r>
  <r>
    <x v="6"/>
    <s v="Primero"/>
    <s v="Colón"/>
    <n v="56"/>
    <s v="01/01/2021"/>
    <x v="24"/>
  </r>
  <r>
    <x v="6"/>
    <s v="Primero"/>
    <s v="Darién"/>
    <n v="19"/>
    <s v="01/01/2021"/>
    <x v="24"/>
  </r>
  <r>
    <x v="7"/>
    <s v="Primero"/>
    <s v="Panamá"/>
    <n v="60"/>
    <s v="01/01/2021"/>
    <x v="24"/>
  </r>
  <r>
    <x v="7"/>
    <s v="Primero"/>
    <s v="San Miguelito"/>
    <n v="4"/>
    <s v="01/01/2021"/>
    <x v="24"/>
  </r>
  <r>
    <x v="7"/>
    <s v="Primero"/>
    <s v="Panamá Oeste"/>
    <n v="6"/>
    <s v="01/01/2021"/>
    <x v="24"/>
  </r>
  <r>
    <x v="7"/>
    <s v="Primero"/>
    <s v="Colón"/>
    <n v="20"/>
    <s v="01/01/2021"/>
    <x v="24"/>
  </r>
  <r>
    <x v="7"/>
    <s v="Primero"/>
    <s v="Darién"/>
    <n v="0"/>
    <s v="01/01/2021"/>
    <x v="24"/>
  </r>
  <r>
    <x v="8"/>
    <s v="Primero"/>
    <s v="Panamá"/>
    <n v="34"/>
    <s v="01/01/2021"/>
    <x v="24"/>
  </r>
  <r>
    <x v="8"/>
    <s v="Primero"/>
    <s v="San Miguelito"/>
    <n v="2"/>
    <s v="01/01/2021"/>
    <x v="24"/>
  </r>
  <r>
    <x v="8"/>
    <s v="Primero"/>
    <s v="Panamá Oeste"/>
    <n v="10"/>
    <s v="01/01/2021"/>
    <x v="24"/>
  </r>
  <r>
    <x v="8"/>
    <s v="Primero"/>
    <s v="Colón"/>
    <n v="2"/>
    <s v="01/01/2021"/>
    <x v="24"/>
  </r>
  <r>
    <x v="8"/>
    <s v="Primero"/>
    <s v="Darién"/>
    <n v="0"/>
    <s v="01/01/2021"/>
    <x v="24"/>
  </r>
  <r>
    <x v="9"/>
    <s v="Primero"/>
    <s v="Panamá"/>
    <n v="284"/>
    <s v="01/01/2021"/>
    <x v="24"/>
  </r>
  <r>
    <x v="9"/>
    <s v="Primero"/>
    <s v="San Miguelito"/>
    <n v="106"/>
    <s v="01/01/2021"/>
    <x v="24"/>
  </r>
  <r>
    <x v="9"/>
    <s v="Primero"/>
    <s v="Panamá Oeste"/>
    <n v="109"/>
    <s v="01/01/2021"/>
    <x v="24"/>
  </r>
  <r>
    <x v="9"/>
    <s v="Primero"/>
    <s v="Colón"/>
    <n v="118"/>
    <s v="01/01/2021"/>
    <x v="24"/>
  </r>
  <r>
    <x v="9"/>
    <s v="Primero"/>
    <s v="Darién"/>
    <n v="13"/>
    <s v="01/01/2021"/>
    <x v="24"/>
  </r>
  <r>
    <x v="10"/>
    <s v="Primero"/>
    <s v="Panamá"/>
    <n v="26"/>
    <s v="01/01/2021"/>
    <x v="24"/>
  </r>
  <r>
    <x v="10"/>
    <s v="Primero"/>
    <s v="San Miguelito"/>
    <n v="6"/>
    <s v="01/01/2021"/>
    <x v="24"/>
  </r>
  <r>
    <x v="10"/>
    <s v="Primero"/>
    <s v="Panamá Oeste"/>
    <n v="5"/>
    <s v="01/01/2021"/>
    <x v="24"/>
  </r>
  <r>
    <x v="10"/>
    <s v="Primero"/>
    <s v="Colón"/>
    <n v="4"/>
    <s v="01/01/2021"/>
    <x v="24"/>
  </r>
  <r>
    <x v="10"/>
    <s v="Primero"/>
    <s v="Darién"/>
    <n v="2"/>
    <s v="01/01/2021"/>
    <x v="24"/>
  </r>
  <r>
    <x v="11"/>
    <s v="Primero"/>
    <s v="Panamá"/>
    <n v="50"/>
    <s v="01/01/2021"/>
    <x v="24"/>
  </r>
  <r>
    <x v="11"/>
    <s v="Primero"/>
    <s v="San Miguelito"/>
    <n v="15"/>
    <s v="01/01/2021"/>
    <x v="24"/>
  </r>
  <r>
    <x v="11"/>
    <s v="Primero"/>
    <s v="Panamá Oeste"/>
    <n v="19"/>
    <s v="01/01/2021"/>
    <x v="24"/>
  </r>
  <r>
    <x v="11"/>
    <s v="Primero"/>
    <s v="Colón"/>
    <n v="13"/>
    <s v="01/01/2021"/>
    <x v="24"/>
  </r>
  <r>
    <x v="11"/>
    <s v="Primero"/>
    <s v="Darién"/>
    <n v="0"/>
    <s v="01/01/2021"/>
    <x v="24"/>
  </r>
  <r>
    <x v="12"/>
    <s v="Primero"/>
    <s v="Panamá"/>
    <n v="22"/>
    <s v="01/01/2021"/>
    <x v="24"/>
  </r>
  <r>
    <x v="12"/>
    <s v="Primero"/>
    <s v="San Miguelito"/>
    <n v="10"/>
    <s v="01/01/2021"/>
    <x v="24"/>
  </r>
  <r>
    <x v="12"/>
    <s v="Primero"/>
    <s v="Panamá Oeste"/>
    <n v="14"/>
    <s v="01/01/2021"/>
    <x v="24"/>
  </r>
  <r>
    <x v="12"/>
    <s v="Primero"/>
    <s v="Colón"/>
    <n v="3"/>
    <s v="01/01/2021"/>
    <x v="24"/>
  </r>
  <r>
    <x v="12"/>
    <s v="Primero"/>
    <s v="Darién"/>
    <n v="2"/>
    <s v="01/01/2021"/>
    <x v="24"/>
  </r>
  <r>
    <x v="13"/>
    <s v="Primero"/>
    <s v="Panamá"/>
    <n v="6"/>
    <s v="01/01/2021"/>
    <x v="24"/>
  </r>
  <r>
    <x v="13"/>
    <s v="Primero"/>
    <s v="San Miguelito"/>
    <n v="1"/>
    <s v="01/01/2021"/>
    <x v="24"/>
  </r>
  <r>
    <x v="13"/>
    <s v="Primero"/>
    <s v="Panamá Oeste"/>
    <n v="5"/>
    <s v="01/01/2021"/>
    <x v="24"/>
  </r>
  <r>
    <x v="13"/>
    <s v="Primero"/>
    <s v="Colón"/>
    <n v="0"/>
    <s v="01/01/2021"/>
    <x v="24"/>
  </r>
  <r>
    <x v="13"/>
    <s v="Primero"/>
    <s v="Darién"/>
    <n v="5"/>
    <s v="01/01/2021"/>
    <x v="24"/>
  </r>
  <r>
    <x v="14"/>
    <s v="Primero"/>
    <s v="Panamá"/>
    <n v="0"/>
    <s v="01/01/2021"/>
    <x v="24"/>
  </r>
  <r>
    <x v="14"/>
    <s v="Primero"/>
    <s v="San Miguelito"/>
    <n v="0"/>
    <s v="01/01/2021"/>
    <x v="24"/>
  </r>
  <r>
    <x v="14"/>
    <s v="Primero"/>
    <s v="Panamá Oeste"/>
    <n v="0"/>
    <s v="01/01/2021"/>
    <x v="24"/>
  </r>
  <r>
    <x v="14"/>
    <s v="Primero"/>
    <s v="Colón"/>
    <n v="0"/>
    <s v="01/01/2021"/>
    <x v="24"/>
  </r>
  <r>
    <x v="14"/>
    <s v="Primero"/>
    <s v="Darién"/>
    <n v="0"/>
    <s v="01/01/2021"/>
    <x v="24"/>
  </r>
  <r>
    <x v="0"/>
    <s v="Primero"/>
    <s v="Panamá"/>
    <n v="3"/>
    <s v="01/01/2021"/>
    <x v="24"/>
  </r>
  <r>
    <x v="0"/>
    <s v="Primero"/>
    <s v="San Miguelito"/>
    <n v="0"/>
    <s v="01/01/2021"/>
    <x v="24"/>
  </r>
  <r>
    <x v="0"/>
    <s v="Primero"/>
    <s v="Panamá Oeste"/>
    <n v="0"/>
    <s v="01/01/2021"/>
    <x v="24"/>
  </r>
  <r>
    <x v="0"/>
    <s v="Primero"/>
    <s v="Colón"/>
    <n v="0"/>
    <s v="01/01/2021"/>
    <x v="24"/>
  </r>
  <r>
    <x v="0"/>
    <s v="Primero"/>
    <s v="Darién"/>
    <n v="0"/>
    <s v="01/01/2021"/>
    <x v="24"/>
  </r>
  <r>
    <x v="1"/>
    <s v="Primero"/>
    <s v="Panamá"/>
    <n v="288"/>
    <s v="01/02/2021"/>
    <x v="25"/>
  </r>
  <r>
    <x v="1"/>
    <s v="Primero"/>
    <s v="San Miguelito"/>
    <n v="71"/>
    <s v="01/02/2021"/>
    <x v="25"/>
  </r>
  <r>
    <x v="1"/>
    <s v="Primero"/>
    <s v="Panamá Oeste"/>
    <n v="134"/>
    <s v="01/02/2021"/>
    <x v="25"/>
  </r>
  <r>
    <x v="1"/>
    <s v="Primero"/>
    <s v="Colón"/>
    <n v="69"/>
    <s v="01/02/2021"/>
    <x v="25"/>
  </r>
  <r>
    <x v="1"/>
    <s v="Primero"/>
    <s v="Darién"/>
    <n v="19"/>
    <s v="01/02/2021"/>
    <x v="25"/>
  </r>
  <r>
    <x v="2"/>
    <s v="Primero"/>
    <s v="Panamá"/>
    <n v="28"/>
    <s v="01/02/2021"/>
    <x v="25"/>
  </r>
  <r>
    <x v="2"/>
    <s v="Primero"/>
    <s v="San Miguelito"/>
    <n v="12"/>
    <s v="01/02/2021"/>
    <x v="25"/>
  </r>
  <r>
    <x v="2"/>
    <s v="Primero"/>
    <s v="Panamá Oeste"/>
    <n v="14"/>
    <s v="01/02/2021"/>
    <x v="25"/>
  </r>
  <r>
    <x v="2"/>
    <s v="Primero"/>
    <s v="Colón"/>
    <n v="9"/>
    <s v="01/02/2021"/>
    <x v="25"/>
  </r>
  <r>
    <x v="2"/>
    <s v="Primero"/>
    <s v="Darién"/>
    <n v="2"/>
    <s v="01/02/2021"/>
    <x v="25"/>
  </r>
  <r>
    <x v="3"/>
    <s v="Primero"/>
    <s v="Panamá"/>
    <n v="93"/>
    <s v="01/02/2021"/>
    <x v="25"/>
  </r>
  <r>
    <x v="3"/>
    <s v="Primero"/>
    <s v="San Miguelito"/>
    <n v="16"/>
    <s v="01/02/2021"/>
    <x v="25"/>
  </r>
  <r>
    <x v="3"/>
    <s v="Primero"/>
    <s v="Panamá Oeste"/>
    <n v="55"/>
    <s v="01/02/2021"/>
    <x v="25"/>
  </r>
  <r>
    <x v="3"/>
    <s v="Primero"/>
    <s v="Colón"/>
    <n v="19"/>
    <s v="01/02/2021"/>
    <x v="25"/>
  </r>
  <r>
    <x v="3"/>
    <s v="Primero"/>
    <s v="Darién"/>
    <n v="16"/>
    <s v="01/02/2021"/>
    <x v="25"/>
  </r>
  <r>
    <x v="4"/>
    <s v="Primero"/>
    <s v="Panamá"/>
    <n v="13"/>
    <s v="01/02/2021"/>
    <x v="25"/>
  </r>
  <r>
    <x v="4"/>
    <s v="Primero"/>
    <s v="San Miguelito"/>
    <n v="2"/>
    <s v="01/02/2021"/>
    <x v="25"/>
  </r>
  <r>
    <x v="4"/>
    <s v="Primero"/>
    <s v="Panamá Oeste"/>
    <n v="3"/>
    <s v="01/02/2021"/>
    <x v="25"/>
  </r>
  <r>
    <x v="4"/>
    <s v="Primero"/>
    <s v="Colón"/>
    <n v="1"/>
    <s v="01/02/2021"/>
    <x v="25"/>
  </r>
  <r>
    <x v="4"/>
    <s v="Primero"/>
    <s v="Darién"/>
    <n v="0"/>
    <s v="01/02/2021"/>
    <x v="25"/>
  </r>
  <r>
    <x v="5"/>
    <s v="Primero"/>
    <s v="Panamá"/>
    <n v="347"/>
    <s v="01/02/2021"/>
    <x v="25"/>
  </r>
  <r>
    <x v="5"/>
    <s v="Primero"/>
    <s v="San Miguelito"/>
    <n v="138"/>
    <s v="01/02/2021"/>
    <x v="25"/>
  </r>
  <r>
    <x v="5"/>
    <s v="Primero"/>
    <s v="Panamá Oeste"/>
    <n v="454"/>
    <s v="01/02/2021"/>
    <x v="25"/>
  </r>
  <r>
    <x v="5"/>
    <s v="Primero"/>
    <s v="Colón"/>
    <n v="151"/>
    <s v="01/02/2021"/>
    <x v="25"/>
  </r>
  <r>
    <x v="5"/>
    <s v="Primero"/>
    <s v="Darién"/>
    <n v="36"/>
    <s v="01/02/2021"/>
    <x v="25"/>
  </r>
  <r>
    <x v="6"/>
    <s v="Primero"/>
    <s v="Panamá"/>
    <n v="870"/>
    <s v="01/02/2021"/>
    <x v="25"/>
  </r>
  <r>
    <x v="6"/>
    <s v="Primero"/>
    <s v="San Miguelito"/>
    <n v="169"/>
    <s v="01/02/2021"/>
    <x v="25"/>
  </r>
  <r>
    <x v="6"/>
    <s v="Primero"/>
    <s v="Panamá Oeste"/>
    <n v="253"/>
    <s v="01/02/2021"/>
    <x v="25"/>
  </r>
  <r>
    <x v="6"/>
    <s v="Primero"/>
    <s v="Colón"/>
    <n v="68"/>
    <s v="01/02/2021"/>
    <x v="25"/>
  </r>
  <r>
    <x v="6"/>
    <s v="Primero"/>
    <s v="Darién"/>
    <n v="21"/>
    <s v="01/02/2021"/>
    <x v="25"/>
  </r>
  <r>
    <x v="7"/>
    <s v="Primero"/>
    <s v="Panamá"/>
    <n v="57"/>
    <s v="01/02/2021"/>
    <x v="25"/>
  </r>
  <r>
    <x v="7"/>
    <s v="Primero"/>
    <s v="San Miguelito"/>
    <n v="5"/>
    <s v="01/02/2021"/>
    <x v="25"/>
  </r>
  <r>
    <x v="7"/>
    <s v="Primero"/>
    <s v="Panamá Oeste"/>
    <n v="34"/>
    <s v="01/02/2021"/>
    <x v="25"/>
  </r>
  <r>
    <x v="7"/>
    <s v="Primero"/>
    <s v="Colón"/>
    <n v="18"/>
    <s v="01/02/2021"/>
    <x v="25"/>
  </r>
  <r>
    <x v="7"/>
    <s v="Primero"/>
    <s v="Darién"/>
    <n v="0"/>
    <s v="01/02/2021"/>
    <x v="25"/>
  </r>
  <r>
    <x v="8"/>
    <s v="Primero"/>
    <s v="Panamá"/>
    <n v="68"/>
    <s v="01/02/2021"/>
    <x v="25"/>
  </r>
  <r>
    <x v="8"/>
    <s v="Primero"/>
    <s v="San Miguelito"/>
    <n v="22"/>
    <s v="01/02/2021"/>
    <x v="25"/>
  </r>
  <r>
    <x v="8"/>
    <s v="Primero"/>
    <s v="Panamá Oeste"/>
    <n v="14"/>
    <s v="01/02/2021"/>
    <x v="25"/>
  </r>
  <r>
    <x v="8"/>
    <s v="Primero"/>
    <s v="Colón"/>
    <n v="4"/>
    <s v="01/02/2021"/>
    <x v="25"/>
  </r>
  <r>
    <x v="8"/>
    <s v="Primero"/>
    <s v="Darién"/>
    <n v="0"/>
    <s v="01/02/2021"/>
    <x v="25"/>
  </r>
  <r>
    <x v="9"/>
    <s v="Primero"/>
    <s v="Panamá"/>
    <n v="369"/>
    <s v="01/02/2021"/>
    <x v="25"/>
  </r>
  <r>
    <x v="9"/>
    <s v="Primero"/>
    <s v="San Miguelito"/>
    <n v="96"/>
    <s v="01/02/2021"/>
    <x v="25"/>
  </r>
  <r>
    <x v="9"/>
    <s v="Primero"/>
    <s v="Panamá Oeste"/>
    <n v="134"/>
    <s v="01/02/2021"/>
    <x v="25"/>
  </r>
  <r>
    <x v="9"/>
    <s v="Primero"/>
    <s v="Colón"/>
    <n v="109"/>
    <s v="01/02/2021"/>
    <x v="25"/>
  </r>
  <r>
    <x v="9"/>
    <s v="Primero"/>
    <s v="Darién"/>
    <n v="10"/>
    <s v="01/02/2021"/>
    <x v="25"/>
  </r>
  <r>
    <x v="10"/>
    <s v="Primero"/>
    <s v="Panamá"/>
    <n v="31"/>
    <s v="01/02/2021"/>
    <x v="25"/>
  </r>
  <r>
    <x v="10"/>
    <s v="Primero"/>
    <s v="San Miguelito"/>
    <n v="4"/>
    <s v="01/02/2021"/>
    <x v="25"/>
  </r>
  <r>
    <x v="10"/>
    <s v="Primero"/>
    <s v="Panamá Oeste"/>
    <n v="10"/>
    <s v="01/02/2021"/>
    <x v="25"/>
  </r>
  <r>
    <x v="10"/>
    <s v="Primero"/>
    <s v="Colón"/>
    <n v="5"/>
    <s v="01/02/2021"/>
    <x v="25"/>
  </r>
  <r>
    <x v="10"/>
    <s v="Primero"/>
    <s v="Darién"/>
    <n v="1"/>
    <s v="01/02/2021"/>
    <x v="25"/>
  </r>
  <r>
    <x v="11"/>
    <s v="Primero"/>
    <s v="Panamá"/>
    <n v="72"/>
    <s v="01/02/2021"/>
    <x v="25"/>
  </r>
  <r>
    <x v="11"/>
    <s v="Primero"/>
    <s v="San Miguelito"/>
    <n v="10"/>
    <s v="01/02/2021"/>
    <x v="25"/>
  </r>
  <r>
    <x v="11"/>
    <s v="Primero"/>
    <s v="Panamá Oeste"/>
    <n v="12"/>
    <s v="01/02/2021"/>
    <x v="25"/>
  </r>
  <r>
    <x v="11"/>
    <s v="Primero"/>
    <s v="Colón"/>
    <n v="20"/>
    <s v="01/02/2021"/>
    <x v="25"/>
  </r>
  <r>
    <x v="11"/>
    <s v="Primero"/>
    <s v="Darién"/>
    <n v="0"/>
    <s v="01/02/2021"/>
    <x v="25"/>
  </r>
  <r>
    <x v="12"/>
    <s v="Primero"/>
    <s v="Panamá"/>
    <n v="31"/>
    <s v="01/02/2021"/>
    <x v="25"/>
  </r>
  <r>
    <x v="12"/>
    <s v="Primero"/>
    <s v="San Miguelito"/>
    <n v="10"/>
    <s v="01/02/2021"/>
    <x v="25"/>
  </r>
  <r>
    <x v="12"/>
    <s v="Primero"/>
    <s v="Panamá Oeste"/>
    <n v="12"/>
    <s v="01/02/2021"/>
    <x v="25"/>
  </r>
  <r>
    <x v="12"/>
    <s v="Primero"/>
    <s v="Colón"/>
    <n v="5"/>
    <s v="01/02/2021"/>
    <x v="25"/>
  </r>
  <r>
    <x v="12"/>
    <s v="Primero"/>
    <s v="Darién"/>
    <n v="5"/>
    <s v="01/02/2021"/>
    <x v="25"/>
  </r>
  <r>
    <x v="13"/>
    <s v="Primero"/>
    <s v="Panamá"/>
    <n v="9"/>
    <s v="01/02/2021"/>
    <x v="25"/>
  </r>
  <r>
    <x v="13"/>
    <s v="Primero"/>
    <s v="San Miguelito"/>
    <n v="4"/>
    <s v="01/02/2021"/>
    <x v="25"/>
  </r>
  <r>
    <x v="13"/>
    <s v="Primero"/>
    <s v="Panamá Oeste"/>
    <n v="1"/>
    <s v="01/02/2021"/>
    <x v="25"/>
  </r>
  <r>
    <x v="13"/>
    <s v="Primero"/>
    <s v="Colón"/>
    <n v="3"/>
    <s v="01/02/2021"/>
    <x v="25"/>
  </r>
  <r>
    <x v="13"/>
    <s v="Primero"/>
    <s v="Darién"/>
    <n v="2"/>
    <s v="01/02/2021"/>
    <x v="25"/>
  </r>
  <r>
    <x v="14"/>
    <s v="Primero"/>
    <s v="Panamá"/>
    <n v="0"/>
    <s v="01/02/2021"/>
    <x v="25"/>
  </r>
  <r>
    <x v="14"/>
    <s v="Primero"/>
    <s v="San Miguelito"/>
    <n v="0"/>
    <s v="01/02/2021"/>
    <x v="25"/>
  </r>
  <r>
    <x v="14"/>
    <s v="Primero"/>
    <s v="Panamá Oeste"/>
    <n v="1"/>
    <s v="01/02/2021"/>
    <x v="25"/>
  </r>
  <r>
    <x v="14"/>
    <s v="Primero"/>
    <s v="Colón"/>
    <n v="0"/>
    <s v="01/02/2021"/>
    <x v="25"/>
  </r>
  <r>
    <x v="14"/>
    <s v="Primero"/>
    <s v="Darién"/>
    <n v="0"/>
    <s v="01/02/2021"/>
    <x v="25"/>
  </r>
  <r>
    <x v="0"/>
    <s v="Primero"/>
    <s v="Panamá"/>
    <n v="3"/>
    <s v="01/02/2021"/>
    <x v="25"/>
  </r>
  <r>
    <x v="0"/>
    <s v="Primero"/>
    <s v="San Miguelito"/>
    <n v="0"/>
    <s v="01/02/2021"/>
    <x v="25"/>
  </r>
  <r>
    <x v="0"/>
    <s v="Primero"/>
    <s v="Panamá Oeste"/>
    <n v="1"/>
    <s v="01/02/2021"/>
    <x v="25"/>
  </r>
  <r>
    <x v="0"/>
    <s v="Primero"/>
    <s v="Colón"/>
    <n v="0"/>
    <s v="01/02/2021"/>
    <x v="25"/>
  </r>
  <r>
    <x v="0"/>
    <s v="Primero"/>
    <s v="Darién"/>
    <n v="0"/>
    <s v="01/02/2021"/>
    <x v="25"/>
  </r>
  <r>
    <x v="1"/>
    <s v="Primero"/>
    <s v="Panamá"/>
    <n v="364"/>
    <s v="01/03/2021"/>
    <x v="26"/>
  </r>
  <r>
    <x v="1"/>
    <s v="Primero"/>
    <s v="San Miguelito"/>
    <n v="108"/>
    <s v="01/03/2021"/>
    <x v="26"/>
  </r>
  <r>
    <x v="1"/>
    <s v="Primero"/>
    <s v="Panamá Oeste"/>
    <n v="147"/>
    <s v="01/03/2021"/>
    <x v="26"/>
  </r>
  <r>
    <x v="1"/>
    <s v="Primero"/>
    <s v="Colón"/>
    <n v="87"/>
    <s v="01/03/2021"/>
    <x v="26"/>
  </r>
  <r>
    <x v="1"/>
    <s v="Primero"/>
    <s v="Darién"/>
    <n v="19"/>
    <s v="01/03/2021"/>
    <x v="26"/>
  </r>
  <r>
    <x v="2"/>
    <s v="Primero"/>
    <s v="Panamá"/>
    <n v="43"/>
    <s v="01/03/2021"/>
    <x v="26"/>
  </r>
  <r>
    <x v="2"/>
    <s v="Primero"/>
    <s v="San Miguelito"/>
    <n v="7"/>
    <s v="01/03/2021"/>
    <x v="26"/>
  </r>
  <r>
    <x v="2"/>
    <s v="Primero"/>
    <s v="Panamá Oeste"/>
    <n v="29"/>
    <s v="01/03/2021"/>
    <x v="26"/>
  </r>
  <r>
    <x v="2"/>
    <s v="Primero"/>
    <s v="Colón"/>
    <n v="10"/>
    <s v="01/03/2021"/>
    <x v="26"/>
  </r>
  <r>
    <x v="2"/>
    <s v="Primero"/>
    <s v="Darién"/>
    <n v="2"/>
    <s v="01/03/2021"/>
    <x v="26"/>
  </r>
  <r>
    <x v="3"/>
    <s v="Primero"/>
    <s v="Panamá"/>
    <n v="142"/>
    <s v="01/03/2021"/>
    <x v="26"/>
  </r>
  <r>
    <x v="3"/>
    <s v="Primero"/>
    <s v="San Miguelito"/>
    <n v="25"/>
    <s v="01/03/2021"/>
    <x v="26"/>
  </r>
  <r>
    <x v="3"/>
    <s v="Primero"/>
    <s v="Panamá Oeste"/>
    <n v="58"/>
    <s v="01/03/2021"/>
    <x v="26"/>
  </r>
  <r>
    <x v="3"/>
    <s v="Primero"/>
    <s v="Colón"/>
    <n v="38"/>
    <s v="01/03/2021"/>
    <x v="26"/>
  </r>
  <r>
    <x v="3"/>
    <s v="Primero"/>
    <s v="Darién"/>
    <n v="24"/>
    <s v="01/03/2021"/>
    <x v="26"/>
  </r>
  <r>
    <x v="4"/>
    <s v="Primero"/>
    <s v="Panamá"/>
    <n v="16"/>
    <s v="01/03/2021"/>
    <x v="26"/>
  </r>
  <r>
    <x v="4"/>
    <s v="Primero"/>
    <s v="San Miguelito"/>
    <n v="2"/>
    <s v="01/03/2021"/>
    <x v="26"/>
  </r>
  <r>
    <x v="4"/>
    <s v="Primero"/>
    <s v="Panamá Oeste"/>
    <n v="1"/>
    <s v="01/03/2021"/>
    <x v="26"/>
  </r>
  <r>
    <x v="4"/>
    <s v="Primero"/>
    <s v="Colón"/>
    <n v="1"/>
    <s v="01/03/2021"/>
    <x v="26"/>
  </r>
  <r>
    <x v="4"/>
    <s v="Primero"/>
    <s v="Darién"/>
    <n v="0"/>
    <s v="01/03/2021"/>
    <x v="26"/>
  </r>
  <r>
    <x v="5"/>
    <s v="Primero"/>
    <s v="Panamá"/>
    <n v="499"/>
    <s v="01/03/2021"/>
    <x v="26"/>
  </r>
  <r>
    <x v="5"/>
    <s v="Primero"/>
    <s v="San Miguelito"/>
    <n v="119"/>
    <s v="01/03/2021"/>
    <x v="26"/>
  </r>
  <r>
    <x v="5"/>
    <s v="Primero"/>
    <s v="Panamá Oeste"/>
    <n v="495"/>
    <s v="01/03/2021"/>
    <x v="26"/>
  </r>
  <r>
    <x v="5"/>
    <s v="Primero"/>
    <s v="Colón"/>
    <n v="142"/>
    <s v="01/03/2021"/>
    <x v="26"/>
  </r>
  <r>
    <x v="5"/>
    <s v="Primero"/>
    <s v="Darién"/>
    <n v="28"/>
    <s v="01/03/2021"/>
    <x v="26"/>
  </r>
  <r>
    <x v="6"/>
    <s v="Primero"/>
    <s v="Panamá"/>
    <n v="1138"/>
    <s v="01/03/2021"/>
    <x v="26"/>
  </r>
  <r>
    <x v="6"/>
    <s v="Primero"/>
    <s v="San Miguelito"/>
    <n v="239"/>
    <s v="01/03/2021"/>
    <x v="26"/>
  </r>
  <r>
    <x v="6"/>
    <s v="Primero"/>
    <s v="Panamá Oeste"/>
    <n v="319"/>
    <s v="01/03/2021"/>
    <x v="26"/>
  </r>
  <r>
    <x v="6"/>
    <s v="Primero"/>
    <s v="Colón"/>
    <n v="113"/>
    <s v="01/03/2021"/>
    <x v="26"/>
  </r>
  <r>
    <x v="6"/>
    <s v="Primero"/>
    <s v="Darién"/>
    <n v="15"/>
    <s v="01/03/2021"/>
    <x v="26"/>
  </r>
  <r>
    <x v="7"/>
    <s v="Primero"/>
    <s v="Panamá"/>
    <n v="123"/>
    <s v="01/03/2021"/>
    <x v="26"/>
  </r>
  <r>
    <x v="7"/>
    <s v="Primero"/>
    <s v="San Miguelito"/>
    <n v="15"/>
    <s v="01/03/2021"/>
    <x v="26"/>
  </r>
  <r>
    <x v="7"/>
    <s v="Primero"/>
    <s v="Panamá Oeste"/>
    <n v="36"/>
    <s v="01/03/2021"/>
    <x v="26"/>
  </r>
  <r>
    <x v="7"/>
    <s v="Primero"/>
    <s v="Colón"/>
    <n v="9"/>
    <s v="01/03/2021"/>
    <x v="26"/>
  </r>
  <r>
    <x v="7"/>
    <s v="Primero"/>
    <s v="Darién"/>
    <n v="0"/>
    <s v="01/03/2021"/>
    <x v="26"/>
  </r>
  <r>
    <x v="8"/>
    <s v="Primero"/>
    <s v="Panamá"/>
    <n v="57"/>
    <s v="01/03/2021"/>
    <x v="26"/>
  </r>
  <r>
    <x v="8"/>
    <s v="Primero"/>
    <s v="San Miguelito"/>
    <n v="8"/>
    <s v="01/03/2021"/>
    <x v="26"/>
  </r>
  <r>
    <x v="8"/>
    <s v="Primero"/>
    <s v="Panamá Oeste"/>
    <n v="16"/>
    <s v="01/03/2021"/>
    <x v="26"/>
  </r>
  <r>
    <x v="8"/>
    <s v="Primero"/>
    <s v="Colón"/>
    <n v="8"/>
    <s v="01/03/2021"/>
    <x v="26"/>
  </r>
  <r>
    <x v="8"/>
    <s v="Primero"/>
    <s v="Darién"/>
    <n v="0"/>
    <s v="01/03/2021"/>
    <x v="26"/>
  </r>
  <r>
    <x v="9"/>
    <s v="Primero"/>
    <s v="Panamá"/>
    <n v="415"/>
    <s v="01/03/2021"/>
    <x v="26"/>
  </r>
  <r>
    <x v="9"/>
    <s v="Primero"/>
    <s v="San Miguelito"/>
    <n v="133"/>
    <s v="01/03/2021"/>
    <x v="26"/>
  </r>
  <r>
    <x v="9"/>
    <s v="Primero"/>
    <s v="Panamá Oeste"/>
    <n v="169"/>
    <s v="01/03/2021"/>
    <x v="26"/>
  </r>
  <r>
    <x v="9"/>
    <s v="Primero"/>
    <s v="Colón"/>
    <n v="149"/>
    <s v="01/03/2021"/>
    <x v="26"/>
  </r>
  <r>
    <x v="9"/>
    <s v="Primero"/>
    <s v="Darién"/>
    <n v="12"/>
    <s v="01/03/2021"/>
    <x v="26"/>
  </r>
  <r>
    <x v="10"/>
    <s v="Primero"/>
    <s v="Panamá"/>
    <n v="46"/>
    <s v="01/03/2021"/>
    <x v="26"/>
  </r>
  <r>
    <x v="10"/>
    <s v="Primero"/>
    <s v="San Miguelito"/>
    <n v="4"/>
    <s v="01/03/2021"/>
    <x v="26"/>
  </r>
  <r>
    <x v="10"/>
    <s v="Primero"/>
    <s v="Panamá Oeste"/>
    <n v="7"/>
    <s v="01/03/2021"/>
    <x v="26"/>
  </r>
  <r>
    <x v="10"/>
    <s v="Primero"/>
    <s v="Colón"/>
    <n v="8"/>
    <s v="01/03/2021"/>
    <x v="26"/>
  </r>
  <r>
    <x v="10"/>
    <s v="Primero"/>
    <s v="Darién"/>
    <n v="2"/>
    <s v="01/03/2021"/>
    <x v="26"/>
  </r>
  <r>
    <x v="11"/>
    <s v="Primero"/>
    <s v="Panamá"/>
    <n v="100"/>
    <s v="01/03/2021"/>
    <x v="26"/>
  </r>
  <r>
    <x v="11"/>
    <s v="Primero"/>
    <s v="San Miguelito"/>
    <n v="11"/>
    <s v="01/03/2021"/>
    <x v="26"/>
  </r>
  <r>
    <x v="11"/>
    <s v="Primero"/>
    <s v="Panamá Oeste"/>
    <n v="12"/>
    <s v="01/03/2021"/>
    <x v="26"/>
  </r>
  <r>
    <x v="11"/>
    <s v="Primero"/>
    <s v="Colón"/>
    <n v="15"/>
    <s v="01/03/2021"/>
    <x v="26"/>
  </r>
  <r>
    <x v="11"/>
    <s v="Primero"/>
    <s v="Darién"/>
    <n v="0"/>
    <s v="01/03/2021"/>
    <x v="26"/>
  </r>
  <r>
    <x v="12"/>
    <s v="Primero"/>
    <s v="Panamá"/>
    <n v="38"/>
    <s v="01/03/2021"/>
    <x v="26"/>
  </r>
  <r>
    <x v="12"/>
    <s v="Primero"/>
    <s v="San Miguelito"/>
    <n v="13"/>
    <s v="01/03/2021"/>
    <x v="26"/>
  </r>
  <r>
    <x v="12"/>
    <s v="Primero"/>
    <s v="Panamá Oeste"/>
    <n v="29"/>
    <s v="01/03/2021"/>
    <x v="26"/>
  </r>
  <r>
    <x v="12"/>
    <s v="Primero"/>
    <s v="Colón"/>
    <n v="4"/>
    <s v="01/03/2021"/>
    <x v="26"/>
  </r>
  <r>
    <x v="12"/>
    <s v="Primero"/>
    <s v="Darién"/>
    <n v="9"/>
    <s v="01/03/2021"/>
    <x v="26"/>
  </r>
  <r>
    <x v="13"/>
    <s v="Primero"/>
    <s v="Panamá"/>
    <n v="15"/>
    <s v="01/03/2021"/>
    <x v="26"/>
  </r>
  <r>
    <x v="13"/>
    <s v="Primero"/>
    <s v="San Miguelito"/>
    <n v="1"/>
    <s v="01/03/2021"/>
    <x v="26"/>
  </r>
  <r>
    <x v="13"/>
    <s v="Primero"/>
    <s v="Panamá Oeste"/>
    <n v="8"/>
    <s v="01/03/2021"/>
    <x v="26"/>
  </r>
  <r>
    <x v="13"/>
    <s v="Primero"/>
    <s v="Colón"/>
    <n v="3"/>
    <s v="01/03/2021"/>
    <x v="26"/>
  </r>
  <r>
    <x v="13"/>
    <s v="Primero"/>
    <s v="Darién"/>
    <n v="6"/>
    <s v="01/03/2021"/>
    <x v="26"/>
  </r>
  <r>
    <x v="14"/>
    <s v="Primero"/>
    <s v="Panamá"/>
    <n v="1"/>
    <s v="01/03/2021"/>
    <x v="26"/>
  </r>
  <r>
    <x v="14"/>
    <s v="Primero"/>
    <s v="San Miguelito"/>
    <n v="0"/>
    <s v="01/03/2021"/>
    <x v="26"/>
  </r>
  <r>
    <x v="14"/>
    <s v="Primero"/>
    <s v="Panamá Oeste"/>
    <n v="0"/>
    <s v="01/03/2021"/>
    <x v="26"/>
  </r>
  <r>
    <x v="14"/>
    <s v="Primero"/>
    <s v="Colón"/>
    <n v="0"/>
    <s v="01/03/2021"/>
    <x v="26"/>
  </r>
  <r>
    <x v="14"/>
    <s v="Primero"/>
    <s v="Darién"/>
    <n v="0"/>
    <s v="01/03/2021"/>
    <x v="26"/>
  </r>
  <r>
    <x v="0"/>
    <s v="Primero"/>
    <s v="Panamá"/>
    <n v="6"/>
    <s v="01/03/2021"/>
    <x v="26"/>
  </r>
  <r>
    <x v="0"/>
    <s v="Primero"/>
    <s v="San Miguelito"/>
    <n v="0"/>
    <s v="01/03/2021"/>
    <x v="26"/>
  </r>
  <r>
    <x v="0"/>
    <s v="Primero"/>
    <s v="Panamá Oeste"/>
    <n v="1"/>
    <s v="01/03/2021"/>
    <x v="26"/>
  </r>
  <r>
    <x v="0"/>
    <s v="Primero"/>
    <s v="Colón"/>
    <n v="0"/>
    <s v="01/03/2021"/>
    <x v="26"/>
  </r>
  <r>
    <x v="0"/>
    <s v="Primero"/>
    <s v="Darién"/>
    <n v="0"/>
    <s v="01/03/2021"/>
    <x v="26"/>
  </r>
  <r>
    <x v="1"/>
    <s v="Primero"/>
    <s v="Panamá"/>
    <n v="276"/>
    <s v="01/04/2021"/>
    <x v="27"/>
  </r>
  <r>
    <x v="1"/>
    <s v="Primero"/>
    <s v="San Miguelito"/>
    <n v="87"/>
    <s v="01/04/2021"/>
    <x v="27"/>
  </r>
  <r>
    <x v="1"/>
    <s v="Primero"/>
    <s v="Panamá Oeste"/>
    <n v="152"/>
    <s v="01/04/2021"/>
    <x v="27"/>
  </r>
  <r>
    <x v="1"/>
    <s v="Primero"/>
    <s v="Colón"/>
    <n v="72"/>
    <s v="01/04/2021"/>
    <x v="27"/>
  </r>
  <r>
    <x v="1"/>
    <s v="Primero"/>
    <s v="Darién"/>
    <n v="28"/>
    <s v="01/04/2021"/>
    <x v="27"/>
  </r>
  <r>
    <x v="2"/>
    <s v="Primero"/>
    <s v="Panamá"/>
    <n v="24"/>
    <s v="01/04/2021"/>
    <x v="27"/>
  </r>
  <r>
    <x v="2"/>
    <s v="Primero"/>
    <s v="San Miguelito"/>
    <n v="9"/>
    <s v="01/04/2021"/>
    <x v="27"/>
  </r>
  <r>
    <x v="2"/>
    <s v="Primero"/>
    <s v="Panamá Oeste"/>
    <n v="20"/>
    <s v="01/04/2021"/>
    <x v="27"/>
  </r>
  <r>
    <x v="2"/>
    <s v="Primero"/>
    <s v="Colón"/>
    <n v="9"/>
    <s v="01/04/2021"/>
    <x v="27"/>
  </r>
  <r>
    <x v="2"/>
    <s v="Primero"/>
    <s v="Darién"/>
    <n v="2"/>
    <s v="01/04/2021"/>
    <x v="27"/>
  </r>
  <r>
    <x v="3"/>
    <s v="Primero"/>
    <s v="Panamá"/>
    <n v="116"/>
    <s v="01/04/2021"/>
    <x v="27"/>
  </r>
  <r>
    <x v="3"/>
    <s v="Primero"/>
    <s v="San Miguelito"/>
    <n v="19"/>
    <s v="01/04/2021"/>
    <x v="27"/>
  </r>
  <r>
    <x v="3"/>
    <s v="Primero"/>
    <s v="Panamá Oeste"/>
    <n v="75"/>
    <s v="01/04/2021"/>
    <x v="27"/>
  </r>
  <r>
    <x v="3"/>
    <s v="Primero"/>
    <s v="Colón"/>
    <n v="24"/>
    <s v="01/04/2021"/>
    <x v="27"/>
  </r>
  <r>
    <x v="3"/>
    <s v="Primero"/>
    <s v="Darién"/>
    <n v="26"/>
    <s v="01/04/2021"/>
    <x v="27"/>
  </r>
  <r>
    <x v="4"/>
    <s v="Primero"/>
    <s v="Panamá"/>
    <n v="11"/>
    <s v="01/04/2021"/>
    <x v="27"/>
  </r>
  <r>
    <x v="4"/>
    <s v="Primero"/>
    <s v="San Miguelito"/>
    <n v="2"/>
    <s v="01/04/2021"/>
    <x v="27"/>
  </r>
  <r>
    <x v="4"/>
    <s v="Primero"/>
    <s v="Panamá Oeste"/>
    <n v="6"/>
    <s v="01/04/2021"/>
    <x v="27"/>
  </r>
  <r>
    <x v="4"/>
    <s v="Primero"/>
    <s v="Colón"/>
    <n v="2"/>
    <s v="01/04/2021"/>
    <x v="27"/>
  </r>
  <r>
    <x v="4"/>
    <s v="Primero"/>
    <s v="Darién"/>
    <n v="1"/>
    <s v="01/04/2021"/>
    <x v="27"/>
  </r>
  <r>
    <x v="5"/>
    <s v="Primero"/>
    <s v="Panamá"/>
    <n v="398"/>
    <s v="01/04/2021"/>
    <x v="27"/>
  </r>
  <r>
    <x v="5"/>
    <s v="Primero"/>
    <s v="San Miguelito"/>
    <n v="154"/>
    <s v="01/04/2021"/>
    <x v="27"/>
  </r>
  <r>
    <x v="5"/>
    <s v="Primero"/>
    <s v="Panamá Oeste"/>
    <n v="445"/>
    <s v="01/04/2021"/>
    <x v="27"/>
  </r>
  <r>
    <x v="5"/>
    <s v="Primero"/>
    <s v="Colón"/>
    <n v="156"/>
    <s v="01/04/2021"/>
    <x v="27"/>
  </r>
  <r>
    <x v="5"/>
    <s v="Primero"/>
    <s v="Darién"/>
    <n v="33"/>
    <s v="01/04/2021"/>
    <x v="27"/>
  </r>
  <r>
    <x v="6"/>
    <s v="Primero"/>
    <s v="Panamá"/>
    <n v="1069"/>
    <s v="01/04/2021"/>
    <x v="27"/>
  </r>
  <r>
    <x v="6"/>
    <s v="Primero"/>
    <s v="San Miguelito"/>
    <n v="221"/>
    <s v="01/04/2021"/>
    <x v="27"/>
  </r>
  <r>
    <x v="6"/>
    <s v="Primero"/>
    <s v="Panamá Oeste"/>
    <n v="298"/>
    <s v="01/04/2021"/>
    <x v="27"/>
  </r>
  <r>
    <x v="6"/>
    <s v="Primero"/>
    <s v="Colón"/>
    <n v="91"/>
    <s v="01/04/2021"/>
    <x v="27"/>
  </r>
  <r>
    <x v="6"/>
    <s v="Primero"/>
    <s v="Darién"/>
    <n v="18"/>
    <s v="01/04/2021"/>
    <x v="27"/>
  </r>
  <r>
    <x v="7"/>
    <s v="Primero"/>
    <s v="Panamá"/>
    <n v="85"/>
    <s v="01/04/2021"/>
    <x v="27"/>
  </r>
  <r>
    <x v="7"/>
    <s v="Primero"/>
    <s v="San Miguelito"/>
    <n v="7"/>
    <s v="01/04/2021"/>
    <x v="27"/>
  </r>
  <r>
    <x v="7"/>
    <s v="Primero"/>
    <s v="Panamá Oeste"/>
    <n v="8"/>
    <s v="01/04/2021"/>
    <x v="27"/>
  </r>
  <r>
    <x v="7"/>
    <s v="Primero"/>
    <s v="Colón"/>
    <n v="7"/>
    <s v="01/04/2021"/>
    <x v="27"/>
  </r>
  <r>
    <x v="7"/>
    <s v="Primero"/>
    <s v="Darién"/>
    <n v="0"/>
    <s v="01/04/2021"/>
    <x v="27"/>
  </r>
  <r>
    <x v="8"/>
    <s v="Primero"/>
    <s v="Panamá"/>
    <n v="28"/>
    <s v="01/04/2021"/>
    <x v="27"/>
  </r>
  <r>
    <x v="8"/>
    <s v="Primero"/>
    <s v="San Miguelito"/>
    <n v="13"/>
    <s v="01/04/2021"/>
    <x v="27"/>
  </r>
  <r>
    <x v="8"/>
    <s v="Primero"/>
    <s v="Panamá Oeste"/>
    <n v="16"/>
    <s v="01/04/2021"/>
    <x v="27"/>
  </r>
  <r>
    <x v="8"/>
    <s v="Primero"/>
    <s v="Colón"/>
    <n v="3"/>
    <s v="01/04/2021"/>
    <x v="27"/>
  </r>
  <r>
    <x v="8"/>
    <s v="Primero"/>
    <s v="Darién"/>
    <n v="0"/>
    <s v="01/04/2021"/>
    <x v="27"/>
  </r>
  <r>
    <x v="9"/>
    <s v="Primero"/>
    <s v="Panamá"/>
    <n v="372"/>
    <s v="01/04/2021"/>
    <x v="27"/>
  </r>
  <r>
    <x v="9"/>
    <s v="Primero"/>
    <s v="San Miguelito"/>
    <n v="114"/>
    <s v="01/04/2021"/>
    <x v="27"/>
  </r>
  <r>
    <x v="9"/>
    <s v="Primero"/>
    <s v="Panamá Oeste"/>
    <n v="164"/>
    <s v="01/04/2021"/>
    <x v="27"/>
  </r>
  <r>
    <x v="9"/>
    <s v="Primero"/>
    <s v="Colón"/>
    <n v="144"/>
    <s v="01/04/2021"/>
    <x v="27"/>
  </r>
  <r>
    <x v="9"/>
    <s v="Primero"/>
    <s v="Darién"/>
    <n v="15"/>
    <s v="01/04/2021"/>
    <x v="27"/>
  </r>
  <r>
    <x v="10"/>
    <s v="Primero"/>
    <s v="Panamá"/>
    <n v="37"/>
    <s v="01/04/2021"/>
    <x v="27"/>
  </r>
  <r>
    <x v="10"/>
    <s v="Primero"/>
    <s v="San Miguelito"/>
    <n v="2"/>
    <s v="01/04/2021"/>
    <x v="27"/>
  </r>
  <r>
    <x v="10"/>
    <s v="Primero"/>
    <s v="Panamá Oeste"/>
    <n v="7"/>
    <s v="01/04/2021"/>
    <x v="27"/>
  </r>
  <r>
    <x v="10"/>
    <s v="Primero"/>
    <s v="Colón"/>
    <n v="5"/>
    <s v="01/04/2021"/>
    <x v="27"/>
  </r>
  <r>
    <x v="10"/>
    <s v="Primero"/>
    <s v="Darién"/>
    <n v="1"/>
    <s v="01/04/2021"/>
    <x v="27"/>
  </r>
  <r>
    <x v="11"/>
    <s v="Primero"/>
    <s v="Panamá"/>
    <n v="78"/>
    <s v="01/04/2021"/>
    <x v="27"/>
  </r>
  <r>
    <x v="11"/>
    <s v="Primero"/>
    <s v="San Miguelito"/>
    <n v="12"/>
    <s v="01/04/2021"/>
    <x v="27"/>
  </r>
  <r>
    <x v="11"/>
    <s v="Primero"/>
    <s v="Panamá Oeste"/>
    <n v="21"/>
    <s v="01/04/2021"/>
    <x v="27"/>
  </r>
  <r>
    <x v="11"/>
    <s v="Primero"/>
    <s v="Colón"/>
    <n v="10"/>
    <s v="01/04/2021"/>
    <x v="27"/>
  </r>
  <r>
    <x v="11"/>
    <s v="Primero"/>
    <s v="Darién"/>
    <n v="0"/>
    <s v="01/04/2021"/>
    <x v="27"/>
  </r>
  <r>
    <x v="12"/>
    <s v="Primero"/>
    <s v="Panamá"/>
    <n v="33"/>
    <s v="01/04/2021"/>
    <x v="27"/>
  </r>
  <r>
    <x v="12"/>
    <s v="Primero"/>
    <s v="San Miguelito"/>
    <n v="37"/>
    <s v="01/04/2021"/>
    <x v="27"/>
  </r>
  <r>
    <x v="12"/>
    <s v="Primero"/>
    <s v="Panamá Oeste"/>
    <n v="11"/>
    <s v="01/04/2021"/>
    <x v="27"/>
  </r>
  <r>
    <x v="12"/>
    <s v="Primero"/>
    <s v="Colón"/>
    <n v="5"/>
    <s v="01/04/2021"/>
    <x v="27"/>
  </r>
  <r>
    <x v="12"/>
    <s v="Primero"/>
    <s v="Darién"/>
    <n v="5"/>
    <s v="01/04/2021"/>
    <x v="27"/>
  </r>
  <r>
    <x v="13"/>
    <s v="Primero"/>
    <s v="Panamá"/>
    <n v="20"/>
    <s v="01/04/2021"/>
    <x v="27"/>
  </r>
  <r>
    <x v="13"/>
    <s v="Primero"/>
    <s v="San Miguelito"/>
    <n v="2"/>
    <s v="01/04/2021"/>
    <x v="27"/>
  </r>
  <r>
    <x v="13"/>
    <s v="Primero"/>
    <s v="Panamá Oeste"/>
    <n v="3"/>
    <s v="01/04/2021"/>
    <x v="27"/>
  </r>
  <r>
    <x v="13"/>
    <s v="Primero"/>
    <s v="Colón"/>
    <n v="5"/>
    <s v="01/04/2021"/>
    <x v="27"/>
  </r>
  <r>
    <x v="13"/>
    <s v="Primero"/>
    <s v="Darién"/>
    <n v="0"/>
    <s v="01/04/2021"/>
    <x v="27"/>
  </r>
  <r>
    <x v="14"/>
    <s v="Primero"/>
    <s v="Panamá"/>
    <n v="0"/>
    <s v="01/04/2021"/>
    <x v="27"/>
  </r>
  <r>
    <x v="14"/>
    <s v="Primero"/>
    <s v="San Miguelito"/>
    <n v="0"/>
    <s v="01/04/2021"/>
    <x v="27"/>
  </r>
  <r>
    <x v="14"/>
    <s v="Primero"/>
    <s v="Panamá Oeste"/>
    <n v="0"/>
    <s v="01/04/2021"/>
    <x v="27"/>
  </r>
  <r>
    <x v="14"/>
    <s v="Primero"/>
    <s v="Colón"/>
    <n v="0"/>
    <s v="01/04/2021"/>
    <x v="27"/>
  </r>
  <r>
    <x v="14"/>
    <s v="Primero"/>
    <s v="Darién"/>
    <n v="0"/>
    <s v="01/04/2021"/>
    <x v="27"/>
  </r>
  <r>
    <x v="0"/>
    <s v="Primero"/>
    <s v="Panamá"/>
    <n v="2"/>
    <s v="01/04/2021"/>
    <x v="27"/>
  </r>
  <r>
    <x v="0"/>
    <s v="Primero"/>
    <s v="San Miguelito"/>
    <n v="1"/>
    <s v="01/04/2021"/>
    <x v="27"/>
  </r>
  <r>
    <x v="0"/>
    <s v="Primero"/>
    <s v="Panamá Oeste"/>
    <n v="0"/>
    <s v="01/04/2021"/>
    <x v="27"/>
  </r>
  <r>
    <x v="0"/>
    <s v="Primero"/>
    <s v="Colón"/>
    <n v="0"/>
    <s v="01/04/2021"/>
    <x v="27"/>
  </r>
  <r>
    <x v="0"/>
    <s v="Primero"/>
    <s v="Darién"/>
    <n v="1"/>
    <s v="01/04/2021"/>
    <x v="27"/>
  </r>
  <r>
    <x v="1"/>
    <s v="Primero"/>
    <s v="Panamá"/>
    <n v="283"/>
    <s v="01/05/2021"/>
    <x v="28"/>
  </r>
  <r>
    <x v="1"/>
    <s v="Primero"/>
    <s v="San Miguelito"/>
    <n v="100"/>
    <s v="01/05/2021"/>
    <x v="28"/>
  </r>
  <r>
    <x v="1"/>
    <s v="Primero"/>
    <s v="Panamá Oeste"/>
    <n v="151"/>
    <s v="01/05/2021"/>
    <x v="28"/>
  </r>
  <r>
    <x v="1"/>
    <s v="Primero"/>
    <s v="Colón"/>
    <n v="65"/>
    <s v="01/05/2021"/>
    <x v="28"/>
  </r>
  <r>
    <x v="1"/>
    <s v="Primero"/>
    <s v="Darién"/>
    <n v="23"/>
    <s v="01/05/2021"/>
    <x v="28"/>
  </r>
  <r>
    <x v="2"/>
    <s v="Primero"/>
    <s v="Panamá"/>
    <n v="31"/>
    <s v="01/05/2021"/>
    <x v="28"/>
  </r>
  <r>
    <x v="2"/>
    <s v="Primero"/>
    <s v="San Miguelito"/>
    <n v="11"/>
    <s v="01/05/2021"/>
    <x v="28"/>
  </r>
  <r>
    <x v="2"/>
    <s v="Primero"/>
    <s v="Panamá Oeste"/>
    <n v="13"/>
    <s v="01/05/2021"/>
    <x v="28"/>
  </r>
  <r>
    <x v="2"/>
    <s v="Primero"/>
    <s v="Colón"/>
    <n v="5"/>
    <s v="01/05/2021"/>
    <x v="28"/>
  </r>
  <r>
    <x v="2"/>
    <s v="Primero"/>
    <s v="Darién"/>
    <n v="1"/>
    <s v="01/05/2021"/>
    <x v="28"/>
  </r>
  <r>
    <x v="3"/>
    <s v="Primero"/>
    <s v="Panamá"/>
    <n v="109"/>
    <s v="01/05/2021"/>
    <x v="28"/>
  </r>
  <r>
    <x v="3"/>
    <s v="Primero"/>
    <s v="San Miguelito"/>
    <n v="51"/>
    <s v="01/05/2021"/>
    <x v="28"/>
  </r>
  <r>
    <x v="3"/>
    <s v="Primero"/>
    <s v="Panamá Oeste"/>
    <n v="84"/>
    <s v="01/05/2021"/>
    <x v="28"/>
  </r>
  <r>
    <x v="3"/>
    <s v="Primero"/>
    <s v="Colón"/>
    <n v="30"/>
    <s v="01/05/2021"/>
    <x v="28"/>
  </r>
  <r>
    <x v="3"/>
    <s v="Primero"/>
    <s v="Darién"/>
    <n v="24"/>
    <s v="01/05/2021"/>
    <x v="28"/>
  </r>
  <r>
    <x v="4"/>
    <s v="Primero"/>
    <s v="Panamá"/>
    <n v="24"/>
    <s v="01/05/2021"/>
    <x v="28"/>
  </r>
  <r>
    <x v="4"/>
    <s v="Primero"/>
    <s v="San Miguelito"/>
    <n v="2"/>
    <s v="01/05/2021"/>
    <x v="28"/>
  </r>
  <r>
    <x v="4"/>
    <s v="Primero"/>
    <s v="Panamá Oeste"/>
    <n v="4"/>
    <s v="01/05/2021"/>
    <x v="28"/>
  </r>
  <r>
    <x v="4"/>
    <s v="Primero"/>
    <s v="Colón"/>
    <n v="0"/>
    <s v="01/05/2021"/>
    <x v="28"/>
  </r>
  <r>
    <x v="4"/>
    <s v="Primero"/>
    <s v="Darién"/>
    <n v="0"/>
    <s v="01/05/2021"/>
    <x v="28"/>
  </r>
  <r>
    <x v="5"/>
    <s v="Primero"/>
    <s v="Panamá"/>
    <n v="388"/>
    <s v="01/05/2021"/>
    <x v="28"/>
  </r>
  <r>
    <x v="5"/>
    <s v="Primero"/>
    <s v="San Miguelito"/>
    <n v="180"/>
    <s v="01/05/2021"/>
    <x v="28"/>
  </r>
  <r>
    <x v="5"/>
    <s v="Primero"/>
    <s v="Panamá Oeste"/>
    <n v="468"/>
    <s v="01/05/2021"/>
    <x v="28"/>
  </r>
  <r>
    <x v="5"/>
    <s v="Primero"/>
    <s v="Colón"/>
    <n v="146"/>
    <s v="01/05/2021"/>
    <x v="28"/>
  </r>
  <r>
    <x v="5"/>
    <s v="Primero"/>
    <s v="Darién"/>
    <n v="26"/>
    <s v="01/05/2021"/>
    <x v="28"/>
  </r>
  <r>
    <x v="6"/>
    <s v="Primero"/>
    <s v="Panamá"/>
    <n v="1097"/>
    <s v="01/05/2021"/>
    <x v="28"/>
  </r>
  <r>
    <x v="6"/>
    <s v="Primero"/>
    <s v="San Miguelito"/>
    <n v="275"/>
    <s v="01/05/2021"/>
    <x v="28"/>
  </r>
  <r>
    <x v="6"/>
    <s v="Primero"/>
    <s v="Panamá Oeste"/>
    <n v="343"/>
    <s v="01/05/2021"/>
    <x v="28"/>
  </r>
  <r>
    <x v="6"/>
    <s v="Primero"/>
    <s v="Colón"/>
    <n v="113"/>
    <s v="01/05/2021"/>
    <x v="28"/>
  </r>
  <r>
    <x v="6"/>
    <s v="Primero"/>
    <s v="Darién"/>
    <n v="13"/>
    <s v="01/05/2021"/>
    <x v="28"/>
  </r>
  <r>
    <x v="7"/>
    <s v="Primero"/>
    <s v="Panamá"/>
    <n v="79"/>
    <s v="01/05/2021"/>
    <x v="28"/>
  </r>
  <r>
    <x v="7"/>
    <s v="Primero"/>
    <s v="San Miguelito"/>
    <n v="7"/>
    <s v="01/05/2021"/>
    <x v="28"/>
  </r>
  <r>
    <x v="7"/>
    <s v="Primero"/>
    <s v="Panamá Oeste"/>
    <n v="26"/>
    <s v="01/05/2021"/>
    <x v="28"/>
  </r>
  <r>
    <x v="7"/>
    <s v="Primero"/>
    <s v="Colón"/>
    <n v="10"/>
    <s v="01/05/2021"/>
    <x v="28"/>
  </r>
  <r>
    <x v="7"/>
    <s v="Primero"/>
    <s v="Darién"/>
    <n v="1"/>
    <s v="01/05/2021"/>
    <x v="28"/>
  </r>
  <r>
    <x v="8"/>
    <s v="Primero"/>
    <s v="Panamá"/>
    <n v="42"/>
    <s v="01/05/2021"/>
    <x v="28"/>
  </r>
  <r>
    <x v="8"/>
    <s v="Primero"/>
    <s v="San Miguelito"/>
    <n v="7"/>
    <s v="01/05/2021"/>
    <x v="28"/>
  </r>
  <r>
    <x v="8"/>
    <s v="Primero"/>
    <s v="Panamá Oeste"/>
    <n v="8"/>
    <s v="01/05/2021"/>
    <x v="28"/>
  </r>
  <r>
    <x v="8"/>
    <s v="Primero"/>
    <s v="Colón"/>
    <n v="3"/>
    <s v="01/05/2021"/>
    <x v="28"/>
  </r>
  <r>
    <x v="8"/>
    <s v="Primero"/>
    <s v="Darién"/>
    <n v="0"/>
    <s v="01/05/2021"/>
    <x v="28"/>
  </r>
  <r>
    <x v="9"/>
    <s v="Primero"/>
    <s v="Panamá"/>
    <n v="385"/>
    <s v="01/05/2021"/>
    <x v="28"/>
  </r>
  <r>
    <x v="9"/>
    <s v="Primero"/>
    <s v="San Miguelito"/>
    <n v="125"/>
    <s v="01/05/2021"/>
    <x v="28"/>
  </r>
  <r>
    <x v="9"/>
    <s v="Primero"/>
    <s v="Panamá Oeste"/>
    <n v="210"/>
    <s v="01/05/2021"/>
    <x v="28"/>
  </r>
  <r>
    <x v="9"/>
    <s v="Primero"/>
    <s v="Colón"/>
    <n v="182"/>
    <s v="01/05/2021"/>
    <x v="28"/>
  </r>
  <r>
    <x v="9"/>
    <s v="Primero"/>
    <s v="Darién"/>
    <n v="17"/>
    <s v="01/05/2021"/>
    <x v="28"/>
  </r>
  <r>
    <x v="10"/>
    <s v="Primero"/>
    <s v="Panamá"/>
    <n v="42"/>
    <s v="01/05/2021"/>
    <x v="28"/>
  </r>
  <r>
    <x v="10"/>
    <s v="Primero"/>
    <s v="San Miguelito"/>
    <n v="2"/>
    <s v="01/05/2021"/>
    <x v="28"/>
  </r>
  <r>
    <x v="10"/>
    <s v="Primero"/>
    <s v="Panamá Oeste"/>
    <n v="10"/>
    <s v="01/05/2021"/>
    <x v="28"/>
  </r>
  <r>
    <x v="10"/>
    <s v="Primero"/>
    <s v="Colón"/>
    <n v="5"/>
    <s v="01/05/2021"/>
    <x v="28"/>
  </r>
  <r>
    <x v="10"/>
    <s v="Primero"/>
    <s v="Darién"/>
    <n v="1"/>
    <s v="01/05/2021"/>
    <x v="28"/>
  </r>
  <r>
    <x v="11"/>
    <s v="Primero"/>
    <s v="Panamá"/>
    <n v="85"/>
    <s v="01/05/2021"/>
    <x v="28"/>
  </r>
  <r>
    <x v="11"/>
    <s v="Primero"/>
    <s v="San Miguelito"/>
    <n v="12"/>
    <s v="01/05/2021"/>
    <x v="28"/>
  </r>
  <r>
    <x v="11"/>
    <s v="Primero"/>
    <s v="Panamá Oeste"/>
    <n v="17"/>
    <s v="01/05/2021"/>
    <x v="28"/>
  </r>
  <r>
    <x v="11"/>
    <s v="Primero"/>
    <s v="Colón"/>
    <n v="13"/>
    <s v="01/05/2021"/>
    <x v="28"/>
  </r>
  <r>
    <x v="11"/>
    <s v="Primero"/>
    <s v="Darién"/>
    <n v="1"/>
    <s v="01/05/2021"/>
    <x v="28"/>
  </r>
  <r>
    <x v="12"/>
    <s v="Primero"/>
    <s v="Panamá"/>
    <n v="36"/>
    <s v="01/05/2021"/>
    <x v="28"/>
  </r>
  <r>
    <x v="12"/>
    <s v="Primero"/>
    <s v="San Miguelito"/>
    <n v="38"/>
    <s v="01/05/2021"/>
    <x v="28"/>
  </r>
  <r>
    <x v="12"/>
    <s v="Primero"/>
    <s v="Panamá Oeste"/>
    <n v="21"/>
    <s v="01/05/2021"/>
    <x v="28"/>
  </r>
  <r>
    <x v="12"/>
    <s v="Primero"/>
    <s v="Colón"/>
    <n v="4"/>
    <s v="01/05/2021"/>
    <x v="28"/>
  </r>
  <r>
    <x v="12"/>
    <s v="Primero"/>
    <s v="Darién"/>
    <n v="4"/>
    <s v="01/05/2021"/>
    <x v="28"/>
  </r>
  <r>
    <x v="13"/>
    <s v="Primero"/>
    <s v="Panamá"/>
    <n v="14"/>
    <s v="01/05/2021"/>
    <x v="28"/>
  </r>
  <r>
    <x v="13"/>
    <s v="Primero"/>
    <s v="San Miguelito"/>
    <n v="0"/>
    <s v="01/05/2021"/>
    <x v="28"/>
  </r>
  <r>
    <x v="13"/>
    <s v="Primero"/>
    <s v="Panamá Oeste"/>
    <n v="3"/>
    <s v="01/05/2021"/>
    <x v="28"/>
  </r>
  <r>
    <x v="13"/>
    <s v="Primero"/>
    <s v="Colón"/>
    <n v="2"/>
    <s v="01/05/2021"/>
    <x v="28"/>
  </r>
  <r>
    <x v="13"/>
    <s v="Primero"/>
    <s v="Darién"/>
    <n v="2"/>
    <s v="01/05/2021"/>
    <x v="28"/>
  </r>
  <r>
    <x v="14"/>
    <s v="Primero"/>
    <s v="Panamá"/>
    <n v="0"/>
    <s v="01/05/2021"/>
    <x v="28"/>
  </r>
  <r>
    <x v="14"/>
    <s v="Primero"/>
    <s v="San Miguelito"/>
    <n v="0"/>
    <s v="01/05/2021"/>
    <x v="28"/>
  </r>
  <r>
    <x v="14"/>
    <s v="Primero"/>
    <s v="Panamá Oeste"/>
    <n v="1"/>
    <s v="01/05/2021"/>
    <x v="28"/>
  </r>
  <r>
    <x v="14"/>
    <s v="Primero"/>
    <s v="Colón"/>
    <n v="0"/>
    <s v="01/05/2021"/>
    <x v="28"/>
  </r>
  <r>
    <x v="14"/>
    <s v="Primero"/>
    <s v="Darién"/>
    <n v="0"/>
    <s v="01/05/2021"/>
    <x v="28"/>
  </r>
  <r>
    <x v="0"/>
    <s v="Primero"/>
    <s v="Panamá"/>
    <n v="1"/>
    <s v="01/05/2021"/>
    <x v="28"/>
  </r>
  <r>
    <x v="0"/>
    <s v="Primero"/>
    <s v="San Miguelito"/>
    <n v="1"/>
    <s v="01/05/2021"/>
    <x v="28"/>
  </r>
  <r>
    <x v="0"/>
    <s v="Primero"/>
    <s v="Panamá Oeste"/>
    <n v="1"/>
    <s v="01/05/2021"/>
    <x v="28"/>
  </r>
  <r>
    <x v="0"/>
    <s v="Primero"/>
    <s v="Colón"/>
    <n v="0"/>
    <s v="01/05/2021"/>
    <x v="28"/>
  </r>
  <r>
    <x v="0"/>
    <s v="Primero"/>
    <s v="Darién"/>
    <n v="1"/>
    <s v="01/05/2021"/>
    <x v="28"/>
  </r>
  <r>
    <x v="1"/>
    <s v="Primero"/>
    <s v="Panamá"/>
    <n v="343"/>
    <s v="01/06/2021"/>
    <x v="29"/>
  </r>
  <r>
    <x v="1"/>
    <s v="Primero"/>
    <s v="San Miguelito"/>
    <n v="101"/>
    <s v="01/06/2021"/>
    <x v="29"/>
  </r>
  <r>
    <x v="1"/>
    <s v="Primero"/>
    <s v="Panamá Oeste"/>
    <n v="135"/>
    <s v="01/06/2021"/>
    <x v="29"/>
  </r>
  <r>
    <x v="1"/>
    <s v="Primero"/>
    <s v="Colón"/>
    <n v="69"/>
    <s v="01/06/2021"/>
    <x v="29"/>
  </r>
  <r>
    <x v="1"/>
    <s v="Primero"/>
    <s v="Darién"/>
    <n v="34"/>
    <s v="01/06/2021"/>
    <x v="29"/>
  </r>
  <r>
    <x v="2"/>
    <s v="Primero"/>
    <s v="Panamá"/>
    <n v="32"/>
    <s v="01/06/2021"/>
    <x v="29"/>
  </r>
  <r>
    <x v="2"/>
    <s v="Primero"/>
    <s v="San Miguelito"/>
    <n v="8"/>
    <s v="01/06/2021"/>
    <x v="29"/>
  </r>
  <r>
    <x v="2"/>
    <s v="Primero"/>
    <s v="Panamá Oeste"/>
    <n v="14"/>
    <s v="01/06/2021"/>
    <x v="29"/>
  </r>
  <r>
    <x v="2"/>
    <s v="Primero"/>
    <s v="Colón"/>
    <n v="11"/>
    <s v="01/06/2021"/>
    <x v="29"/>
  </r>
  <r>
    <x v="2"/>
    <s v="Primero"/>
    <s v="Darién"/>
    <n v="2"/>
    <s v="01/06/2021"/>
    <x v="29"/>
  </r>
  <r>
    <x v="3"/>
    <s v="Primero"/>
    <s v="Panamá"/>
    <n v="112"/>
    <s v="01/06/2021"/>
    <x v="29"/>
  </r>
  <r>
    <x v="3"/>
    <s v="Primero"/>
    <s v="San Miguelito"/>
    <n v="29"/>
    <s v="01/06/2021"/>
    <x v="29"/>
  </r>
  <r>
    <x v="3"/>
    <s v="Primero"/>
    <s v="Panamá Oeste"/>
    <n v="64"/>
    <s v="01/06/2021"/>
    <x v="29"/>
  </r>
  <r>
    <x v="3"/>
    <s v="Primero"/>
    <s v="Colón"/>
    <n v="36"/>
    <s v="01/06/2021"/>
    <x v="29"/>
  </r>
  <r>
    <x v="3"/>
    <s v="Primero"/>
    <s v="Darién"/>
    <n v="26"/>
    <s v="01/06/2021"/>
    <x v="29"/>
  </r>
  <r>
    <x v="4"/>
    <s v="Primero"/>
    <s v="Panamá"/>
    <n v="10"/>
    <s v="01/06/2021"/>
    <x v="29"/>
  </r>
  <r>
    <x v="4"/>
    <s v="Primero"/>
    <s v="San Miguelito"/>
    <n v="5"/>
    <s v="01/06/2021"/>
    <x v="29"/>
  </r>
  <r>
    <x v="4"/>
    <s v="Primero"/>
    <s v="Panamá Oeste"/>
    <n v="10"/>
    <s v="01/06/2021"/>
    <x v="29"/>
  </r>
  <r>
    <x v="4"/>
    <s v="Primero"/>
    <s v="Colón"/>
    <n v="3"/>
    <s v="01/06/2021"/>
    <x v="29"/>
  </r>
  <r>
    <x v="4"/>
    <s v="Primero"/>
    <s v="Darién"/>
    <n v="0"/>
    <s v="01/06/2021"/>
    <x v="29"/>
  </r>
  <r>
    <x v="5"/>
    <s v="Primero"/>
    <s v="Panamá"/>
    <n v="366"/>
    <s v="01/06/2021"/>
    <x v="29"/>
  </r>
  <r>
    <x v="5"/>
    <s v="Primero"/>
    <s v="San Miguelito"/>
    <n v="140"/>
    <s v="01/06/2021"/>
    <x v="29"/>
  </r>
  <r>
    <x v="5"/>
    <s v="Primero"/>
    <s v="Panamá Oeste"/>
    <n v="414"/>
    <s v="01/06/2021"/>
    <x v="29"/>
  </r>
  <r>
    <x v="5"/>
    <s v="Primero"/>
    <s v="Colón"/>
    <n v="164"/>
    <s v="01/06/2021"/>
    <x v="29"/>
  </r>
  <r>
    <x v="5"/>
    <s v="Primero"/>
    <s v="Darién"/>
    <n v="38"/>
    <s v="01/06/2021"/>
    <x v="29"/>
  </r>
  <r>
    <x v="6"/>
    <s v="Primero"/>
    <s v="Panamá"/>
    <n v="1089"/>
    <s v="01/06/2021"/>
    <x v="29"/>
  </r>
  <r>
    <x v="6"/>
    <s v="Primero"/>
    <s v="San Miguelito"/>
    <n v="256"/>
    <s v="01/06/2021"/>
    <x v="29"/>
  </r>
  <r>
    <x v="6"/>
    <s v="Primero"/>
    <s v="Panamá Oeste"/>
    <n v="316"/>
    <s v="01/06/2021"/>
    <x v="29"/>
  </r>
  <r>
    <x v="6"/>
    <s v="Primero"/>
    <s v="Colón"/>
    <n v="103"/>
    <s v="01/06/2021"/>
    <x v="29"/>
  </r>
  <r>
    <x v="6"/>
    <s v="Primero"/>
    <s v="Darién"/>
    <n v="12"/>
    <s v="01/06/2021"/>
    <x v="29"/>
  </r>
  <r>
    <x v="7"/>
    <s v="Primero"/>
    <s v="Panamá"/>
    <n v="107"/>
    <s v="01/06/2021"/>
    <x v="29"/>
  </r>
  <r>
    <x v="7"/>
    <s v="Primero"/>
    <s v="San Miguelito"/>
    <n v="4"/>
    <s v="01/06/2021"/>
    <x v="29"/>
  </r>
  <r>
    <x v="7"/>
    <s v="Primero"/>
    <s v="Panamá Oeste"/>
    <n v="8"/>
    <s v="01/06/2021"/>
    <x v="29"/>
  </r>
  <r>
    <x v="7"/>
    <s v="Primero"/>
    <s v="Colón"/>
    <n v="15"/>
    <s v="01/06/2021"/>
    <x v="29"/>
  </r>
  <r>
    <x v="7"/>
    <s v="Primero"/>
    <s v="Darién"/>
    <n v="0"/>
    <s v="01/06/2021"/>
    <x v="29"/>
  </r>
  <r>
    <x v="8"/>
    <s v="Primero"/>
    <s v="Panamá"/>
    <n v="14"/>
    <s v="01/06/2021"/>
    <x v="29"/>
  </r>
  <r>
    <x v="8"/>
    <s v="Primero"/>
    <s v="San Miguelito"/>
    <n v="0"/>
    <s v="01/06/2021"/>
    <x v="29"/>
  </r>
  <r>
    <x v="8"/>
    <s v="Primero"/>
    <s v="Panamá Oeste"/>
    <n v="7"/>
    <s v="01/06/2021"/>
    <x v="29"/>
  </r>
  <r>
    <x v="8"/>
    <s v="Primero"/>
    <s v="Colón"/>
    <n v="1"/>
    <s v="01/06/2021"/>
    <x v="29"/>
  </r>
  <r>
    <x v="8"/>
    <s v="Primero"/>
    <s v="Darién"/>
    <n v="0"/>
    <s v="01/06/2021"/>
    <x v="29"/>
  </r>
  <r>
    <x v="9"/>
    <s v="Primero"/>
    <s v="Panamá"/>
    <n v="413"/>
    <s v="01/06/2021"/>
    <x v="29"/>
  </r>
  <r>
    <x v="9"/>
    <s v="Primero"/>
    <s v="San Miguelito"/>
    <n v="111"/>
    <s v="01/06/2021"/>
    <x v="29"/>
  </r>
  <r>
    <x v="9"/>
    <s v="Primero"/>
    <s v="Panamá Oeste"/>
    <n v="127"/>
    <s v="01/06/2021"/>
    <x v="29"/>
  </r>
  <r>
    <x v="9"/>
    <s v="Primero"/>
    <s v="Colón"/>
    <n v="104"/>
    <s v="01/06/2021"/>
    <x v="29"/>
  </r>
  <r>
    <x v="9"/>
    <s v="Primero"/>
    <s v="Darién"/>
    <n v="12"/>
    <s v="01/06/2021"/>
    <x v="29"/>
  </r>
  <r>
    <x v="10"/>
    <s v="Primero"/>
    <s v="Panamá"/>
    <n v="53"/>
    <s v="01/06/2021"/>
    <x v="29"/>
  </r>
  <r>
    <x v="10"/>
    <s v="Primero"/>
    <s v="San Miguelito"/>
    <n v="3"/>
    <s v="01/06/2021"/>
    <x v="29"/>
  </r>
  <r>
    <x v="10"/>
    <s v="Primero"/>
    <s v="Panamá Oeste"/>
    <n v="11"/>
    <s v="01/06/2021"/>
    <x v="29"/>
  </r>
  <r>
    <x v="10"/>
    <s v="Primero"/>
    <s v="Colón"/>
    <n v="11"/>
    <s v="01/06/2021"/>
    <x v="29"/>
  </r>
  <r>
    <x v="10"/>
    <s v="Primero"/>
    <s v="Darién"/>
    <n v="0"/>
    <s v="01/06/2021"/>
    <x v="29"/>
  </r>
  <r>
    <x v="11"/>
    <s v="Primero"/>
    <s v="Panamá"/>
    <n v="103"/>
    <s v="01/06/2021"/>
    <x v="29"/>
  </r>
  <r>
    <x v="11"/>
    <s v="Primero"/>
    <s v="San Miguelito"/>
    <n v="6"/>
    <s v="01/06/2021"/>
    <x v="29"/>
  </r>
  <r>
    <x v="11"/>
    <s v="Primero"/>
    <s v="Panamá Oeste"/>
    <n v="18"/>
    <s v="01/06/2021"/>
    <x v="29"/>
  </r>
  <r>
    <x v="11"/>
    <s v="Primero"/>
    <s v="Colón"/>
    <n v="12"/>
    <s v="01/06/2021"/>
    <x v="29"/>
  </r>
  <r>
    <x v="11"/>
    <s v="Primero"/>
    <s v="Darién"/>
    <n v="0"/>
    <s v="01/06/2021"/>
    <x v="29"/>
  </r>
  <r>
    <x v="12"/>
    <s v="Primero"/>
    <s v="Panamá"/>
    <n v="35"/>
    <s v="01/06/2021"/>
    <x v="29"/>
  </r>
  <r>
    <x v="12"/>
    <s v="Primero"/>
    <s v="San Miguelito"/>
    <n v="28"/>
    <s v="01/06/2021"/>
    <x v="29"/>
  </r>
  <r>
    <x v="12"/>
    <s v="Primero"/>
    <s v="Panamá Oeste"/>
    <n v="20"/>
    <s v="01/06/2021"/>
    <x v="29"/>
  </r>
  <r>
    <x v="12"/>
    <s v="Primero"/>
    <s v="Colón"/>
    <n v="5"/>
    <s v="01/06/2021"/>
    <x v="29"/>
  </r>
  <r>
    <x v="12"/>
    <s v="Primero"/>
    <s v="Darién"/>
    <n v="3"/>
    <s v="01/06/2021"/>
    <x v="29"/>
  </r>
  <r>
    <x v="13"/>
    <s v="Primero"/>
    <s v="Panamá"/>
    <n v="9"/>
    <s v="01/06/2021"/>
    <x v="29"/>
  </r>
  <r>
    <x v="13"/>
    <s v="Primero"/>
    <s v="San Miguelito"/>
    <n v="1"/>
    <s v="01/06/2021"/>
    <x v="29"/>
  </r>
  <r>
    <x v="13"/>
    <s v="Primero"/>
    <s v="Panamá Oeste"/>
    <n v="5"/>
    <s v="01/06/2021"/>
    <x v="29"/>
  </r>
  <r>
    <x v="13"/>
    <s v="Primero"/>
    <s v="Colón"/>
    <n v="2"/>
    <s v="01/06/2021"/>
    <x v="29"/>
  </r>
  <r>
    <x v="13"/>
    <s v="Primero"/>
    <s v="Darién"/>
    <n v="20"/>
    <s v="01/06/2021"/>
    <x v="29"/>
  </r>
  <r>
    <x v="14"/>
    <s v="Primero"/>
    <s v="Panamá"/>
    <n v="0"/>
    <s v="01/06/2021"/>
    <x v="29"/>
  </r>
  <r>
    <x v="14"/>
    <s v="Primero"/>
    <s v="San Miguelito"/>
    <n v="0"/>
    <s v="01/06/2021"/>
    <x v="29"/>
  </r>
  <r>
    <x v="14"/>
    <s v="Primero"/>
    <s v="Panamá Oeste"/>
    <n v="1"/>
    <s v="01/06/2021"/>
    <x v="29"/>
  </r>
  <r>
    <x v="14"/>
    <s v="Primero"/>
    <s v="Colón"/>
    <n v="0"/>
    <s v="01/06/2021"/>
    <x v="29"/>
  </r>
  <r>
    <x v="14"/>
    <s v="Primero"/>
    <s v="Darién"/>
    <n v="0"/>
    <s v="01/06/2021"/>
    <x v="29"/>
  </r>
  <r>
    <x v="0"/>
    <s v="Primero"/>
    <s v="Panamá"/>
    <n v="4"/>
    <s v="01/06/2021"/>
    <x v="29"/>
  </r>
  <r>
    <x v="0"/>
    <s v="Primero"/>
    <s v="San Miguelito"/>
    <n v="0"/>
    <s v="01/06/2021"/>
    <x v="29"/>
  </r>
  <r>
    <x v="0"/>
    <s v="Primero"/>
    <s v="Panamá Oeste"/>
    <n v="0"/>
    <s v="01/06/2021"/>
    <x v="29"/>
  </r>
  <r>
    <x v="0"/>
    <s v="Primero"/>
    <s v="Colón"/>
    <n v="0"/>
    <s v="01/06/2021"/>
    <x v="29"/>
  </r>
  <r>
    <x v="0"/>
    <s v="Primero"/>
    <s v="Darién"/>
    <n v="0"/>
    <s v="01/06/2021"/>
    <x v="29"/>
  </r>
  <r>
    <x v="1"/>
    <s v="Primero"/>
    <s v="Panamá"/>
    <n v="276"/>
    <s v="01/07/2021"/>
    <x v="30"/>
  </r>
  <r>
    <x v="1"/>
    <s v="Primero"/>
    <s v="San Miguelito"/>
    <n v="98"/>
    <s v="01/07/2021"/>
    <x v="30"/>
  </r>
  <r>
    <x v="1"/>
    <s v="Primero"/>
    <s v="Panamá Oeste"/>
    <n v="115"/>
    <s v="01/07/2021"/>
    <x v="30"/>
  </r>
  <r>
    <x v="1"/>
    <s v="Primero"/>
    <s v="Colón"/>
    <n v="64"/>
    <s v="01/07/2021"/>
    <x v="30"/>
  </r>
  <r>
    <x v="1"/>
    <s v="Primero"/>
    <s v="Darién"/>
    <n v="29"/>
    <s v="01/07/2021"/>
    <x v="30"/>
  </r>
  <r>
    <x v="2"/>
    <s v="Primero"/>
    <s v="Panamá"/>
    <n v="51"/>
    <s v="01/07/2021"/>
    <x v="30"/>
  </r>
  <r>
    <x v="2"/>
    <s v="Primero"/>
    <s v="San Miguelito"/>
    <n v="5"/>
    <s v="01/07/2021"/>
    <x v="30"/>
  </r>
  <r>
    <x v="2"/>
    <s v="Primero"/>
    <s v="Panamá Oeste"/>
    <n v="21"/>
    <s v="01/07/2021"/>
    <x v="30"/>
  </r>
  <r>
    <x v="2"/>
    <s v="Primero"/>
    <s v="Colón"/>
    <n v="16"/>
    <s v="01/07/2021"/>
    <x v="30"/>
  </r>
  <r>
    <x v="2"/>
    <s v="Primero"/>
    <s v="Darién"/>
    <n v="0"/>
    <s v="01/07/2021"/>
    <x v="30"/>
  </r>
  <r>
    <x v="3"/>
    <s v="Primero"/>
    <s v="Panamá"/>
    <n v="95"/>
    <s v="01/07/2021"/>
    <x v="30"/>
  </r>
  <r>
    <x v="3"/>
    <s v="Primero"/>
    <s v="San Miguelito"/>
    <n v="24"/>
    <s v="01/07/2021"/>
    <x v="30"/>
  </r>
  <r>
    <x v="3"/>
    <s v="Primero"/>
    <s v="Panamá Oeste"/>
    <n v="61"/>
    <s v="01/07/2021"/>
    <x v="30"/>
  </r>
  <r>
    <x v="3"/>
    <s v="Primero"/>
    <s v="Colón"/>
    <n v="28"/>
    <s v="01/07/2021"/>
    <x v="30"/>
  </r>
  <r>
    <x v="3"/>
    <s v="Primero"/>
    <s v="Darién"/>
    <n v="17"/>
    <s v="01/07/2021"/>
    <x v="30"/>
  </r>
  <r>
    <x v="4"/>
    <s v="Primero"/>
    <s v="Panamá"/>
    <n v="11"/>
    <s v="01/07/2021"/>
    <x v="30"/>
  </r>
  <r>
    <x v="4"/>
    <s v="Primero"/>
    <s v="San Miguelito"/>
    <n v="2"/>
    <s v="01/07/2021"/>
    <x v="30"/>
  </r>
  <r>
    <x v="4"/>
    <s v="Primero"/>
    <s v="Panamá Oeste"/>
    <n v="6"/>
    <s v="01/07/2021"/>
    <x v="30"/>
  </r>
  <r>
    <x v="4"/>
    <s v="Primero"/>
    <s v="Colón"/>
    <n v="2"/>
    <s v="01/07/2021"/>
    <x v="30"/>
  </r>
  <r>
    <x v="4"/>
    <s v="Primero"/>
    <s v="Darién"/>
    <n v="0"/>
    <s v="01/07/2021"/>
    <x v="30"/>
  </r>
  <r>
    <x v="5"/>
    <s v="Primero"/>
    <s v="Panamá"/>
    <n v="457"/>
    <s v="01/07/2021"/>
    <x v="30"/>
  </r>
  <r>
    <x v="5"/>
    <s v="Primero"/>
    <s v="San Miguelito"/>
    <n v="141"/>
    <s v="01/07/2021"/>
    <x v="30"/>
  </r>
  <r>
    <x v="5"/>
    <s v="Primero"/>
    <s v="Panamá Oeste"/>
    <n v="384"/>
    <s v="01/07/2021"/>
    <x v="30"/>
  </r>
  <r>
    <x v="5"/>
    <s v="Primero"/>
    <s v="Colón"/>
    <n v="135"/>
    <s v="01/07/2021"/>
    <x v="30"/>
  </r>
  <r>
    <x v="5"/>
    <s v="Primero"/>
    <s v="Darién"/>
    <n v="33"/>
    <s v="01/07/2021"/>
    <x v="30"/>
  </r>
  <r>
    <x v="6"/>
    <s v="Primero"/>
    <s v="Panamá"/>
    <n v="1127"/>
    <s v="01/07/2021"/>
    <x v="30"/>
  </r>
  <r>
    <x v="6"/>
    <s v="Primero"/>
    <s v="San Miguelito"/>
    <n v="245"/>
    <s v="01/07/2021"/>
    <x v="30"/>
  </r>
  <r>
    <x v="6"/>
    <s v="Primero"/>
    <s v="Panamá Oeste"/>
    <n v="335"/>
    <s v="01/07/2021"/>
    <x v="30"/>
  </r>
  <r>
    <x v="6"/>
    <s v="Primero"/>
    <s v="Colón"/>
    <n v="111"/>
    <s v="01/07/2021"/>
    <x v="30"/>
  </r>
  <r>
    <x v="6"/>
    <s v="Primero"/>
    <s v="Darién"/>
    <n v="14"/>
    <s v="01/07/2021"/>
    <x v="30"/>
  </r>
  <r>
    <x v="7"/>
    <s v="Primero"/>
    <s v="Panamá"/>
    <n v="89"/>
    <s v="01/07/2021"/>
    <x v="30"/>
  </r>
  <r>
    <x v="7"/>
    <s v="Primero"/>
    <s v="San Miguelito"/>
    <n v="4"/>
    <s v="01/07/2021"/>
    <x v="30"/>
  </r>
  <r>
    <x v="7"/>
    <s v="Primero"/>
    <s v="Panamá Oeste"/>
    <n v="17"/>
    <s v="01/07/2021"/>
    <x v="30"/>
  </r>
  <r>
    <x v="7"/>
    <s v="Primero"/>
    <s v="Colón"/>
    <n v="9"/>
    <s v="01/07/2021"/>
    <x v="30"/>
  </r>
  <r>
    <x v="7"/>
    <s v="Primero"/>
    <s v="Darién"/>
    <n v="0"/>
    <s v="01/07/2021"/>
    <x v="30"/>
  </r>
  <r>
    <x v="8"/>
    <s v="Primero"/>
    <s v="Panamá"/>
    <n v="13"/>
    <s v="01/07/2021"/>
    <x v="30"/>
  </r>
  <r>
    <x v="8"/>
    <s v="Primero"/>
    <s v="San Miguelito"/>
    <n v="2"/>
    <s v="01/07/2021"/>
    <x v="30"/>
  </r>
  <r>
    <x v="8"/>
    <s v="Primero"/>
    <s v="Panamá Oeste"/>
    <n v="6"/>
    <s v="01/07/2021"/>
    <x v="30"/>
  </r>
  <r>
    <x v="8"/>
    <s v="Primero"/>
    <s v="Colón"/>
    <n v="0"/>
    <s v="01/07/2021"/>
    <x v="30"/>
  </r>
  <r>
    <x v="8"/>
    <s v="Primero"/>
    <s v="Darién"/>
    <n v="0"/>
    <s v="01/07/2021"/>
    <x v="30"/>
  </r>
  <r>
    <x v="9"/>
    <s v="Primero"/>
    <s v="Panamá"/>
    <n v="383"/>
    <s v="01/07/2021"/>
    <x v="30"/>
  </r>
  <r>
    <x v="9"/>
    <s v="Primero"/>
    <s v="San Miguelito"/>
    <n v="118"/>
    <s v="01/07/2021"/>
    <x v="30"/>
  </r>
  <r>
    <x v="9"/>
    <s v="Primero"/>
    <s v="Panamá Oeste"/>
    <n v="133"/>
    <s v="01/07/2021"/>
    <x v="30"/>
  </r>
  <r>
    <x v="9"/>
    <s v="Primero"/>
    <s v="Colón"/>
    <n v="172"/>
    <s v="01/07/2021"/>
    <x v="30"/>
  </r>
  <r>
    <x v="9"/>
    <s v="Primero"/>
    <s v="Darién"/>
    <n v="10"/>
    <s v="01/07/2021"/>
    <x v="30"/>
  </r>
  <r>
    <x v="10"/>
    <s v="Primero"/>
    <s v="Panamá"/>
    <n v="48"/>
    <s v="01/07/2021"/>
    <x v="30"/>
  </r>
  <r>
    <x v="10"/>
    <s v="Primero"/>
    <s v="San Miguelito"/>
    <n v="2"/>
    <s v="01/07/2021"/>
    <x v="30"/>
  </r>
  <r>
    <x v="10"/>
    <s v="Primero"/>
    <s v="Panamá Oeste"/>
    <n v="3"/>
    <s v="01/07/2021"/>
    <x v="30"/>
  </r>
  <r>
    <x v="10"/>
    <s v="Primero"/>
    <s v="Colón"/>
    <n v="4"/>
    <s v="01/07/2021"/>
    <x v="30"/>
  </r>
  <r>
    <x v="10"/>
    <s v="Primero"/>
    <s v="Darién"/>
    <n v="2"/>
    <s v="01/07/2021"/>
    <x v="30"/>
  </r>
  <r>
    <x v="11"/>
    <s v="Primero"/>
    <s v="Panamá"/>
    <n v="95"/>
    <s v="01/07/2021"/>
    <x v="30"/>
  </r>
  <r>
    <x v="11"/>
    <s v="Primero"/>
    <s v="San Miguelito"/>
    <n v="16"/>
    <s v="01/07/2021"/>
    <x v="30"/>
  </r>
  <r>
    <x v="11"/>
    <s v="Primero"/>
    <s v="Panamá Oeste"/>
    <n v="16"/>
    <s v="01/07/2021"/>
    <x v="30"/>
  </r>
  <r>
    <x v="11"/>
    <s v="Primero"/>
    <s v="Colón"/>
    <n v="8"/>
    <s v="01/07/2021"/>
    <x v="30"/>
  </r>
  <r>
    <x v="11"/>
    <s v="Primero"/>
    <s v="Darién"/>
    <n v="1"/>
    <s v="01/07/2021"/>
    <x v="30"/>
  </r>
  <r>
    <x v="12"/>
    <s v="Primero"/>
    <s v="Panamá"/>
    <n v="29"/>
    <s v="01/07/2021"/>
    <x v="30"/>
  </r>
  <r>
    <x v="12"/>
    <s v="Primero"/>
    <s v="San Miguelito"/>
    <n v="18"/>
    <s v="01/07/2021"/>
    <x v="30"/>
  </r>
  <r>
    <x v="12"/>
    <s v="Primero"/>
    <s v="Panamá Oeste"/>
    <n v="18"/>
    <s v="01/07/2021"/>
    <x v="30"/>
  </r>
  <r>
    <x v="12"/>
    <s v="Primero"/>
    <s v="Colón"/>
    <n v="1"/>
    <s v="01/07/2021"/>
    <x v="30"/>
  </r>
  <r>
    <x v="12"/>
    <s v="Primero"/>
    <s v="Darién"/>
    <n v="5"/>
    <s v="01/07/2021"/>
    <x v="30"/>
  </r>
  <r>
    <x v="13"/>
    <s v="Primero"/>
    <s v="Panamá"/>
    <n v="12"/>
    <s v="01/07/2021"/>
    <x v="30"/>
  </r>
  <r>
    <x v="13"/>
    <s v="Primero"/>
    <s v="San Miguelito"/>
    <n v="2"/>
    <s v="01/07/2021"/>
    <x v="30"/>
  </r>
  <r>
    <x v="13"/>
    <s v="Primero"/>
    <s v="Panamá Oeste"/>
    <n v="3"/>
    <s v="01/07/2021"/>
    <x v="30"/>
  </r>
  <r>
    <x v="13"/>
    <s v="Primero"/>
    <s v="Colón"/>
    <n v="4"/>
    <s v="01/07/2021"/>
    <x v="30"/>
  </r>
  <r>
    <x v="13"/>
    <s v="Primero"/>
    <s v="Darién"/>
    <n v="2"/>
    <s v="01/07/2021"/>
    <x v="30"/>
  </r>
  <r>
    <x v="14"/>
    <s v="Primero"/>
    <s v="Panamá"/>
    <n v="0"/>
    <s v="01/07/2021"/>
    <x v="30"/>
  </r>
  <r>
    <x v="14"/>
    <s v="Primero"/>
    <s v="San Miguelito"/>
    <n v="0"/>
    <s v="01/07/2021"/>
    <x v="30"/>
  </r>
  <r>
    <x v="14"/>
    <s v="Primero"/>
    <s v="Panamá Oeste"/>
    <n v="0"/>
    <s v="01/07/2021"/>
    <x v="30"/>
  </r>
  <r>
    <x v="14"/>
    <s v="Primero"/>
    <s v="Colón"/>
    <n v="0"/>
    <s v="01/07/2021"/>
    <x v="30"/>
  </r>
  <r>
    <x v="14"/>
    <s v="Primero"/>
    <s v="Darién"/>
    <n v="0"/>
    <s v="01/07/2021"/>
    <x v="30"/>
  </r>
  <r>
    <x v="0"/>
    <s v="Primero"/>
    <s v="Panamá"/>
    <n v="2"/>
    <s v="01/07/2021"/>
    <x v="30"/>
  </r>
  <r>
    <x v="0"/>
    <s v="Primero"/>
    <s v="San Miguelito"/>
    <n v="0"/>
    <s v="01/07/2021"/>
    <x v="30"/>
  </r>
  <r>
    <x v="0"/>
    <s v="Primero"/>
    <s v="Panamá Oeste"/>
    <n v="0"/>
    <s v="01/07/2021"/>
    <x v="30"/>
  </r>
  <r>
    <x v="0"/>
    <s v="Primero"/>
    <s v="Colón"/>
    <n v="0"/>
    <s v="01/07/2021"/>
    <x v="30"/>
  </r>
  <r>
    <x v="0"/>
    <s v="Primero"/>
    <s v="Darién"/>
    <n v="1"/>
    <s v="01/07/2021"/>
    <x v="30"/>
  </r>
  <r>
    <x v="1"/>
    <s v="Primero"/>
    <s v="Panamá"/>
    <n v="328"/>
    <s v="01/08/2021"/>
    <x v="31"/>
  </r>
  <r>
    <x v="1"/>
    <s v="Primero"/>
    <s v="San Miguelito"/>
    <n v="84"/>
    <s v="01/08/2021"/>
    <x v="31"/>
  </r>
  <r>
    <x v="1"/>
    <s v="Primero"/>
    <s v="Panamá Oeste"/>
    <n v="133"/>
    <s v="01/08/2021"/>
    <x v="31"/>
  </r>
  <r>
    <x v="1"/>
    <s v="Primero"/>
    <s v="Colón"/>
    <n v="82"/>
    <s v="01/08/2021"/>
    <x v="31"/>
  </r>
  <r>
    <x v="1"/>
    <s v="Primero"/>
    <s v="Darién"/>
    <n v="26"/>
    <s v="01/08/2021"/>
    <x v="31"/>
  </r>
  <r>
    <x v="2"/>
    <s v="Primero"/>
    <s v="Panamá"/>
    <n v="56"/>
    <s v="01/08/2021"/>
    <x v="31"/>
  </r>
  <r>
    <x v="2"/>
    <s v="Primero"/>
    <s v="San Miguelito"/>
    <n v="10"/>
    <s v="01/08/2021"/>
    <x v="31"/>
  </r>
  <r>
    <x v="2"/>
    <s v="Primero"/>
    <s v="Panamá Oeste"/>
    <n v="17"/>
    <s v="01/08/2021"/>
    <x v="31"/>
  </r>
  <r>
    <x v="2"/>
    <s v="Primero"/>
    <s v="Colón"/>
    <n v="7"/>
    <s v="01/08/2021"/>
    <x v="31"/>
  </r>
  <r>
    <x v="2"/>
    <s v="Primero"/>
    <s v="Darién"/>
    <n v="3"/>
    <s v="01/08/2021"/>
    <x v="31"/>
  </r>
  <r>
    <x v="3"/>
    <s v="Primero"/>
    <s v="Panamá"/>
    <n v="167"/>
    <s v="01/08/2021"/>
    <x v="31"/>
  </r>
  <r>
    <x v="3"/>
    <s v="Primero"/>
    <s v="San Miguelito"/>
    <n v="48"/>
    <s v="01/08/2021"/>
    <x v="31"/>
  </r>
  <r>
    <x v="3"/>
    <s v="Primero"/>
    <s v="Panamá Oeste"/>
    <n v="65"/>
    <s v="01/08/2021"/>
    <x v="31"/>
  </r>
  <r>
    <x v="3"/>
    <s v="Primero"/>
    <s v="Colón"/>
    <n v="40"/>
    <s v="01/08/2021"/>
    <x v="31"/>
  </r>
  <r>
    <x v="3"/>
    <s v="Primero"/>
    <s v="Darién"/>
    <n v="46"/>
    <s v="01/08/2021"/>
    <x v="31"/>
  </r>
  <r>
    <x v="4"/>
    <s v="Primero"/>
    <s v="Panamá"/>
    <n v="15"/>
    <s v="01/08/2021"/>
    <x v="31"/>
  </r>
  <r>
    <x v="4"/>
    <s v="Primero"/>
    <s v="San Miguelito"/>
    <n v="0"/>
    <s v="01/08/2021"/>
    <x v="31"/>
  </r>
  <r>
    <x v="4"/>
    <s v="Primero"/>
    <s v="Panamá Oeste"/>
    <n v="3"/>
    <s v="01/08/2021"/>
    <x v="31"/>
  </r>
  <r>
    <x v="4"/>
    <s v="Primero"/>
    <s v="Colón"/>
    <n v="6"/>
    <s v="01/08/2021"/>
    <x v="31"/>
  </r>
  <r>
    <x v="4"/>
    <s v="Primero"/>
    <s v="Darién"/>
    <n v="0"/>
    <s v="01/08/2021"/>
    <x v="31"/>
  </r>
  <r>
    <x v="5"/>
    <s v="Primero"/>
    <s v="Panamá"/>
    <n v="382"/>
    <s v="01/08/2021"/>
    <x v="31"/>
  </r>
  <r>
    <x v="5"/>
    <s v="Primero"/>
    <s v="San Miguelito"/>
    <n v="142"/>
    <s v="01/08/2021"/>
    <x v="31"/>
  </r>
  <r>
    <x v="5"/>
    <s v="Primero"/>
    <s v="Panamá Oeste"/>
    <n v="437"/>
    <s v="01/08/2021"/>
    <x v="31"/>
  </r>
  <r>
    <x v="5"/>
    <s v="Primero"/>
    <s v="Colón"/>
    <n v="144"/>
    <s v="01/08/2021"/>
    <x v="31"/>
  </r>
  <r>
    <x v="5"/>
    <s v="Primero"/>
    <s v="Darién"/>
    <n v="36"/>
    <s v="01/08/2021"/>
    <x v="31"/>
  </r>
  <r>
    <x v="6"/>
    <s v="Primero"/>
    <s v="Panamá"/>
    <n v="1074"/>
    <s v="01/08/2021"/>
    <x v="31"/>
  </r>
  <r>
    <x v="6"/>
    <s v="Primero"/>
    <s v="San Miguelito"/>
    <n v="235"/>
    <s v="01/08/2021"/>
    <x v="31"/>
  </r>
  <r>
    <x v="6"/>
    <s v="Primero"/>
    <s v="Panamá Oeste"/>
    <n v="308"/>
    <s v="01/08/2021"/>
    <x v="31"/>
  </r>
  <r>
    <x v="6"/>
    <s v="Primero"/>
    <s v="Colón"/>
    <n v="97"/>
    <s v="01/08/2021"/>
    <x v="31"/>
  </r>
  <r>
    <x v="6"/>
    <s v="Primero"/>
    <s v="Darién"/>
    <n v="28"/>
    <s v="01/08/2021"/>
    <x v="31"/>
  </r>
  <r>
    <x v="7"/>
    <s v="Primero"/>
    <s v="Panamá"/>
    <n v="104"/>
    <s v="01/08/2021"/>
    <x v="31"/>
  </r>
  <r>
    <x v="7"/>
    <s v="Primero"/>
    <s v="San Miguelito"/>
    <n v="10"/>
    <s v="01/08/2021"/>
    <x v="31"/>
  </r>
  <r>
    <x v="7"/>
    <s v="Primero"/>
    <s v="Panamá Oeste"/>
    <n v="10"/>
    <s v="01/08/2021"/>
    <x v="31"/>
  </r>
  <r>
    <x v="7"/>
    <s v="Primero"/>
    <s v="Colón"/>
    <n v="14"/>
    <s v="01/08/2021"/>
    <x v="31"/>
  </r>
  <r>
    <x v="7"/>
    <s v="Primero"/>
    <s v="Darién"/>
    <n v="1"/>
    <s v="01/08/2021"/>
    <x v="31"/>
  </r>
  <r>
    <x v="8"/>
    <s v="Primero"/>
    <s v="Panamá"/>
    <n v="16"/>
    <s v="01/08/2021"/>
    <x v="31"/>
  </r>
  <r>
    <x v="8"/>
    <s v="Primero"/>
    <s v="San Miguelito"/>
    <n v="1"/>
    <s v="01/08/2021"/>
    <x v="31"/>
  </r>
  <r>
    <x v="8"/>
    <s v="Primero"/>
    <s v="Panamá Oeste"/>
    <n v="6"/>
    <s v="01/08/2021"/>
    <x v="31"/>
  </r>
  <r>
    <x v="8"/>
    <s v="Primero"/>
    <s v="Colón"/>
    <n v="3"/>
    <s v="01/08/2021"/>
    <x v="31"/>
  </r>
  <r>
    <x v="8"/>
    <s v="Primero"/>
    <s v="Darién"/>
    <n v="0"/>
    <s v="01/08/2021"/>
    <x v="31"/>
  </r>
  <r>
    <x v="9"/>
    <s v="Primero"/>
    <s v="Panamá"/>
    <n v="434"/>
    <s v="01/08/2021"/>
    <x v="31"/>
  </r>
  <r>
    <x v="9"/>
    <s v="Primero"/>
    <s v="San Miguelito"/>
    <n v="148"/>
    <s v="01/08/2021"/>
    <x v="31"/>
  </r>
  <r>
    <x v="9"/>
    <s v="Primero"/>
    <s v="Panamá Oeste"/>
    <n v="135"/>
    <s v="01/08/2021"/>
    <x v="31"/>
  </r>
  <r>
    <x v="9"/>
    <s v="Primero"/>
    <s v="Colón"/>
    <n v="157"/>
    <s v="01/08/2021"/>
    <x v="31"/>
  </r>
  <r>
    <x v="9"/>
    <s v="Primero"/>
    <s v="Darién"/>
    <n v="20"/>
    <s v="01/08/2021"/>
    <x v="31"/>
  </r>
  <r>
    <x v="10"/>
    <s v="Primero"/>
    <s v="Panamá"/>
    <n v="49"/>
    <s v="01/08/2021"/>
    <x v="31"/>
  </r>
  <r>
    <x v="10"/>
    <s v="Primero"/>
    <s v="San Miguelito"/>
    <n v="3"/>
    <s v="01/08/2021"/>
    <x v="31"/>
  </r>
  <r>
    <x v="10"/>
    <s v="Primero"/>
    <s v="Panamá Oeste"/>
    <n v="3"/>
    <s v="01/08/2021"/>
    <x v="31"/>
  </r>
  <r>
    <x v="10"/>
    <s v="Primero"/>
    <s v="Colón"/>
    <n v="10"/>
    <s v="01/08/2021"/>
    <x v="31"/>
  </r>
  <r>
    <x v="10"/>
    <s v="Primero"/>
    <s v="Darién"/>
    <n v="2"/>
    <s v="01/08/2021"/>
    <x v="31"/>
  </r>
  <r>
    <x v="11"/>
    <s v="Primero"/>
    <s v="Panamá"/>
    <n v="106"/>
    <s v="01/08/2021"/>
    <x v="31"/>
  </r>
  <r>
    <x v="11"/>
    <s v="Primero"/>
    <s v="San Miguelito"/>
    <n v="10"/>
    <s v="01/08/2021"/>
    <x v="31"/>
  </r>
  <r>
    <x v="11"/>
    <s v="Primero"/>
    <s v="Panamá Oeste"/>
    <n v="18"/>
    <s v="01/08/2021"/>
    <x v="31"/>
  </r>
  <r>
    <x v="11"/>
    <s v="Primero"/>
    <s v="Colón"/>
    <n v="13"/>
    <s v="01/08/2021"/>
    <x v="31"/>
  </r>
  <r>
    <x v="11"/>
    <s v="Primero"/>
    <s v="Darién"/>
    <n v="0"/>
    <s v="01/08/2021"/>
    <x v="31"/>
  </r>
  <r>
    <x v="12"/>
    <s v="Primero"/>
    <s v="Panamá"/>
    <n v="24"/>
    <s v="01/08/2021"/>
    <x v="31"/>
  </r>
  <r>
    <x v="12"/>
    <s v="Primero"/>
    <s v="San Miguelito"/>
    <n v="16"/>
    <s v="01/08/2021"/>
    <x v="31"/>
  </r>
  <r>
    <x v="12"/>
    <s v="Primero"/>
    <s v="Panamá Oeste"/>
    <n v="15"/>
    <s v="01/08/2021"/>
    <x v="31"/>
  </r>
  <r>
    <x v="12"/>
    <s v="Primero"/>
    <s v="Colón"/>
    <n v="6"/>
    <s v="01/08/2021"/>
    <x v="31"/>
  </r>
  <r>
    <x v="12"/>
    <s v="Primero"/>
    <s v="Darién"/>
    <n v="7"/>
    <s v="01/08/2021"/>
    <x v="31"/>
  </r>
  <r>
    <x v="13"/>
    <s v="Primero"/>
    <s v="Panamá"/>
    <n v="4"/>
    <s v="01/08/2021"/>
    <x v="31"/>
  </r>
  <r>
    <x v="13"/>
    <s v="Primero"/>
    <s v="San Miguelito"/>
    <n v="2"/>
    <s v="01/08/2021"/>
    <x v="31"/>
  </r>
  <r>
    <x v="13"/>
    <s v="Primero"/>
    <s v="Panamá Oeste"/>
    <n v="3"/>
    <s v="01/08/2021"/>
    <x v="31"/>
  </r>
  <r>
    <x v="13"/>
    <s v="Primero"/>
    <s v="Colón"/>
    <n v="3"/>
    <s v="01/08/2021"/>
    <x v="31"/>
  </r>
  <r>
    <x v="13"/>
    <s v="Primero"/>
    <s v="Darién"/>
    <n v="4"/>
    <s v="01/08/2021"/>
    <x v="31"/>
  </r>
  <r>
    <x v="14"/>
    <s v="Primero"/>
    <s v="Panamá"/>
    <n v="0"/>
    <s v="01/08/2021"/>
    <x v="31"/>
  </r>
  <r>
    <x v="14"/>
    <s v="Primero"/>
    <s v="San Miguelito"/>
    <n v="0"/>
    <s v="01/08/2021"/>
    <x v="31"/>
  </r>
  <r>
    <x v="14"/>
    <s v="Primero"/>
    <s v="Panamá Oeste"/>
    <n v="0"/>
    <s v="01/08/2021"/>
    <x v="31"/>
  </r>
  <r>
    <x v="14"/>
    <s v="Primero"/>
    <s v="Colón"/>
    <n v="0"/>
    <s v="01/08/2021"/>
    <x v="31"/>
  </r>
  <r>
    <x v="14"/>
    <s v="Primero"/>
    <s v="Darién"/>
    <n v="0"/>
    <s v="01/08/2021"/>
    <x v="31"/>
  </r>
  <r>
    <x v="0"/>
    <s v="Primero"/>
    <s v="Panamá"/>
    <n v="2"/>
    <s v="01/08/2021"/>
    <x v="31"/>
  </r>
  <r>
    <x v="0"/>
    <s v="Primero"/>
    <s v="San Miguelito"/>
    <n v="0"/>
    <s v="01/08/2021"/>
    <x v="31"/>
  </r>
  <r>
    <x v="0"/>
    <s v="Primero"/>
    <s v="Panamá Oeste"/>
    <n v="0"/>
    <s v="01/08/2021"/>
    <x v="31"/>
  </r>
  <r>
    <x v="0"/>
    <s v="Primero"/>
    <s v="Colón"/>
    <n v="0"/>
    <s v="01/08/2021"/>
    <x v="31"/>
  </r>
  <r>
    <x v="0"/>
    <s v="Primero"/>
    <s v="Darién"/>
    <n v="3"/>
    <s v="01/08/2021"/>
    <x v="31"/>
  </r>
  <r>
    <x v="1"/>
    <s v="Primero"/>
    <s v="Panamá"/>
    <n v="338"/>
    <s v="01/09/2021"/>
    <x v="32"/>
  </r>
  <r>
    <x v="1"/>
    <s v="Primero"/>
    <s v="San Miguelito"/>
    <n v="85"/>
    <s v="01/09/2021"/>
    <x v="32"/>
  </r>
  <r>
    <x v="1"/>
    <s v="Primero"/>
    <s v="Panamá Oeste"/>
    <n v="152"/>
    <s v="01/09/2021"/>
    <x v="32"/>
  </r>
  <r>
    <x v="1"/>
    <s v="Primero"/>
    <s v="Colón"/>
    <n v="97"/>
    <s v="01/09/2021"/>
    <x v="32"/>
  </r>
  <r>
    <x v="1"/>
    <s v="Primero"/>
    <s v="Darién"/>
    <n v="40"/>
    <s v="01/09/2021"/>
    <x v="32"/>
  </r>
  <r>
    <x v="2"/>
    <s v="Primero"/>
    <s v="Panamá"/>
    <n v="53"/>
    <s v="01/09/2021"/>
    <x v="32"/>
  </r>
  <r>
    <x v="2"/>
    <s v="Primero"/>
    <s v="San Miguelito"/>
    <n v="16"/>
    <s v="01/09/2021"/>
    <x v="32"/>
  </r>
  <r>
    <x v="2"/>
    <s v="Primero"/>
    <s v="Panamá Oeste"/>
    <n v="28"/>
    <s v="01/09/2021"/>
    <x v="32"/>
  </r>
  <r>
    <x v="2"/>
    <s v="Primero"/>
    <s v="Colón"/>
    <n v="10"/>
    <s v="01/09/2021"/>
    <x v="32"/>
  </r>
  <r>
    <x v="2"/>
    <s v="Primero"/>
    <s v="Darién"/>
    <n v="0"/>
    <s v="01/09/2021"/>
    <x v="32"/>
  </r>
  <r>
    <x v="3"/>
    <s v="Primero"/>
    <s v="Panamá"/>
    <n v="106"/>
    <s v="01/09/2021"/>
    <x v="32"/>
  </r>
  <r>
    <x v="3"/>
    <s v="Primero"/>
    <s v="San Miguelito"/>
    <n v="30"/>
    <s v="01/09/2021"/>
    <x v="32"/>
  </r>
  <r>
    <x v="3"/>
    <s v="Primero"/>
    <s v="Panamá Oeste"/>
    <n v="80"/>
    <s v="01/09/2021"/>
    <x v="32"/>
  </r>
  <r>
    <x v="3"/>
    <s v="Primero"/>
    <s v="Colón"/>
    <n v="42"/>
    <s v="01/09/2021"/>
    <x v="32"/>
  </r>
  <r>
    <x v="3"/>
    <s v="Primero"/>
    <s v="Darién"/>
    <n v="37"/>
    <s v="01/09/2021"/>
    <x v="32"/>
  </r>
  <r>
    <x v="4"/>
    <s v="Primero"/>
    <s v="Panamá"/>
    <n v="13"/>
    <s v="01/09/2021"/>
    <x v="32"/>
  </r>
  <r>
    <x v="4"/>
    <s v="Primero"/>
    <s v="San Miguelito"/>
    <n v="1"/>
    <s v="01/09/2021"/>
    <x v="32"/>
  </r>
  <r>
    <x v="4"/>
    <s v="Primero"/>
    <s v="Panamá Oeste"/>
    <n v="4"/>
    <s v="01/09/2021"/>
    <x v="32"/>
  </r>
  <r>
    <x v="4"/>
    <s v="Primero"/>
    <s v="Colón"/>
    <n v="2"/>
    <s v="01/09/2021"/>
    <x v="32"/>
  </r>
  <r>
    <x v="4"/>
    <s v="Primero"/>
    <s v="Darién"/>
    <n v="0"/>
    <s v="01/09/2021"/>
    <x v="32"/>
  </r>
  <r>
    <x v="5"/>
    <s v="Primero"/>
    <s v="Panamá"/>
    <n v="343"/>
    <s v="01/09/2021"/>
    <x v="32"/>
  </r>
  <r>
    <x v="5"/>
    <s v="Primero"/>
    <s v="San Miguelito"/>
    <n v="147"/>
    <s v="01/09/2021"/>
    <x v="32"/>
  </r>
  <r>
    <x v="5"/>
    <s v="Primero"/>
    <s v="Panamá Oeste"/>
    <n v="412"/>
    <s v="01/09/2021"/>
    <x v="32"/>
  </r>
  <r>
    <x v="5"/>
    <s v="Primero"/>
    <s v="Colón"/>
    <n v="145"/>
    <s v="01/09/2021"/>
    <x v="32"/>
  </r>
  <r>
    <x v="5"/>
    <s v="Primero"/>
    <s v="Darién"/>
    <n v="37"/>
    <s v="01/09/2021"/>
    <x v="32"/>
  </r>
  <r>
    <x v="6"/>
    <s v="Primero"/>
    <s v="Panamá"/>
    <n v="1140"/>
    <s v="01/09/2021"/>
    <x v="32"/>
  </r>
  <r>
    <x v="6"/>
    <s v="Primero"/>
    <s v="San Miguelito"/>
    <n v="249"/>
    <s v="01/09/2021"/>
    <x v="32"/>
  </r>
  <r>
    <x v="6"/>
    <s v="Primero"/>
    <s v="Panamá Oeste"/>
    <n v="307"/>
    <s v="01/09/2021"/>
    <x v="32"/>
  </r>
  <r>
    <x v="6"/>
    <s v="Primero"/>
    <s v="Colón"/>
    <n v="111"/>
    <s v="01/09/2021"/>
    <x v="32"/>
  </r>
  <r>
    <x v="6"/>
    <s v="Primero"/>
    <s v="Darién"/>
    <n v="37"/>
    <s v="01/09/2021"/>
    <x v="32"/>
  </r>
  <r>
    <x v="7"/>
    <s v="Primero"/>
    <s v="Panamá"/>
    <n v="113"/>
    <s v="01/09/2021"/>
    <x v="32"/>
  </r>
  <r>
    <x v="7"/>
    <s v="Primero"/>
    <s v="San Miguelito"/>
    <n v="11"/>
    <s v="01/09/2021"/>
    <x v="32"/>
  </r>
  <r>
    <x v="7"/>
    <s v="Primero"/>
    <s v="Panamá Oeste"/>
    <n v="17"/>
    <s v="01/09/2021"/>
    <x v="32"/>
  </r>
  <r>
    <x v="7"/>
    <s v="Primero"/>
    <s v="Colón"/>
    <n v="17"/>
    <s v="01/09/2021"/>
    <x v="32"/>
  </r>
  <r>
    <x v="7"/>
    <s v="Primero"/>
    <s v="Darién"/>
    <n v="0"/>
    <s v="01/09/2021"/>
    <x v="32"/>
  </r>
  <r>
    <x v="8"/>
    <s v="Primero"/>
    <s v="Panamá"/>
    <n v="11"/>
    <s v="01/09/2021"/>
    <x v="32"/>
  </r>
  <r>
    <x v="8"/>
    <s v="Primero"/>
    <s v="San Miguelito"/>
    <n v="9"/>
    <s v="01/09/2021"/>
    <x v="32"/>
  </r>
  <r>
    <x v="8"/>
    <s v="Primero"/>
    <s v="Panamá Oeste"/>
    <n v="2"/>
    <s v="01/09/2021"/>
    <x v="32"/>
  </r>
  <r>
    <x v="8"/>
    <s v="Primero"/>
    <s v="Colón"/>
    <n v="1"/>
    <s v="01/09/2021"/>
    <x v="32"/>
  </r>
  <r>
    <x v="8"/>
    <s v="Primero"/>
    <s v="Darién"/>
    <n v="0"/>
    <s v="01/09/2021"/>
    <x v="32"/>
  </r>
  <r>
    <x v="9"/>
    <s v="Primero"/>
    <s v="Panamá"/>
    <n v="417"/>
    <s v="01/09/2021"/>
    <x v="32"/>
  </r>
  <r>
    <x v="9"/>
    <s v="Primero"/>
    <s v="San Miguelito"/>
    <n v="114"/>
    <s v="01/09/2021"/>
    <x v="32"/>
  </r>
  <r>
    <x v="9"/>
    <s v="Primero"/>
    <s v="Panamá Oeste"/>
    <n v="175"/>
    <s v="01/09/2021"/>
    <x v="32"/>
  </r>
  <r>
    <x v="9"/>
    <s v="Primero"/>
    <s v="Colón"/>
    <n v="161"/>
    <s v="01/09/2021"/>
    <x v="32"/>
  </r>
  <r>
    <x v="9"/>
    <s v="Primero"/>
    <s v="Darién"/>
    <n v="7"/>
    <s v="01/09/2021"/>
    <x v="32"/>
  </r>
  <r>
    <x v="10"/>
    <s v="Primero"/>
    <s v="Panamá"/>
    <n v="32"/>
    <s v="01/09/2021"/>
    <x v="32"/>
  </r>
  <r>
    <x v="10"/>
    <s v="Primero"/>
    <s v="San Miguelito"/>
    <n v="7"/>
    <s v="01/09/2021"/>
    <x v="32"/>
  </r>
  <r>
    <x v="10"/>
    <s v="Primero"/>
    <s v="Panamá Oeste"/>
    <n v="13"/>
    <s v="01/09/2021"/>
    <x v="32"/>
  </r>
  <r>
    <x v="10"/>
    <s v="Primero"/>
    <s v="Colón"/>
    <n v="7"/>
    <s v="01/09/2021"/>
    <x v="32"/>
  </r>
  <r>
    <x v="10"/>
    <s v="Primero"/>
    <s v="Darién"/>
    <n v="1"/>
    <s v="01/09/2021"/>
    <x v="32"/>
  </r>
  <r>
    <x v="11"/>
    <s v="Primero"/>
    <s v="Panamá"/>
    <n v="120"/>
    <s v="01/09/2021"/>
    <x v="32"/>
  </r>
  <r>
    <x v="11"/>
    <s v="Primero"/>
    <s v="San Miguelito"/>
    <n v="19"/>
    <s v="01/09/2021"/>
    <x v="32"/>
  </r>
  <r>
    <x v="11"/>
    <s v="Primero"/>
    <s v="Panamá Oeste"/>
    <n v="17"/>
    <s v="01/09/2021"/>
    <x v="32"/>
  </r>
  <r>
    <x v="11"/>
    <s v="Primero"/>
    <s v="Colón"/>
    <n v="11"/>
    <s v="01/09/2021"/>
    <x v="32"/>
  </r>
  <r>
    <x v="11"/>
    <s v="Primero"/>
    <s v="Darién"/>
    <n v="0"/>
    <s v="01/09/2021"/>
    <x v="32"/>
  </r>
  <r>
    <x v="12"/>
    <s v="Primero"/>
    <s v="Panamá"/>
    <n v="23"/>
    <s v="01/09/2021"/>
    <x v="32"/>
  </r>
  <r>
    <x v="12"/>
    <s v="Primero"/>
    <s v="San Miguelito"/>
    <n v="7"/>
    <s v="01/09/2021"/>
    <x v="32"/>
  </r>
  <r>
    <x v="12"/>
    <s v="Primero"/>
    <s v="Panamá Oeste"/>
    <n v="14"/>
    <s v="01/09/2021"/>
    <x v="32"/>
  </r>
  <r>
    <x v="12"/>
    <s v="Primero"/>
    <s v="Colón"/>
    <n v="7"/>
    <s v="01/09/2021"/>
    <x v="32"/>
  </r>
  <r>
    <x v="12"/>
    <s v="Primero"/>
    <s v="Darién"/>
    <n v="2"/>
    <s v="01/09/2021"/>
    <x v="32"/>
  </r>
  <r>
    <x v="13"/>
    <s v="Primero"/>
    <s v="Panamá"/>
    <n v="7"/>
    <s v="01/09/2021"/>
    <x v="32"/>
  </r>
  <r>
    <x v="13"/>
    <s v="Primero"/>
    <s v="San Miguelito"/>
    <n v="2"/>
    <s v="01/09/2021"/>
    <x v="32"/>
  </r>
  <r>
    <x v="13"/>
    <s v="Primero"/>
    <s v="Panamá Oeste"/>
    <n v="7"/>
    <s v="01/09/2021"/>
    <x v="32"/>
  </r>
  <r>
    <x v="13"/>
    <s v="Primero"/>
    <s v="Colón"/>
    <n v="1"/>
    <s v="01/09/2021"/>
    <x v="32"/>
  </r>
  <r>
    <x v="13"/>
    <s v="Primero"/>
    <s v="Darién"/>
    <n v="2"/>
    <s v="01/09/2021"/>
    <x v="32"/>
  </r>
  <r>
    <x v="14"/>
    <s v="Primero"/>
    <s v="Panamá"/>
    <n v="0"/>
    <s v="01/09/2021"/>
    <x v="32"/>
  </r>
  <r>
    <x v="14"/>
    <s v="Primero"/>
    <s v="San Miguelito"/>
    <n v="0"/>
    <s v="01/09/2021"/>
    <x v="32"/>
  </r>
  <r>
    <x v="14"/>
    <s v="Primero"/>
    <s v="Panamá Oeste"/>
    <n v="0"/>
    <s v="01/09/2021"/>
    <x v="32"/>
  </r>
  <r>
    <x v="14"/>
    <s v="Primero"/>
    <s v="Colón"/>
    <n v="0"/>
    <s v="01/09/2021"/>
    <x v="32"/>
  </r>
  <r>
    <x v="14"/>
    <s v="Primero"/>
    <s v="Darién"/>
    <n v="0"/>
    <s v="01/09/2021"/>
    <x v="32"/>
  </r>
  <r>
    <x v="0"/>
    <s v="Primero"/>
    <s v="Panamá"/>
    <n v="5"/>
    <s v="01/09/2021"/>
    <x v="32"/>
  </r>
  <r>
    <x v="0"/>
    <s v="Primero"/>
    <s v="San Miguelito"/>
    <n v="0"/>
    <s v="01/09/2021"/>
    <x v="32"/>
  </r>
  <r>
    <x v="0"/>
    <s v="Primero"/>
    <s v="Panamá Oeste"/>
    <n v="0"/>
    <s v="01/09/2021"/>
    <x v="32"/>
  </r>
  <r>
    <x v="0"/>
    <s v="Primero"/>
    <s v="Colón"/>
    <n v="2"/>
    <s v="01/09/2021"/>
    <x v="32"/>
  </r>
  <r>
    <x v="0"/>
    <s v="Primero"/>
    <s v="Darién"/>
    <n v="2"/>
    <s v="01/09/2021"/>
    <x v="32"/>
  </r>
  <r>
    <x v="1"/>
    <s v="Primero"/>
    <s v="Panamá"/>
    <n v="433"/>
    <s v="01/10/2021"/>
    <x v="33"/>
  </r>
  <r>
    <x v="1"/>
    <s v="Primero"/>
    <s v="San Miguelito"/>
    <n v="111"/>
    <s v="01/10/2021"/>
    <x v="33"/>
  </r>
  <r>
    <x v="1"/>
    <s v="Primero"/>
    <s v="Panamá Oeste"/>
    <n v="150"/>
    <s v="01/10/2021"/>
    <x v="33"/>
  </r>
  <r>
    <x v="1"/>
    <s v="Primero"/>
    <s v="Colón"/>
    <n v="63"/>
    <s v="01/10/2021"/>
    <x v="33"/>
  </r>
  <r>
    <x v="1"/>
    <s v="Primero"/>
    <s v="Darién"/>
    <n v="26"/>
    <s v="01/10/2021"/>
    <x v="33"/>
  </r>
  <r>
    <x v="2"/>
    <s v="Primero"/>
    <s v="Panamá"/>
    <n v="67"/>
    <s v="01/10/2021"/>
    <x v="33"/>
  </r>
  <r>
    <x v="2"/>
    <s v="Primero"/>
    <s v="San Miguelito"/>
    <n v="7"/>
    <s v="01/10/2021"/>
    <x v="33"/>
  </r>
  <r>
    <x v="2"/>
    <s v="Primero"/>
    <s v="Panamá Oeste"/>
    <n v="20"/>
    <s v="01/10/2021"/>
    <x v="33"/>
  </r>
  <r>
    <x v="2"/>
    <s v="Primero"/>
    <s v="Colón"/>
    <n v="6"/>
    <s v="01/10/2021"/>
    <x v="33"/>
  </r>
  <r>
    <x v="2"/>
    <s v="Primero"/>
    <s v="Darién"/>
    <n v="0"/>
    <s v="01/10/2021"/>
    <x v="33"/>
  </r>
  <r>
    <x v="3"/>
    <s v="Primero"/>
    <s v="Panamá"/>
    <n v="147"/>
    <s v="01/10/2021"/>
    <x v="33"/>
  </r>
  <r>
    <x v="3"/>
    <s v="Primero"/>
    <s v="San Miguelito"/>
    <n v="19"/>
    <s v="01/10/2021"/>
    <x v="33"/>
  </r>
  <r>
    <x v="3"/>
    <s v="Primero"/>
    <s v="Panamá Oeste"/>
    <n v="56"/>
    <s v="01/10/2021"/>
    <x v="33"/>
  </r>
  <r>
    <x v="3"/>
    <s v="Primero"/>
    <s v="Colón"/>
    <n v="33"/>
    <s v="01/10/2021"/>
    <x v="33"/>
  </r>
  <r>
    <x v="3"/>
    <s v="Primero"/>
    <s v="Darién"/>
    <n v="23"/>
    <s v="01/10/2021"/>
    <x v="33"/>
  </r>
  <r>
    <x v="4"/>
    <s v="Primero"/>
    <s v="Panamá"/>
    <n v="16"/>
    <s v="01/10/2021"/>
    <x v="33"/>
  </r>
  <r>
    <x v="4"/>
    <s v="Primero"/>
    <s v="San Miguelito"/>
    <n v="0"/>
    <s v="01/10/2021"/>
    <x v="33"/>
  </r>
  <r>
    <x v="4"/>
    <s v="Primero"/>
    <s v="Panamá Oeste"/>
    <n v="4"/>
    <s v="01/10/2021"/>
    <x v="33"/>
  </r>
  <r>
    <x v="4"/>
    <s v="Primero"/>
    <s v="Colón"/>
    <n v="2"/>
    <s v="01/10/2021"/>
    <x v="33"/>
  </r>
  <r>
    <x v="4"/>
    <s v="Primero"/>
    <s v="Darién"/>
    <n v="0"/>
    <s v="01/10/2021"/>
    <x v="33"/>
  </r>
  <r>
    <x v="5"/>
    <s v="Primero"/>
    <s v="Panamá"/>
    <n v="501"/>
    <s v="01/10/2021"/>
    <x v="33"/>
  </r>
  <r>
    <x v="5"/>
    <s v="Primero"/>
    <s v="San Miguelito"/>
    <n v="121"/>
    <s v="01/10/2021"/>
    <x v="33"/>
  </r>
  <r>
    <x v="5"/>
    <s v="Primero"/>
    <s v="Panamá Oeste"/>
    <n v="337"/>
    <s v="01/10/2021"/>
    <x v="33"/>
  </r>
  <r>
    <x v="5"/>
    <s v="Primero"/>
    <s v="Colón"/>
    <n v="173"/>
    <s v="01/10/2021"/>
    <x v="33"/>
  </r>
  <r>
    <x v="5"/>
    <s v="Primero"/>
    <s v="Darién"/>
    <n v="37"/>
    <s v="01/10/2021"/>
    <x v="33"/>
  </r>
  <r>
    <x v="6"/>
    <s v="Primero"/>
    <s v="Panamá"/>
    <n v="1583"/>
    <s v="01/10/2021"/>
    <x v="33"/>
  </r>
  <r>
    <x v="6"/>
    <s v="Primero"/>
    <s v="San Miguelito"/>
    <n v="252"/>
    <s v="01/10/2021"/>
    <x v="33"/>
  </r>
  <r>
    <x v="6"/>
    <s v="Primero"/>
    <s v="Panamá Oeste"/>
    <n v="370"/>
    <s v="01/10/2021"/>
    <x v="33"/>
  </r>
  <r>
    <x v="6"/>
    <s v="Primero"/>
    <s v="Colón"/>
    <n v="112"/>
    <s v="01/10/2021"/>
    <x v="33"/>
  </r>
  <r>
    <x v="6"/>
    <s v="Primero"/>
    <s v="Darién"/>
    <n v="30"/>
    <s v="01/10/2021"/>
    <x v="33"/>
  </r>
  <r>
    <x v="7"/>
    <s v="Primero"/>
    <s v="Panamá"/>
    <n v="131"/>
    <s v="01/10/2021"/>
    <x v="33"/>
  </r>
  <r>
    <x v="7"/>
    <s v="Primero"/>
    <s v="San Miguelito"/>
    <n v="13"/>
    <s v="01/10/2021"/>
    <x v="33"/>
  </r>
  <r>
    <x v="7"/>
    <s v="Primero"/>
    <s v="Panamá Oeste"/>
    <n v="25"/>
    <s v="01/10/2021"/>
    <x v="33"/>
  </r>
  <r>
    <x v="7"/>
    <s v="Primero"/>
    <s v="Colón"/>
    <n v="9"/>
    <s v="01/10/2021"/>
    <x v="33"/>
  </r>
  <r>
    <x v="7"/>
    <s v="Primero"/>
    <s v="Darién"/>
    <n v="0"/>
    <s v="01/10/2021"/>
    <x v="33"/>
  </r>
  <r>
    <x v="8"/>
    <s v="Primero"/>
    <s v="Panamá"/>
    <n v="11"/>
    <s v="01/10/2021"/>
    <x v="33"/>
  </r>
  <r>
    <x v="8"/>
    <s v="Primero"/>
    <s v="San Miguelito"/>
    <n v="4"/>
    <s v="01/10/2021"/>
    <x v="33"/>
  </r>
  <r>
    <x v="8"/>
    <s v="Primero"/>
    <s v="Panamá Oeste"/>
    <n v="6"/>
    <s v="01/10/2021"/>
    <x v="33"/>
  </r>
  <r>
    <x v="8"/>
    <s v="Primero"/>
    <s v="Colón"/>
    <n v="0"/>
    <s v="01/10/2021"/>
    <x v="33"/>
  </r>
  <r>
    <x v="8"/>
    <s v="Primero"/>
    <s v="Darién"/>
    <n v="0"/>
    <s v="01/10/2021"/>
    <x v="33"/>
  </r>
  <r>
    <x v="9"/>
    <s v="Primero"/>
    <s v="Panamá"/>
    <n v="541"/>
    <s v="01/10/2021"/>
    <x v="33"/>
  </r>
  <r>
    <x v="9"/>
    <s v="Primero"/>
    <s v="San Miguelito"/>
    <n v="134"/>
    <s v="01/10/2021"/>
    <x v="33"/>
  </r>
  <r>
    <x v="9"/>
    <s v="Primero"/>
    <s v="Panamá Oeste"/>
    <n v="146"/>
    <s v="01/10/2021"/>
    <x v="33"/>
  </r>
  <r>
    <x v="9"/>
    <s v="Primero"/>
    <s v="Colón"/>
    <n v="210"/>
    <s v="01/10/2021"/>
    <x v="33"/>
  </r>
  <r>
    <x v="9"/>
    <s v="Primero"/>
    <s v="Darién"/>
    <n v="10"/>
    <s v="01/10/2021"/>
    <x v="33"/>
  </r>
  <r>
    <x v="10"/>
    <s v="Primero"/>
    <s v="Panamá"/>
    <n v="43"/>
    <s v="01/10/2021"/>
    <x v="33"/>
  </r>
  <r>
    <x v="10"/>
    <s v="Primero"/>
    <s v="San Miguelito"/>
    <n v="3"/>
    <s v="01/10/2021"/>
    <x v="33"/>
  </r>
  <r>
    <x v="10"/>
    <s v="Primero"/>
    <s v="Panamá Oeste"/>
    <n v="8"/>
    <s v="01/10/2021"/>
    <x v="33"/>
  </r>
  <r>
    <x v="10"/>
    <s v="Primero"/>
    <s v="Colón"/>
    <n v="6"/>
    <s v="01/10/2021"/>
    <x v="33"/>
  </r>
  <r>
    <x v="10"/>
    <s v="Primero"/>
    <s v="Darién"/>
    <n v="2"/>
    <s v="01/10/2021"/>
    <x v="33"/>
  </r>
  <r>
    <x v="11"/>
    <s v="Primero"/>
    <s v="Panamá"/>
    <n v="134"/>
    <s v="01/10/2021"/>
    <x v="33"/>
  </r>
  <r>
    <x v="11"/>
    <s v="Primero"/>
    <s v="San Miguelito"/>
    <n v="24"/>
    <s v="01/10/2021"/>
    <x v="33"/>
  </r>
  <r>
    <x v="11"/>
    <s v="Primero"/>
    <s v="Panamá Oeste"/>
    <n v="15"/>
    <s v="01/10/2021"/>
    <x v="33"/>
  </r>
  <r>
    <x v="11"/>
    <s v="Primero"/>
    <s v="Colón"/>
    <n v="14"/>
    <s v="01/10/2021"/>
    <x v="33"/>
  </r>
  <r>
    <x v="11"/>
    <s v="Primero"/>
    <s v="Darién"/>
    <n v="0"/>
    <s v="01/10/2021"/>
    <x v="33"/>
  </r>
  <r>
    <x v="12"/>
    <s v="Primero"/>
    <s v="Panamá"/>
    <n v="35"/>
    <s v="01/10/2021"/>
    <x v="33"/>
  </r>
  <r>
    <x v="12"/>
    <s v="Primero"/>
    <s v="San Miguelito"/>
    <n v="24"/>
    <s v="01/10/2021"/>
    <x v="33"/>
  </r>
  <r>
    <x v="12"/>
    <s v="Primero"/>
    <s v="Panamá Oeste"/>
    <n v="18"/>
    <s v="01/10/2021"/>
    <x v="33"/>
  </r>
  <r>
    <x v="12"/>
    <s v="Primero"/>
    <s v="Colón"/>
    <n v="5"/>
    <s v="01/10/2021"/>
    <x v="33"/>
  </r>
  <r>
    <x v="12"/>
    <s v="Primero"/>
    <s v="Darién"/>
    <n v="4"/>
    <s v="01/10/2021"/>
    <x v="33"/>
  </r>
  <r>
    <x v="13"/>
    <s v="Primero"/>
    <s v="Panamá"/>
    <n v="16"/>
    <s v="01/10/2021"/>
    <x v="33"/>
  </r>
  <r>
    <x v="13"/>
    <s v="Primero"/>
    <s v="San Miguelito"/>
    <n v="0"/>
    <s v="01/10/2021"/>
    <x v="33"/>
  </r>
  <r>
    <x v="13"/>
    <s v="Primero"/>
    <s v="Panamá Oeste"/>
    <n v="1"/>
    <s v="01/10/2021"/>
    <x v="33"/>
  </r>
  <r>
    <x v="13"/>
    <s v="Primero"/>
    <s v="Colón"/>
    <n v="2"/>
    <s v="01/10/2021"/>
    <x v="33"/>
  </r>
  <r>
    <x v="13"/>
    <s v="Primero"/>
    <s v="Darién"/>
    <n v="2"/>
    <s v="01/10/2021"/>
    <x v="33"/>
  </r>
  <r>
    <x v="14"/>
    <s v="Primero"/>
    <s v="Panamá"/>
    <n v="0"/>
    <s v="01/10/2021"/>
    <x v="33"/>
  </r>
  <r>
    <x v="14"/>
    <s v="Primero"/>
    <s v="San Miguelito"/>
    <n v="0"/>
    <s v="01/10/2021"/>
    <x v="33"/>
  </r>
  <r>
    <x v="14"/>
    <s v="Primero"/>
    <s v="Panamá Oeste"/>
    <n v="0"/>
    <s v="01/10/2021"/>
    <x v="33"/>
  </r>
  <r>
    <x v="14"/>
    <s v="Primero"/>
    <s v="Colón"/>
    <n v="0"/>
    <s v="01/10/2021"/>
    <x v="33"/>
  </r>
  <r>
    <x v="14"/>
    <s v="Primero"/>
    <s v="Darién"/>
    <n v="0"/>
    <s v="01/10/2021"/>
    <x v="33"/>
  </r>
  <r>
    <x v="0"/>
    <s v="Primero"/>
    <s v="Panamá"/>
    <n v="4"/>
    <s v="01/10/2021"/>
    <x v="33"/>
  </r>
  <r>
    <x v="0"/>
    <s v="Primero"/>
    <s v="San Miguelito"/>
    <n v="0"/>
    <s v="01/10/2021"/>
    <x v="33"/>
  </r>
  <r>
    <x v="0"/>
    <s v="Primero"/>
    <s v="Panamá Oeste"/>
    <n v="0"/>
    <s v="01/10/2021"/>
    <x v="33"/>
  </r>
  <r>
    <x v="0"/>
    <s v="Primero"/>
    <s v="Colón"/>
    <n v="2"/>
    <s v="01/10/2021"/>
    <x v="33"/>
  </r>
  <r>
    <x v="0"/>
    <s v="Primero"/>
    <s v="Darién"/>
    <n v="2"/>
    <s v="01/10/2021"/>
    <x v="33"/>
  </r>
  <r>
    <x v="1"/>
    <s v="Primero"/>
    <s v="Panamá"/>
    <n v="284"/>
    <s v="01/11/2021"/>
    <x v="34"/>
  </r>
  <r>
    <x v="1"/>
    <s v="Primero"/>
    <s v="San Miguelito"/>
    <n v="77"/>
    <s v="01/11/2021"/>
    <x v="34"/>
  </r>
  <r>
    <x v="1"/>
    <s v="Primero"/>
    <s v="Panamá Oeste"/>
    <n v="132"/>
    <s v="01/11/2021"/>
    <x v="34"/>
  </r>
  <r>
    <x v="1"/>
    <s v="Primero"/>
    <s v="Colón"/>
    <n v="68"/>
    <s v="01/11/2021"/>
    <x v="34"/>
  </r>
  <r>
    <x v="1"/>
    <s v="Primero"/>
    <s v="Darién"/>
    <n v="22"/>
    <s v="01/11/2021"/>
    <x v="34"/>
  </r>
  <r>
    <x v="2"/>
    <s v="Primero"/>
    <s v="Panamá"/>
    <n v="37"/>
    <s v="01/11/2021"/>
    <x v="34"/>
  </r>
  <r>
    <x v="2"/>
    <s v="Primero"/>
    <s v="San Miguelito"/>
    <n v="3"/>
    <s v="01/11/2021"/>
    <x v="34"/>
  </r>
  <r>
    <x v="2"/>
    <s v="Primero"/>
    <s v="Panamá Oeste"/>
    <n v="21"/>
    <s v="01/11/2021"/>
    <x v="34"/>
  </r>
  <r>
    <x v="2"/>
    <s v="Primero"/>
    <s v="Colón"/>
    <n v="3"/>
    <s v="01/11/2021"/>
    <x v="34"/>
  </r>
  <r>
    <x v="2"/>
    <s v="Primero"/>
    <s v="Darién"/>
    <n v="2"/>
    <s v="01/11/2021"/>
    <x v="34"/>
  </r>
  <r>
    <x v="3"/>
    <s v="Primero"/>
    <s v="Panamá"/>
    <n v="103"/>
    <s v="01/11/2021"/>
    <x v="34"/>
  </r>
  <r>
    <x v="3"/>
    <s v="Primero"/>
    <s v="San Miguelito"/>
    <n v="11"/>
    <s v="01/11/2021"/>
    <x v="34"/>
  </r>
  <r>
    <x v="3"/>
    <s v="Primero"/>
    <s v="Panamá Oeste"/>
    <n v="85"/>
    <s v="01/11/2021"/>
    <x v="34"/>
  </r>
  <r>
    <x v="3"/>
    <s v="Primero"/>
    <s v="Colón"/>
    <n v="23"/>
    <s v="01/11/2021"/>
    <x v="34"/>
  </r>
  <r>
    <x v="3"/>
    <s v="Primero"/>
    <s v="Darién"/>
    <n v="17"/>
    <s v="01/11/2021"/>
    <x v="34"/>
  </r>
  <r>
    <x v="4"/>
    <s v="Primero"/>
    <s v="Panamá"/>
    <n v="8"/>
    <s v="01/11/2021"/>
    <x v="34"/>
  </r>
  <r>
    <x v="4"/>
    <s v="Primero"/>
    <s v="San Miguelito"/>
    <n v="3"/>
    <s v="01/11/2021"/>
    <x v="34"/>
  </r>
  <r>
    <x v="4"/>
    <s v="Primero"/>
    <s v="Panamá Oeste"/>
    <n v="6"/>
    <s v="01/11/2021"/>
    <x v="34"/>
  </r>
  <r>
    <x v="4"/>
    <s v="Primero"/>
    <s v="Colón"/>
    <n v="0"/>
    <s v="01/11/2021"/>
    <x v="34"/>
  </r>
  <r>
    <x v="4"/>
    <s v="Primero"/>
    <s v="Darién"/>
    <n v="0"/>
    <s v="01/11/2021"/>
    <x v="34"/>
  </r>
  <r>
    <x v="5"/>
    <s v="Primero"/>
    <s v="Panamá"/>
    <n v="431"/>
    <s v="01/11/2021"/>
    <x v="34"/>
  </r>
  <r>
    <x v="5"/>
    <s v="Primero"/>
    <s v="San Miguelito"/>
    <n v="114"/>
    <s v="01/11/2021"/>
    <x v="34"/>
  </r>
  <r>
    <x v="5"/>
    <s v="Primero"/>
    <s v="Panamá Oeste"/>
    <n v="339"/>
    <s v="01/11/2021"/>
    <x v="34"/>
  </r>
  <r>
    <x v="5"/>
    <s v="Primero"/>
    <s v="Colón"/>
    <n v="106"/>
    <s v="01/11/2021"/>
    <x v="34"/>
  </r>
  <r>
    <x v="5"/>
    <s v="Primero"/>
    <s v="Darién"/>
    <n v="38"/>
    <s v="01/11/2021"/>
    <x v="34"/>
  </r>
  <r>
    <x v="6"/>
    <s v="Primero"/>
    <s v="Panamá"/>
    <n v="1062"/>
    <s v="01/11/2021"/>
    <x v="34"/>
  </r>
  <r>
    <x v="6"/>
    <s v="Primero"/>
    <s v="San Miguelito"/>
    <n v="238"/>
    <s v="01/11/2021"/>
    <x v="34"/>
  </r>
  <r>
    <x v="6"/>
    <s v="Primero"/>
    <s v="Panamá Oeste"/>
    <n v="337"/>
    <s v="01/11/2021"/>
    <x v="34"/>
  </r>
  <r>
    <x v="6"/>
    <s v="Primero"/>
    <s v="Colón"/>
    <n v="111"/>
    <s v="01/11/2021"/>
    <x v="34"/>
  </r>
  <r>
    <x v="6"/>
    <s v="Primero"/>
    <s v="Darién"/>
    <n v="26"/>
    <s v="01/11/2021"/>
    <x v="34"/>
  </r>
  <r>
    <x v="7"/>
    <s v="Primero"/>
    <s v="Panamá"/>
    <n v="77"/>
    <s v="01/11/2021"/>
    <x v="34"/>
  </r>
  <r>
    <x v="7"/>
    <s v="Primero"/>
    <s v="San Miguelito"/>
    <n v="7"/>
    <s v="01/11/2021"/>
    <x v="34"/>
  </r>
  <r>
    <x v="7"/>
    <s v="Primero"/>
    <s v="Panamá Oeste"/>
    <n v="11"/>
    <s v="01/11/2021"/>
    <x v="34"/>
  </r>
  <r>
    <x v="7"/>
    <s v="Primero"/>
    <s v="Colón"/>
    <n v="6"/>
    <s v="01/11/2021"/>
    <x v="34"/>
  </r>
  <r>
    <x v="7"/>
    <s v="Primero"/>
    <s v="Darién"/>
    <n v="0"/>
    <s v="01/11/2021"/>
    <x v="34"/>
  </r>
  <r>
    <x v="8"/>
    <s v="Primero"/>
    <s v="Panamá"/>
    <n v="4"/>
    <s v="01/11/2021"/>
    <x v="34"/>
  </r>
  <r>
    <x v="8"/>
    <s v="Primero"/>
    <s v="San Miguelito"/>
    <n v="3"/>
    <s v="01/11/2021"/>
    <x v="34"/>
  </r>
  <r>
    <x v="8"/>
    <s v="Primero"/>
    <s v="Panamá Oeste"/>
    <n v="1"/>
    <s v="01/11/2021"/>
    <x v="34"/>
  </r>
  <r>
    <x v="8"/>
    <s v="Primero"/>
    <s v="Colón"/>
    <n v="2"/>
    <s v="01/11/2021"/>
    <x v="34"/>
  </r>
  <r>
    <x v="8"/>
    <s v="Primero"/>
    <s v="Darién"/>
    <n v="0"/>
    <s v="01/11/2021"/>
    <x v="34"/>
  </r>
  <r>
    <x v="9"/>
    <s v="Primero"/>
    <s v="Panamá"/>
    <n v="423"/>
    <s v="01/11/2021"/>
    <x v="34"/>
  </r>
  <r>
    <x v="9"/>
    <s v="Primero"/>
    <s v="San Miguelito"/>
    <n v="122"/>
    <s v="01/11/2021"/>
    <x v="34"/>
  </r>
  <r>
    <x v="9"/>
    <s v="Primero"/>
    <s v="Panamá Oeste"/>
    <n v="165"/>
    <s v="01/11/2021"/>
    <x v="34"/>
  </r>
  <r>
    <x v="9"/>
    <s v="Primero"/>
    <s v="Colón"/>
    <n v="144"/>
    <s v="01/11/2021"/>
    <x v="34"/>
  </r>
  <r>
    <x v="9"/>
    <s v="Primero"/>
    <s v="Darién"/>
    <n v="19"/>
    <s v="01/11/2021"/>
    <x v="34"/>
  </r>
  <r>
    <x v="10"/>
    <s v="Primero"/>
    <s v="Panamá"/>
    <n v="29"/>
    <s v="01/11/2021"/>
    <x v="34"/>
  </r>
  <r>
    <x v="10"/>
    <s v="Primero"/>
    <s v="San Miguelito"/>
    <n v="4"/>
    <s v="01/11/2021"/>
    <x v="34"/>
  </r>
  <r>
    <x v="10"/>
    <s v="Primero"/>
    <s v="Panamá Oeste"/>
    <n v="7"/>
    <s v="01/11/2021"/>
    <x v="34"/>
  </r>
  <r>
    <x v="10"/>
    <s v="Primero"/>
    <s v="Colón"/>
    <n v="6"/>
    <s v="01/11/2021"/>
    <x v="34"/>
  </r>
  <r>
    <x v="10"/>
    <s v="Primero"/>
    <s v="Darién"/>
    <n v="1"/>
    <s v="01/11/2021"/>
    <x v="34"/>
  </r>
  <r>
    <x v="11"/>
    <s v="Primero"/>
    <s v="Panamá"/>
    <n v="83"/>
    <s v="01/11/2021"/>
    <x v="34"/>
  </r>
  <r>
    <x v="11"/>
    <s v="Primero"/>
    <s v="San Miguelito"/>
    <n v="10"/>
    <s v="01/11/2021"/>
    <x v="34"/>
  </r>
  <r>
    <x v="11"/>
    <s v="Primero"/>
    <s v="Panamá Oeste"/>
    <n v="10"/>
    <s v="01/11/2021"/>
    <x v="34"/>
  </r>
  <r>
    <x v="11"/>
    <s v="Primero"/>
    <s v="Colón"/>
    <n v="17"/>
    <s v="01/11/2021"/>
    <x v="34"/>
  </r>
  <r>
    <x v="11"/>
    <s v="Primero"/>
    <s v="Darién"/>
    <n v="5"/>
    <s v="01/11/2021"/>
    <x v="34"/>
  </r>
  <r>
    <x v="12"/>
    <s v="Primero"/>
    <s v="Panamá"/>
    <n v="24"/>
    <s v="01/11/2021"/>
    <x v="34"/>
  </r>
  <r>
    <x v="12"/>
    <s v="Primero"/>
    <s v="San Miguelito"/>
    <n v="9"/>
    <s v="01/11/2021"/>
    <x v="34"/>
  </r>
  <r>
    <x v="12"/>
    <s v="Primero"/>
    <s v="Panamá Oeste"/>
    <n v="26"/>
    <s v="01/11/2021"/>
    <x v="34"/>
  </r>
  <r>
    <x v="12"/>
    <s v="Primero"/>
    <s v="Colón"/>
    <n v="2"/>
    <s v="01/11/2021"/>
    <x v="34"/>
  </r>
  <r>
    <x v="12"/>
    <s v="Primero"/>
    <s v="Darién"/>
    <n v="3"/>
    <s v="01/11/2021"/>
    <x v="34"/>
  </r>
  <r>
    <x v="13"/>
    <s v="Primero"/>
    <s v="Panamá"/>
    <n v="7"/>
    <s v="01/11/2021"/>
    <x v="34"/>
  </r>
  <r>
    <x v="13"/>
    <s v="Primero"/>
    <s v="San Miguelito"/>
    <n v="1"/>
    <s v="01/11/2021"/>
    <x v="34"/>
  </r>
  <r>
    <x v="13"/>
    <s v="Primero"/>
    <s v="Panamá Oeste"/>
    <n v="3"/>
    <s v="01/11/2021"/>
    <x v="34"/>
  </r>
  <r>
    <x v="13"/>
    <s v="Primero"/>
    <s v="Colón"/>
    <n v="0"/>
    <s v="01/11/2021"/>
    <x v="34"/>
  </r>
  <r>
    <x v="13"/>
    <s v="Primero"/>
    <s v="Darién"/>
    <n v="0"/>
    <s v="01/11/2021"/>
    <x v="34"/>
  </r>
  <r>
    <x v="14"/>
    <s v="Primero"/>
    <s v="Panamá"/>
    <n v="0"/>
    <s v="01/11/2021"/>
    <x v="34"/>
  </r>
  <r>
    <x v="14"/>
    <s v="Primero"/>
    <s v="San Miguelito"/>
    <n v="0"/>
    <s v="01/11/2021"/>
    <x v="34"/>
  </r>
  <r>
    <x v="14"/>
    <s v="Primero"/>
    <s v="Panamá Oeste"/>
    <n v="1"/>
    <s v="01/11/2021"/>
    <x v="34"/>
  </r>
  <r>
    <x v="14"/>
    <s v="Primero"/>
    <s v="Colón"/>
    <n v="0"/>
    <s v="01/11/2021"/>
    <x v="34"/>
  </r>
  <r>
    <x v="14"/>
    <s v="Primero"/>
    <s v="Darién"/>
    <n v="1"/>
    <s v="01/11/2021"/>
    <x v="34"/>
  </r>
  <r>
    <x v="0"/>
    <s v="Primero"/>
    <s v="Panamá"/>
    <n v="4"/>
    <s v="01/11/2021"/>
    <x v="34"/>
  </r>
  <r>
    <x v="0"/>
    <s v="Primero"/>
    <s v="San Miguelito"/>
    <n v="0"/>
    <s v="01/11/2021"/>
    <x v="34"/>
  </r>
  <r>
    <x v="0"/>
    <s v="Primero"/>
    <s v="Panamá Oeste"/>
    <n v="0"/>
    <s v="01/11/2021"/>
    <x v="34"/>
  </r>
  <r>
    <x v="0"/>
    <s v="Primero"/>
    <s v="Colón"/>
    <n v="0"/>
    <s v="01/11/2021"/>
    <x v="34"/>
  </r>
  <r>
    <x v="0"/>
    <s v="Primero"/>
    <s v="Darién"/>
    <n v="0"/>
    <s v="01/11/2021"/>
    <x v="34"/>
  </r>
  <r>
    <x v="1"/>
    <s v="Primero"/>
    <s v="Panamá"/>
    <n v="270"/>
    <s v="01/12/2021"/>
    <x v="35"/>
  </r>
  <r>
    <x v="1"/>
    <s v="Primero"/>
    <s v="San Miguelito"/>
    <n v="82"/>
    <s v="01/12/2021"/>
    <x v="35"/>
  </r>
  <r>
    <x v="1"/>
    <s v="Primero"/>
    <s v="Panamá Oeste"/>
    <n v="173"/>
    <s v="01/12/2021"/>
    <x v="35"/>
  </r>
  <r>
    <x v="1"/>
    <s v="Primero"/>
    <s v="Colón"/>
    <n v="71"/>
    <s v="01/12/2021"/>
    <x v="35"/>
  </r>
  <r>
    <x v="1"/>
    <s v="Primero"/>
    <s v="Darién"/>
    <n v="23"/>
    <s v="01/12/2021"/>
    <x v="35"/>
  </r>
  <r>
    <x v="2"/>
    <s v="Primero"/>
    <s v="Panamá"/>
    <n v="36"/>
    <s v="01/12/2021"/>
    <x v="35"/>
  </r>
  <r>
    <x v="2"/>
    <s v="Primero"/>
    <s v="San Miguelito"/>
    <n v="9"/>
    <s v="01/12/2021"/>
    <x v="35"/>
  </r>
  <r>
    <x v="2"/>
    <s v="Primero"/>
    <s v="Panamá Oeste"/>
    <n v="22"/>
    <s v="01/12/2021"/>
    <x v="35"/>
  </r>
  <r>
    <x v="2"/>
    <s v="Primero"/>
    <s v="Colón"/>
    <n v="6"/>
    <s v="01/12/2021"/>
    <x v="35"/>
  </r>
  <r>
    <x v="2"/>
    <s v="Primero"/>
    <s v="Darién"/>
    <n v="3"/>
    <s v="01/12/2021"/>
    <x v="35"/>
  </r>
  <r>
    <x v="3"/>
    <s v="Primero"/>
    <s v="Panamá"/>
    <n v="101"/>
    <s v="01/12/2021"/>
    <x v="35"/>
  </r>
  <r>
    <x v="3"/>
    <s v="Primero"/>
    <s v="San Miguelito"/>
    <n v="18"/>
    <s v="01/12/2021"/>
    <x v="35"/>
  </r>
  <r>
    <x v="3"/>
    <s v="Primero"/>
    <s v="Panamá Oeste"/>
    <n v="68"/>
    <s v="01/12/2021"/>
    <x v="35"/>
  </r>
  <r>
    <x v="3"/>
    <s v="Primero"/>
    <s v="Colón"/>
    <n v="34"/>
    <s v="01/12/2021"/>
    <x v="35"/>
  </r>
  <r>
    <x v="3"/>
    <s v="Primero"/>
    <s v="Darién"/>
    <n v="24"/>
    <s v="01/12/2021"/>
    <x v="35"/>
  </r>
  <r>
    <x v="4"/>
    <s v="Primero"/>
    <s v="Panamá"/>
    <n v="13"/>
    <s v="01/12/2021"/>
    <x v="35"/>
  </r>
  <r>
    <x v="4"/>
    <s v="Primero"/>
    <s v="San Miguelito"/>
    <n v="2"/>
    <s v="01/12/2021"/>
    <x v="35"/>
  </r>
  <r>
    <x v="4"/>
    <s v="Primero"/>
    <s v="Panamá Oeste"/>
    <n v="2"/>
    <s v="01/12/2021"/>
    <x v="35"/>
  </r>
  <r>
    <x v="4"/>
    <s v="Primero"/>
    <s v="Colón"/>
    <n v="1"/>
    <s v="01/12/2021"/>
    <x v="35"/>
  </r>
  <r>
    <x v="4"/>
    <s v="Primero"/>
    <s v="Darién"/>
    <n v="0"/>
    <s v="01/12/2021"/>
    <x v="35"/>
  </r>
  <r>
    <x v="5"/>
    <s v="Primero"/>
    <s v="Panamá"/>
    <n v="579"/>
    <s v="01/12/2021"/>
    <x v="35"/>
  </r>
  <r>
    <x v="5"/>
    <s v="Primero"/>
    <s v="San Miguelito"/>
    <n v="132"/>
    <s v="01/12/2021"/>
    <x v="35"/>
  </r>
  <r>
    <x v="5"/>
    <s v="Primero"/>
    <s v="Panamá Oeste"/>
    <n v="453"/>
    <s v="01/12/2021"/>
    <x v="35"/>
  </r>
  <r>
    <x v="5"/>
    <s v="Primero"/>
    <s v="Colón"/>
    <n v="138"/>
    <s v="01/12/2021"/>
    <x v="35"/>
  </r>
  <r>
    <x v="5"/>
    <s v="Primero"/>
    <s v="Darién"/>
    <n v="52"/>
    <s v="01/12/2021"/>
    <x v="35"/>
  </r>
  <r>
    <x v="6"/>
    <s v="Primero"/>
    <s v="Panamá"/>
    <n v="1054"/>
    <s v="01/12/2021"/>
    <x v="35"/>
  </r>
  <r>
    <x v="6"/>
    <s v="Primero"/>
    <s v="San Miguelito"/>
    <n v="240"/>
    <s v="01/12/2021"/>
    <x v="35"/>
  </r>
  <r>
    <x v="6"/>
    <s v="Primero"/>
    <s v="Panamá Oeste"/>
    <n v="342"/>
    <s v="01/12/2021"/>
    <x v="35"/>
  </r>
  <r>
    <x v="6"/>
    <s v="Primero"/>
    <s v="Colón"/>
    <n v="128"/>
    <s v="01/12/2021"/>
    <x v="35"/>
  </r>
  <r>
    <x v="6"/>
    <s v="Primero"/>
    <s v="Darién"/>
    <n v="29"/>
    <s v="01/12/2021"/>
    <x v="35"/>
  </r>
  <r>
    <x v="7"/>
    <s v="Primero"/>
    <s v="Panamá"/>
    <n v="90"/>
    <s v="01/12/2021"/>
    <x v="35"/>
  </r>
  <r>
    <x v="7"/>
    <s v="Primero"/>
    <s v="San Miguelito"/>
    <n v="3"/>
    <s v="01/12/2021"/>
    <x v="35"/>
  </r>
  <r>
    <x v="7"/>
    <s v="Primero"/>
    <s v="Panamá Oeste"/>
    <n v="7"/>
    <s v="01/12/2021"/>
    <x v="35"/>
  </r>
  <r>
    <x v="7"/>
    <s v="Primero"/>
    <s v="Colón"/>
    <n v="18"/>
    <s v="01/12/2021"/>
    <x v="35"/>
  </r>
  <r>
    <x v="7"/>
    <s v="Primero"/>
    <s v="Darién"/>
    <n v="0"/>
    <s v="01/12/2021"/>
    <x v="35"/>
  </r>
  <r>
    <x v="8"/>
    <s v="Primero"/>
    <s v="Panamá"/>
    <n v="11"/>
    <s v="01/12/2021"/>
    <x v="35"/>
  </r>
  <r>
    <x v="8"/>
    <s v="Primero"/>
    <s v="San Miguelito"/>
    <n v="5"/>
    <s v="01/12/2021"/>
    <x v="35"/>
  </r>
  <r>
    <x v="8"/>
    <s v="Primero"/>
    <s v="Panamá Oeste"/>
    <n v="2"/>
    <s v="01/12/2021"/>
    <x v="35"/>
  </r>
  <r>
    <x v="8"/>
    <s v="Primero"/>
    <s v="Colón"/>
    <n v="0"/>
    <s v="01/12/2021"/>
    <x v="35"/>
  </r>
  <r>
    <x v="8"/>
    <s v="Primero"/>
    <s v="Darién"/>
    <n v="0"/>
    <s v="01/12/2021"/>
    <x v="35"/>
  </r>
  <r>
    <x v="9"/>
    <s v="Primero"/>
    <s v="Panamá"/>
    <n v="389"/>
    <s v="01/12/2021"/>
    <x v="35"/>
  </r>
  <r>
    <x v="9"/>
    <s v="Primero"/>
    <s v="San Miguelito"/>
    <n v="177"/>
    <s v="01/12/2021"/>
    <x v="35"/>
  </r>
  <r>
    <x v="9"/>
    <s v="Primero"/>
    <s v="Panamá Oeste"/>
    <n v="168"/>
    <s v="01/12/2021"/>
    <x v="35"/>
  </r>
  <r>
    <x v="9"/>
    <s v="Primero"/>
    <s v="Colón"/>
    <n v="171"/>
    <s v="01/12/2021"/>
    <x v="35"/>
  </r>
  <r>
    <x v="9"/>
    <s v="Primero"/>
    <s v="Darién"/>
    <n v="8"/>
    <s v="01/12/2021"/>
    <x v="35"/>
  </r>
  <r>
    <x v="10"/>
    <s v="Primero"/>
    <s v="Panamá"/>
    <n v="40"/>
    <s v="01/12/2021"/>
    <x v="35"/>
  </r>
  <r>
    <x v="10"/>
    <s v="Primero"/>
    <s v="San Miguelito"/>
    <n v="3"/>
    <s v="01/12/2021"/>
    <x v="35"/>
  </r>
  <r>
    <x v="10"/>
    <s v="Primero"/>
    <s v="Panamá Oeste"/>
    <n v="3"/>
    <s v="01/12/2021"/>
    <x v="35"/>
  </r>
  <r>
    <x v="10"/>
    <s v="Primero"/>
    <s v="Colón"/>
    <n v="6"/>
    <s v="01/12/2021"/>
    <x v="35"/>
  </r>
  <r>
    <x v="10"/>
    <s v="Primero"/>
    <s v="Darién"/>
    <n v="2"/>
    <s v="01/12/2021"/>
    <x v="35"/>
  </r>
  <r>
    <x v="11"/>
    <s v="Primero"/>
    <s v="Panamá"/>
    <n v="83"/>
    <s v="01/12/2021"/>
    <x v="35"/>
  </r>
  <r>
    <x v="11"/>
    <s v="Primero"/>
    <s v="San Miguelito"/>
    <n v="21"/>
    <s v="01/12/2021"/>
    <x v="35"/>
  </r>
  <r>
    <x v="11"/>
    <s v="Primero"/>
    <s v="Panamá Oeste"/>
    <n v="16"/>
    <s v="01/12/2021"/>
    <x v="35"/>
  </r>
  <r>
    <x v="11"/>
    <s v="Primero"/>
    <s v="Colón"/>
    <n v="6"/>
    <s v="01/12/2021"/>
    <x v="35"/>
  </r>
  <r>
    <x v="11"/>
    <s v="Primero"/>
    <s v="Darién"/>
    <n v="0"/>
    <s v="01/12/2021"/>
    <x v="35"/>
  </r>
  <r>
    <x v="12"/>
    <s v="Primero"/>
    <s v="Panamá"/>
    <n v="30"/>
    <s v="01/12/2021"/>
    <x v="35"/>
  </r>
  <r>
    <x v="12"/>
    <s v="Primero"/>
    <s v="San Miguelito"/>
    <n v="22"/>
    <s v="01/12/2021"/>
    <x v="35"/>
  </r>
  <r>
    <x v="12"/>
    <s v="Primero"/>
    <s v="Panamá Oeste"/>
    <n v="10"/>
    <s v="01/12/2021"/>
    <x v="35"/>
  </r>
  <r>
    <x v="12"/>
    <s v="Primero"/>
    <s v="Colón"/>
    <n v="3"/>
    <s v="01/12/2021"/>
    <x v="35"/>
  </r>
  <r>
    <x v="12"/>
    <s v="Primero"/>
    <s v="Darién"/>
    <n v="1"/>
    <s v="01/12/2021"/>
    <x v="35"/>
  </r>
  <r>
    <x v="13"/>
    <s v="Primero"/>
    <s v="Panamá"/>
    <n v="10"/>
    <s v="01/12/2021"/>
    <x v="35"/>
  </r>
  <r>
    <x v="13"/>
    <s v="Primero"/>
    <s v="San Miguelito"/>
    <n v="0"/>
    <s v="01/12/2021"/>
    <x v="35"/>
  </r>
  <r>
    <x v="13"/>
    <s v="Primero"/>
    <s v="Panamá Oeste"/>
    <n v="4"/>
    <s v="01/12/2021"/>
    <x v="35"/>
  </r>
  <r>
    <x v="13"/>
    <s v="Primero"/>
    <s v="Colón"/>
    <n v="3"/>
    <s v="01/12/2021"/>
    <x v="35"/>
  </r>
  <r>
    <x v="13"/>
    <s v="Primero"/>
    <s v="Darién"/>
    <n v="1"/>
    <s v="01/12/2021"/>
    <x v="35"/>
  </r>
  <r>
    <x v="14"/>
    <s v="Primero"/>
    <s v="Panamá"/>
    <n v="0"/>
    <s v="01/12/2021"/>
    <x v="35"/>
  </r>
  <r>
    <x v="14"/>
    <s v="Primero"/>
    <s v="San Miguelito"/>
    <n v="0"/>
    <s v="01/12/2021"/>
    <x v="35"/>
  </r>
  <r>
    <x v="14"/>
    <s v="Primero"/>
    <s v="Panamá Oeste"/>
    <n v="0"/>
    <s v="01/12/2021"/>
    <x v="35"/>
  </r>
  <r>
    <x v="14"/>
    <s v="Primero"/>
    <s v="Colón"/>
    <n v="0"/>
    <s v="01/12/2021"/>
    <x v="35"/>
  </r>
  <r>
    <x v="14"/>
    <s v="Primero"/>
    <s v="Darién"/>
    <n v="0"/>
    <s v="01/12/2021"/>
    <x v="35"/>
  </r>
  <r>
    <x v="0"/>
    <s v="Primero"/>
    <s v="Panamá"/>
    <n v="2"/>
    <s v="01/12/2021"/>
    <x v="35"/>
  </r>
  <r>
    <x v="0"/>
    <s v="Primero"/>
    <s v="San Miguelito"/>
    <n v="1"/>
    <s v="01/12/2021"/>
    <x v="35"/>
  </r>
  <r>
    <x v="0"/>
    <s v="Primero"/>
    <s v="Panamá Oeste"/>
    <n v="17"/>
    <s v="01/12/2021"/>
    <x v="35"/>
  </r>
  <r>
    <x v="0"/>
    <s v="Primero"/>
    <s v="Colón"/>
    <n v="1"/>
    <s v="01/12/2021"/>
    <x v="35"/>
  </r>
  <r>
    <x v="0"/>
    <s v="Primero"/>
    <s v="Darién"/>
    <n v="2"/>
    <s v="01/12/2021"/>
    <x v="35"/>
  </r>
  <r>
    <x v="1"/>
    <s v="Primero"/>
    <s v="Panamá"/>
    <n v="334"/>
    <s v="01/01/2020"/>
    <x v="36"/>
  </r>
  <r>
    <x v="1"/>
    <s v="Primero"/>
    <s v="San Miguelito"/>
    <n v="93"/>
    <s v="01/01/2020"/>
    <x v="36"/>
  </r>
  <r>
    <x v="1"/>
    <s v="Primero"/>
    <s v="Panamá Oeste"/>
    <n v="125"/>
    <s v="01/01/2020"/>
    <x v="36"/>
  </r>
  <r>
    <x v="1"/>
    <s v="Primero"/>
    <s v="Colón"/>
    <n v="62"/>
    <s v="01/01/2020"/>
    <x v="36"/>
  </r>
  <r>
    <x v="1"/>
    <s v="Primero"/>
    <s v="Darién"/>
    <n v="22"/>
    <s v="01/01/2020"/>
    <x v="36"/>
  </r>
  <r>
    <x v="2"/>
    <s v="Primero"/>
    <s v="Panamá"/>
    <n v="49"/>
    <s v="01/01/2020"/>
    <x v="36"/>
  </r>
  <r>
    <x v="2"/>
    <s v="Primero"/>
    <s v="San Miguelito"/>
    <n v="11"/>
    <s v="01/01/2020"/>
    <x v="36"/>
  </r>
  <r>
    <x v="2"/>
    <s v="Primero"/>
    <s v="Panamá Oeste"/>
    <n v="21"/>
    <s v="01/01/2020"/>
    <x v="36"/>
  </r>
  <r>
    <x v="2"/>
    <s v="Primero"/>
    <s v="Colón"/>
    <n v="11"/>
    <s v="01/01/2020"/>
    <x v="36"/>
  </r>
  <r>
    <x v="2"/>
    <s v="Primero"/>
    <s v="Darién"/>
    <n v="0"/>
    <s v="01/01/2020"/>
    <x v="36"/>
  </r>
  <r>
    <x v="3"/>
    <s v="Primero"/>
    <s v="Panamá"/>
    <n v="130"/>
    <s v="01/01/2020"/>
    <x v="36"/>
  </r>
  <r>
    <x v="3"/>
    <s v="Primero"/>
    <s v="San Miguelito"/>
    <n v="28"/>
    <s v="01/01/2020"/>
    <x v="36"/>
  </r>
  <r>
    <x v="3"/>
    <s v="Primero"/>
    <s v="Panamá Oeste"/>
    <n v="65"/>
    <s v="01/01/2020"/>
    <x v="36"/>
  </r>
  <r>
    <x v="3"/>
    <s v="Primero"/>
    <s v="Colón"/>
    <n v="22"/>
    <s v="01/01/2020"/>
    <x v="36"/>
  </r>
  <r>
    <x v="3"/>
    <s v="Primero"/>
    <s v="Darién"/>
    <n v="13"/>
    <s v="01/01/2020"/>
    <x v="36"/>
  </r>
  <r>
    <x v="4"/>
    <s v="Primero"/>
    <s v="Panamá"/>
    <n v="22"/>
    <s v="01/01/2020"/>
    <x v="36"/>
  </r>
  <r>
    <x v="4"/>
    <s v="Primero"/>
    <s v="San Miguelito"/>
    <n v="1"/>
    <s v="01/01/2020"/>
    <x v="36"/>
  </r>
  <r>
    <x v="4"/>
    <s v="Primero"/>
    <s v="Panamá Oeste"/>
    <n v="5"/>
    <s v="01/01/2020"/>
    <x v="36"/>
  </r>
  <r>
    <x v="4"/>
    <s v="Primero"/>
    <s v="Colón"/>
    <n v="2"/>
    <s v="01/01/2020"/>
    <x v="36"/>
  </r>
  <r>
    <x v="4"/>
    <s v="Primero"/>
    <s v="Darién"/>
    <n v="0"/>
    <s v="01/01/2020"/>
    <x v="36"/>
  </r>
  <r>
    <x v="5"/>
    <s v="Primero"/>
    <s v="Panamá"/>
    <n v="412"/>
    <s v="01/01/2020"/>
    <x v="36"/>
  </r>
  <r>
    <x v="5"/>
    <s v="Primero"/>
    <s v="San Miguelito"/>
    <n v="163"/>
    <s v="01/01/2020"/>
    <x v="36"/>
  </r>
  <r>
    <x v="5"/>
    <s v="Primero"/>
    <s v="Panamá Oeste"/>
    <n v="461"/>
    <s v="01/01/2020"/>
    <x v="36"/>
  </r>
  <r>
    <x v="5"/>
    <s v="Primero"/>
    <s v="Colón"/>
    <n v="193"/>
    <s v="01/01/2020"/>
    <x v="36"/>
  </r>
  <r>
    <x v="5"/>
    <s v="Primero"/>
    <s v="Darién"/>
    <n v="24"/>
    <s v="01/01/2020"/>
    <x v="36"/>
  </r>
  <r>
    <x v="6"/>
    <s v="Primero"/>
    <s v="Panamá"/>
    <n v="1376"/>
    <s v="01/01/2020"/>
    <x v="36"/>
  </r>
  <r>
    <x v="6"/>
    <s v="Primero"/>
    <s v="San Miguelito"/>
    <n v="343"/>
    <s v="01/01/2020"/>
    <x v="36"/>
  </r>
  <r>
    <x v="6"/>
    <s v="Primero"/>
    <s v="Panamá Oeste"/>
    <n v="390"/>
    <s v="01/01/2020"/>
    <x v="36"/>
  </r>
  <r>
    <x v="6"/>
    <s v="Primero"/>
    <s v="Colón"/>
    <n v="155"/>
    <s v="01/01/2020"/>
    <x v="36"/>
  </r>
  <r>
    <x v="6"/>
    <s v="Primero"/>
    <s v="Darién"/>
    <n v="20"/>
    <s v="01/01/2020"/>
    <x v="36"/>
  </r>
  <r>
    <x v="7"/>
    <s v="Primero"/>
    <s v="Panamá"/>
    <n v="104"/>
    <s v="01/01/2020"/>
    <x v="36"/>
  </r>
  <r>
    <x v="7"/>
    <s v="Primero"/>
    <s v="San Miguelito"/>
    <n v="17"/>
    <s v="01/01/2020"/>
    <x v="36"/>
  </r>
  <r>
    <x v="7"/>
    <s v="Primero"/>
    <s v="Panamá Oeste"/>
    <n v="18"/>
    <s v="01/01/2020"/>
    <x v="36"/>
  </r>
  <r>
    <x v="7"/>
    <s v="Primero"/>
    <s v="Colón"/>
    <n v="17"/>
    <s v="01/01/2020"/>
    <x v="36"/>
  </r>
  <r>
    <x v="7"/>
    <s v="Primero"/>
    <s v="Darién"/>
    <n v="0"/>
    <s v="01/01/2020"/>
    <x v="36"/>
  </r>
  <r>
    <x v="8"/>
    <s v="Primero"/>
    <s v="Panamá"/>
    <n v="8"/>
    <s v="01/01/2020"/>
    <x v="36"/>
  </r>
  <r>
    <x v="8"/>
    <s v="Primero"/>
    <s v="San Miguelito"/>
    <n v="5"/>
    <s v="01/01/2020"/>
    <x v="36"/>
  </r>
  <r>
    <x v="8"/>
    <s v="Primero"/>
    <s v="Panamá Oeste"/>
    <n v="0"/>
    <s v="01/01/2020"/>
    <x v="36"/>
  </r>
  <r>
    <x v="8"/>
    <s v="Primero"/>
    <s v="Colón"/>
    <n v="2"/>
    <s v="01/01/2020"/>
    <x v="36"/>
  </r>
  <r>
    <x v="8"/>
    <s v="Primero"/>
    <s v="Darién"/>
    <n v="0"/>
    <s v="01/01/2020"/>
    <x v="36"/>
  </r>
  <r>
    <x v="9"/>
    <s v="Primero"/>
    <s v="Panamá"/>
    <n v="290"/>
    <s v="01/01/2020"/>
    <x v="36"/>
  </r>
  <r>
    <x v="9"/>
    <s v="Primero"/>
    <s v="San Miguelito"/>
    <n v="96"/>
    <s v="01/01/2020"/>
    <x v="36"/>
  </r>
  <r>
    <x v="9"/>
    <s v="Primero"/>
    <s v="Panamá Oeste"/>
    <n v="84"/>
    <s v="01/01/2020"/>
    <x v="36"/>
  </r>
  <r>
    <x v="9"/>
    <s v="Primero"/>
    <s v="Colón"/>
    <n v="73"/>
    <s v="01/01/2020"/>
    <x v="36"/>
  </r>
  <r>
    <x v="9"/>
    <s v="Primero"/>
    <s v="Darién"/>
    <n v="10"/>
    <s v="01/01/2020"/>
    <x v="36"/>
  </r>
  <r>
    <x v="10"/>
    <s v="Primero"/>
    <s v="Panamá"/>
    <n v="41"/>
    <s v="01/01/2020"/>
    <x v="36"/>
  </r>
  <r>
    <x v="10"/>
    <s v="Primero"/>
    <s v="San Miguelito"/>
    <n v="10"/>
    <s v="01/01/2020"/>
    <x v="36"/>
  </r>
  <r>
    <x v="10"/>
    <s v="Primero"/>
    <s v="Panamá Oeste"/>
    <n v="5"/>
    <s v="01/01/2020"/>
    <x v="36"/>
  </r>
  <r>
    <x v="10"/>
    <s v="Primero"/>
    <s v="Colón"/>
    <n v="17"/>
    <s v="01/01/2020"/>
    <x v="36"/>
  </r>
  <r>
    <x v="10"/>
    <s v="Primero"/>
    <s v="Darién"/>
    <n v="0"/>
    <s v="01/01/2020"/>
    <x v="36"/>
  </r>
  <r>
    <x v="11"/>
    <s v="Primero"/>
    <s v="Panamá"/>
    <n v="92"/>
    <s v="01/01/2020"/>
    <x v="36"/>
  </r>
  <r>
    <x v="11"/>
    <s v="Primero"/>
    <s v="San Miguelito"/>
    <n v="12"/>
    <s v="01/01/2020"/>
    <x v="36"/>
  </r>
  <r>
    <x v="11"/>
    <s v="Primero"/>
    <s v="Panamá Oeste"/>
    <n v="8"/>
    <s v="01/01/2020"/>
    <x v="36"/>
  </r>
  <r>
    <x v="11"/>
    <s v="Primero"/>
    <s v="Colón"/>
    <n v="13"/>
    <s v="01/01/2020"/>
    <x v="36"/>
  </r>
  <r>
    <x v="11"/>
    <s v="Primero"/>
    <s v="Darién"/>
    <n v="1"/>
    <s v="01/01/2020"/>
    <x v="36"/>
  </r>
  <r>
    <x v="12"/>
    <s v="Primero"/>
    <s v="Panamá"/>
    <n v="28"/>
    <s v="01/01/2020"/>
    <x v="36"/>
  </r>
  <r>
    <x v="12"/>
    <s v="Primero"/>
    <s v="San Miguelito"/>
    <n v="17"/>
    <s v="01/01/2020"/>
    <x v="36"/>
  </r>
  <r>
    <x v="12"/>
    <s v="Primero"/>
    <s v="Panamá Oeste"/>
    <n v="19"/>
    <s v="01/01/2020"/>
    <x v="36"/>
  </r>
  <r>
    <x v="12"/>
    <s v="Primero"/>
    <s v="Colón"/>
    <n v="3"/>
    <s v="01/01/2020"/>
    <x v="36"/>
  </r>
  <r>
    <x v="12"/>
    <s v="Primero"/>
    <s v="Darién"/>
    <n v="1"/>
    <s v="01/01/2020"/>
    <x v="36"/>
  </r>
  <r>
    <x v="13"/>
    <s v="Primero"/>
    <s v="Panamá"/>
    <n v="12"/>
    <s v="01/01/2020"/>
    <x v="36"/>
  </r>
  <r>
    <x v="13"/>
    <s v="Primero"/>
    <s v="San Miguelito"/>
    <n v="0"/>
    <s v="01/01/2020"/>
    <x v="36"/>
  </r>
  <r>
    <x v="13"/>
    <s v="Primero"/>
    <s v="Panamá Oeste"/>
    <n v="3"/>
    <s v="01/01/2020"/>
    <x v="36"/>
  </r>
  <r>
    <x v="13"/>
    <s v="Primero"/>
    <s v="Colón"/>
    <n v="0"/>
    <s v="01/01/2020"/>
    <x v="36"/>
  </r>
  <r>
    <x v="13"/>
    <s v="Primero"/>
    <s v="Darién"/>
    <n v="1"/>
    <s v="01/01/2020"/>
    <x v="36"/>
  </r>
  <r>
    <x v="14"/>
    <s v="Primero"/>
    <s v="Panamá"/>
    <n v="0"/>
    <s v="01/01/2020"/>
    <x v="36"/>
  </r>
  <r>
    <x v="14"/>
    <s v="Primero"/>
    <s v="San Miguelito"/>
    <n v="0"/>
    <s v="01/01/2020"/>
    <x v="36"/>
  </r>
  <r>
    <x v="14"/>
    <s v="Primero"/>
    <s v="Panamá Oeste"/>
    <n v="0"/>
    <s v="01/01/2020"/>
    <x v="36"/>
  </r>
  <r>
    <x v="14"/>
    <s v="Primero"/>
    <s v="Colón"/>
    <n v="0"/>
    <s v="01/01/2020"/>
    <x v="36"/>
  </r>
  <r>
    <x v="14"/>
    <s v="Primero"/>
    <s v="Darién"/>
    <n v="0"/>
    <s v="01/01/2020"/>
    <x v="36"/>
  </r>
  <r>
    <x v="0"/>
    <s v="Primero"/>
    <s v="Panamá"/>
    <n v="3"/>
    <s v="01/01/2020"/>
    <x v="36"/>
  </r>
  <r>
    <x v="0"/>
    <s v="Primero"/>
    <s v="San Miguelito"/>
    <n v="0"/>
    <s v="01/01/2020"/>
    <x v="36"/>
  </r>
  <r>
    <x v="0"/>
    <s v="Primero"/>
    <s v="Panamá Oeste"/>
    <n v="0"/>
    <s v="01/01/2020"/>
    <x v="36"/>
  </r>
  <r>
    <x v="0"/>
    <s v="Primero"/>
    <s v="Colón"/>
    <n v="1"/>
    <s v="01/01/2020"/>
    <x v="36"/>
  </r>
  <r>
    <x v="0"/>
    <s v="Primero"/>
    <s v="Darién"/>
    <n v="1"/>
    <s v="01/01/2020"/>
    <x v="36"/>
  </r>
  <r>
    <x v="1"/>
    <s v="Primero"/>
    <s v="Panamá"/>
    <n v="341"/>
    <s v="01/02/2020"/>
    <x v="37"/>
  </r>
  <r>
    <x v="1"/>
    <s v="Primero"/>
    <s v="San Miguelito"/>
    <n v="79"/>
    <s v="01/02/2020"/>
    <x v="37"/>
  </r>
  <r>
    <x v="1"/>
    <s v="Primero"/>
    <s v="Panamá Oeste"/>
    <n v="166"/>
    <s v="01/02/2020"/>
    <x v="37"/>
  </r>
  <r>
    <x v="1"/>
    <s v="Primero"/>
    <s v="Colón"/>
    <n v="80"/>
    <s v="01/02/2020"/>
    <x v="37"/>
  </r>
  <r>
    <x v="1"/>
    <s v="Primero"/>
    <s v="Darién"/>
    <n v="16"/>
    <s v="01/02/2020"/>
    <x v="37"/>
  </r>
  <r>
    <x v="2"/>
    <s v="Primero"/>
    <s v="Panamá"/>
    <n v="34"/>
    <s v="01/02/2020"/>
    <x v="37"/>
  </r>
  <r>
    <x v="2"/>
    <s v="Primero"/>
    <s v="San Miguelito"/>
    <n v="9"/>
    <s v="01/02/2020"/>
    <x v="37"/>
  </r>
  <r>
    <x v="2"/>
    <s v="Primero"/>
    <s v="Panamá Oeste"/>
    <n v="26"/>
    <s v="01/02/2020"/>
    <x v="37"/>
  </r>
  <r>
    <x v="2"/>
    <s v="Primero"/>
    <s v="Colón"/>
    <n v="17"/>
    <s v="01/02/2020"/>
    <x v="37"/>
  </r>
  <r>
    <x v="2"/>
    <s v="Primero"/>
    <s v="Darién"/>
    <n v="1"/>
    <s v="01/02/2020"/>
    <x v="37"/>
  </r>
  <r>
    <x v="3"/>
    <s v="Primero"/>
    <s v="Panamá"/>
    <n v="100"/>
    <s v="01/02/2020"/>
    <x v="37"/>
  </r>
  <r>
    <x v="3"/>
    <s v="Primero"/>
    <s v="San Miguelito"/>
    <n v="42"/>
    <s v="01/02/2020"/>
    <x v="37"/>
  </r>
  <r>
    <x v="3"/>
    <s v="Primero"/>
    <s v="Panamá Oeste"/>
    <n v="60"/>
    <s v="01/02/2020"/>
    <x v="37"/>
  </r>
  <r>
    <x v="3"/>
    <s v="Primero"/>
    <s v="Colón"/>
    <n v="23"/>
    <s v="01/02/2020"/>
    <x v="37"/>
  </r>
  <r>
    <x v="3"/>
    <s v="Primero"/>
    <s v="Darién"/>
    <n v="11"/>
    <s v="01/02/2020"/>
    <x v="37"/>
  </r>
  <r>
    <x v="4"/>
    <s v="Primero"/>
    <s v="Panamá"/>
    <n v="11"/>
    <s v="01/02/2020"/>
    <x v="37"/>
  </r>
  <r>
    <x v="4"/>
    <s v="Primero"/>
    <s v="San Miguelito"/>
    <n v="1"/>
    <s v="01/02/2020"/>
    <x v="37"/>
  </r>
  <r>
    <x v="4"/>
    <s v="Primero"/>
    <s v="Panamá Oeste"/>
    <n v="5"/>
    <s v="01/02/2020"/>
    <x v="37"/>
  </r>
  <r>
    <x v="4"/>
    <s v="Primero"/>
    <s v="Colón"/>
    <n v="0"/>
    <s v="01/02/2020"/>
    <x v="37"/>
  </r>
  <r>
    <x v="4"/>
    <s v="Primero"/>
    <s v="Darién"/>
    <n v="0"/>
    <s v="01/02/2020"/>
    <x v="37"/>
  </r>
  <r>
    <x v="5"/>
    <s v="Primero"/>
    <s v="Panamá"/>
    <n v="425"/>
    <s v="01/02/2020"/>
    <x v="37"/>
  </r>
  <r>
    <x v="5"/>
    <s v="Primero"/>
    <s v="San Miguelito"/>
    <n v="158"/>
    <s v="01/02/2020"/>
    <x v="37"/>
  </r>
  <r>
    <x v="5"/>
    <s v="Primero"/>
    <s v="Panamá Oeste"/>
    <n v="393"/>
    <s v="01/02/2020"/>
    <x v="37"/>
  </r>
  <r>
    <x v="5"/>
    <s v="Primero"/>
    <s v="Colón"/>
    <n v="157"/>
    <s v="01/02/2020"/>
    <x v="37"/>
  </r>
  <r>
    <x v="5"/>
    <s v="Primero"/>
    <s v="Darién"/>
    <n v="21"/>
    <s v="01/02/2020"/>
    <x v="37"/>
  </r>
  <r>
    <x v="6"/>
    <s v="Primero"/>
    <s v="Panamá"/>
    <n v="1503"/>
    <s v="01/02/2020"/>
    <x v="37"/>
  </r>
  <r>
    <x v="6"/>
    <s v="Primero"/>
    <s v="San Miguelito"/>
    <n v="348"/>
    <s v="01/02/2020"/>
    <x v="37"/>
  </r>
  <r>
    <x v="6"/>
    <s v="Primero"/>
    <s v="Panamá Oeste"/>
    <n v="404"/>
    <s v="01/02/2020"/>
    <x v="37"/>
  </r>
  <r>
    <x v="6"/>
    <s v="Primero"/>
    <s v="Colón"/>
    <n v="149"/>
    <s v="01/02/2020"/>
    <x v="37"/>
  </r>
  <r>
    <x v="6"/>
    <s v="Primero"/>
    <s v="Darién"/>
    <n v="16"/>
    <s v="01/02/2020"/>
    <x v="37"/>
  </r>
  <r>
    <x v="7"/>
    <s v="Primero"/>
    <s v="Panamá"/>
    <n v="96"/>
    <s v="01/02/2020"/>
    <x v="37"/>
  </r>
  <r>
    <x v="7"/>
    <s v="Primero"/>
    <s v="San Miguelito"/>
    <n v="5"/>
    <s v="01/02/2020"/>
    <x v="37"/>
  </r>
  <r>
    <x v="7"/>
    <s v="Primero"/>
    <s v="Panamá Oeste"/>
    <n v="10"/>
    <s v="01/02/2020"/>
    <x v="37"/>
  </r>
  <r>
    <x v="7"/>
    <s v="Primero"/>
    <s v="Colón"/>
    <n v="11"/>
    <s v="01/02/2020"/>
    <x v="37"/>
  </r>
  <r>
    <x v="7"/>
    <s v="Primero"/>
    <s v="Darién"/>
    <n v="1"/>
    <s v="01/02/2020"/>
    <x v="37"/>
  </r>
  <r>
    <x v="8"/>
    <s v="Primero"/>
    <s v="Panamá"/>
    <n v="9"/>
    <s v="01/02/2020"/>
    <x v="37"/>
  </r>
  <r>
    <x v="8"/>
    <s v="Primero"/>
    <s v="San Miguelito"/>
    <n v="2"/>
    <s v="01/02/2020"/>
    <x v="37"/>
  </r>
  <r>
    <x v="8"/>
    <s v="Primero"/>
    <s v="Panamá Oeste"/>
    <n v="0"/>
    <s v="01/02/2020"/>
    <x v="37"/>
  </r>
  <r>
    <x v="8"/>
    <s v="Primero"/>
    <s v="Colón"/>
    <n v="0"/>
    <s v="01/02/2020"/>
    <x v="37"/>
  </r>
  <r>
    <x v="8"/>
    <s v="Primero"/>
    <s v="Darién"/>
    <n v="0"/>
    <s v="01/02/2020"/>
    <x v="37"/>
  </r>
  <r>
    <x v="9"/>
    <s v="Primero"/>
    <s v="Panamá"/>
    <n v="296"/>
    <s v="01/02/2020"/>
    <x v="37"/>
  </r>
  <r>
    <x v="9"/>
    <s v="Primero"/>
    <s v="San Miguelito"/>
    <n v="111"/>
    <s v="01/02/2020"/>
    <x v="37"/>
  </r>
  <r>
    <x v="9"/>
    <s v="Primero"/>
    <s v="Panamá Oeste"/>
    <n v="114"/>
    <s v="01/02/2020"/>
    <x v="37"/>
  </r>
  <r>
    <x v="9"/>
    <s v="Primero"/>
    <s v="Colón"/>
    <n v="78"/>
    <s v="01/02/2020"/>
    <x v="37"/>
  </r>
  <r>
    <x v="9"/>
    <s v="Primero"/>
    <s v="Darién"/>
    <n v="15"/>
    <s v="01/02/2020"/>
    <x v="37"/>
  </r>
  <r>
    <x v="10"/>
    <s v="Primero"/>
    <s v="Panamá"/>
    <n v="31"/>
    <s v="01/02/2020"/>
    <x v="37"/>
  </r>
  <r>
    <x v="10"/>
    <s v="Primero"/>
    <s v="San Miguelito"/>
    <n v="4"/>
    <s v="01/02/2020"/>
    <x v="37"/>
  </r>
  <r>
    <x v="10"/>
    <s v="Primero"/>
    <s v="Panamá Oeste"/>
    <n v="11"/>
    <s v="01/02/2020"/>
    <x v="37"/>
  </r>
  <r>
    <x v="10"/>
    <s v="Primero"/>
    <s v="Colón"/>
    <n v="10"/>
    <s v="01/02/2020"/>
    <x v="37"/>
  </r>
  <r>
    <x v="10"/>
    <s v="Primero"/>
    <s v="Darién"/>
    <n v="4"/>
    <s v="01/02/2020"/>
    <x v="37"/>
  </r>
  <r>
    <x v="11"/>
    <s v="Primero"/>
    <s v="Panamá"/>
    <n v="75"/>
    <s v="01/02/2020"/>
    <x v="37"/>
  </r>
  <r>
    <x v="11"/>
    <s v="Primero"/>
    <s v="San Miguelito"/>
    <n v="8"/>
    <s v="01/02/2020"/>
    <x v="37"/>
  </r>
  <r>
    <x v="11"/>
    <s v="Primero"/>
    <s v="Panamá Oeste"/>
    <n v="12"/>
    <s v="01/02/2020"/>
    <x v="37"/>
  </r>
  <r>
    <x v="11"/>
    <s v="Primero"/>
    <s v="Colón"/>
    <n v="4"/>
    <s v="01/02/2020"/>
    <x v="37"/>
  </r>
  <r>
    <x v="11"/>
    <s v="Primero"/>
    <s v="Darién"/>
    <n v="1"/>
    <s v="01/02/2020"/>
    <x v="37"/>
  </r>
  <r>
    <x v="12"/>
    <s v="Primero"/>
    <s v="Panamá"/>
    <n v="28"/>
    <s v="01/02/2020"/>
    <x v="37"/>
  </r>
  <r>
    <x v="12"/>
    <s v="Primero"/>
    <s v="San Miguelito"/>
    <n v="4"/>
    <s v="01/02/2020"/>
    <x v="37"/>
  </r>
  <r>
    <x v="12"/>
    <s v="Primero"/>
    <s v="Panamá Oeste"/>
    <n v="20"/>
    <s v="01/02/2020"/>
    <x v="37"/>
  </r>
  <r>
    <x v="12"/>
    <s v="Primero"/>
    <s v="Colón"/>
    <n v="4"/>
    <s v="01/02/2020"/>
    <x v="37"/>
  </r>
  <r>
    <x v="12"/>
    <s v="Primero"/>
    <s v="Darién"/>
    <n v="2"/>
    <s v="01/02/2020"/>
    <x v="37"/>
  </r>
  <r>
    <x v="13"/>
    <s v="Primero"/>
    <s v="Panamá"/>
    <n v="10"/>
    <s v="01/02/2020"/>
    <x v="37"/>
  </r>
  <r>
    <x v="13"/>
    <s v="Primero"/>
    <s v="San Miguelito"/>
    <n v="3"/>
    <s v="01/02/2020"/>
    <x v="37"/>
  </r>
  <r>
    <x v="13"/>
    <s v="Primero"/>
    <s v="Panamá Oeste"/>
    <n v="7"/>
    <s v="01/02/2020"/>
    <x v="37"/>
  </r>
  <r>
    <x v="13"/>
    <s v="Primero"/>
    <s v="Colón"/>
    <n v="4"/>
    <s v="01/02/2020"/>
    <x v="37"/>
  </r>
  <r>
    <x v="13"/>
    <s v="Primero"/>
    <s v="Darién"/>
    <n v="2"/>
    <s v="01/02/2020"/>
    <x v="37"/>
  </r>
  <r>
    <x v="14"/>
    <s v="Primero"/>
    <s v="Panamá"/>
    <n v="0"/>
    <s v="01/02/2020"/>
    <x v="37"/>
  </r>
  <r>
    <x v="14"/>
    <s v="Primero"/>
    <s v="San Miguelito"/>
    <n v="0"/>
    <s v="01/02/2020"/>
    <x v="37"/>
  </r>
  <r>
    <x v="14"/>
    <s v="Primero"/>
    <s v="Panamá Oeste"/>
    <n v="1"/>
    <s v="01/02/2020"/>
    <x v="37"/>
  </r>
  <r>
    <x v="14"/>
    <s v="Primero"/>
    <s v="Colón"/>
    <n v="0"/>
    <s v="01/02/2020"/>
    <x v="37"/>
  </r>
  <r>
    <x v="14"/>
    <s v="Primero"/>
    <s v="Darién"/>
    <n v="0"/>
    <s v="01/02/2020"/>
    <x v="37"/>
  </r>
  <r>
    <x v="0"/>
    <s v="Primero"/>
    <s v="Panamá"/>
    <n v="4"/>
    <s v="01/02/2020"/>
    <x v="37"/>
  </r>
  <r>
    <x v="0"/>
    <s v="Primero"/>
    <s v="San Miguelito"/>
    <n v="0"/>
    <s v="01/02/2020"/>
    <x v="37"/>
  </r>
  <r>
    <x v="0"/>
    <s v="Primero"/>
    <s v="Panamá Oeste"/>
    <n v="0"/>
    <s v="01/02/2020"/>
    <x v="37"/>
  </r>
  <r>
    <x v="0"/>
    <s v="Primero"/>
    <s v="Colón"/>
    <n v="0"/>
    <s v="01/02/2020"/>
    <x v="37"/>
  </r>
  <r>
    <x v="0"/>
    <s v="Primero"/>
    <s v="Darién"/>
    <n v="1"/>
    <s v="01/02/2020"/>
    <x v="37"/>
  </r>
  <r>
    <x v="1"/>
    <s v="Primero"/>
    <s v="Panamá"/>
    <n v="268"/>
    <s v="01/03/2020"/>
    <x v="38"/>
  </r>
  <r>
    <x v="1"/>
    <s v="Primero"/>
    <s v="San Miguelito"/>
    <n v="77"/>
    <s v="01/03/2020"/>
    <x v="38"/>
  </r>
  <r>
    <x v="1"/>
    <s v="Primero"/>
    <s v="Panamá Oeste"/>
    <n v="128"/>
    <s v="01/03/2020"/>
    <x v="38"/>
  </r>
  <r>
    <x v="1"/>
    <s v="Primero"/>
    <s v="Colón"/>
    <n v="65"/>
    <s v="01/03/2020"/>
    <x v="38"/>
  </r>
  <r>
    <x v="1"/>
    <s v="Primero"/>
    <s v="Darién"/>
    <n v="17"/>
    <s v="01/03/2020"/>
    <x v="38"/>
  </r>
  <r>
    <x v="2"/>
    <s v="Primero"/>
    <s v="Panamá"/>
    <n v="29"/>
    <s v="01/03/2020"/>
    <x v="38"/>
  </r>
  <r>
    <x v="2"/>
    <s v="Primero"/>
    <s v="San Miguelito"/>
    <n v="8"/>
    <s v="01/03/2020"/>
    <x v="38"/>
  </r>
  <r>
    <x v="2"/>
    <s v="Primero"/>
    <s v="Panamá Oeste"/>
    <n v="18"/>
    <s v="01/03/2020"/>
    <x v="38"/>
  </r>
  <r>
    <x v="2"/>
    <s v="Primero"/>
    <s v="Colón"/>
    <n v="10"/>
    <s v="01/03/2020"/>
    <x v="38"/>
  </r>
  <r>
    <x v="2"/>
    <s v="Primero"/>
    <s v="Darién"/>
    <n v="0"/>
    <s v="01/03/2020"/>
    <x v="38"/>
  </r>
  <r>
    <x v="3"/>
    <s v="Primero"/>
    <s v="Panamá"/>
    <n v="95"/>
    <s v="01/03/2020"/>
    <x v="38"/>
  </r>
  <r>
    <x v="3"/>
    <s v="Primero"/>
    <s v="San Miguelito"/>
    <n v="19"/>
    <s v="01/03/2020"/>
    <x v="38"/>
  </r>
  <r>
    <x v="3"/>
    <s v="Primero"/>
    <s v="Panamá Oeste"/>
    <n v="39"/>
    <s v="01/03/2020"/>
    <x v="38"/>
  </r>
  <r>
    <x v="3"/>
    <s v="Primero"/>
    <s v="Colón"/>
    <n v="10"/>
    <s v="01/03/2020"/>
    <x v="38"/>
  </r>
  <r>
    <x v="3"/>
    <s v="Primero"/>
    <s v="Darién"/>
    <n v="9"/>
    <s v="01/03/2020"/>
    <x v="38"/>
  </r>
  <r>
    <x v="4"/>
    <s v="Primero"/>
    <s v="Panamá"/>
    <n v="10"/>
    <s v="01/03/2020"/>
    <x v="38"/>
  </r>
  <r>
    <x v="4"/>
    <s v="Primero"/>
    <s v="San Miguelito"/>
    <n v="0"/>
    <s v="01/03/2020"/>
    <x v="38"/>
  </r>
  <r>
    <x v="4"/>
    <s v="Primero"/>
    <s v="Panamá Oeste"/>
    <n v="1"/>
    <s v="01/03/2020"/>
    <x v="38"/>
  </r>
  <r>
    <x v="4"/>
    <s v="Primero"/>
    <s v="Colón"/>
    <n v="0"/>
    <s v="01/03/2020"/>
    <x v="38"/>
  </r>
  <r>
    <x v="4"/>
    <s v="Primero"/>
    <s v="Darién"/>
    <n v="0"/>
    <s v="01/03/2020"/>
    <x v="38"/>
  </r>
  <r>
    <x v="5"/>
    <s v="Primero"/>
    <s v="Panamá"/>
    <n v="253"/>
    <s v="01/03/2020"/>
    <x v="38"/>
  </r>
  <r>
    <x v="5"/>
    <s v="Primero"/>
    <s v="San Miguelito"/>
    <n v="119"/>
    <s v="01/03/2020"/>
    <x v="38"/>
  </r>
  <r>
    <x v="5"/>
    <s v="Primero"/>
    <s v="Panamá Oeste"/>
    <n v="301"/>
    <s v="01/03/2020"/>
    <x v="38"/>
  </r>
  <r>
    <x v="5"/>
    <s v="Primero"/>
    <s v="Colón"/>
    <n v="143"/>
    <s v="01/03/2020"/>
    <x v="38"/>
  </r>
  <r>
    <x v="5"/>
    <s v="Primero"/>
    <s v="Darién"/>
    <n v="25"/>
    <s v="01/03/2020"/>
    <x v="38"/>
  </r>
  <r>
    <x v="6"/>
    <s v="Primero"/>
    <s v="Panamá"/>
    <n v="970"/>
    <s v="01/03/2020"/>
    <x v="38"/>
  </r>
  <r>
    <x v="6"/>
    <s v="Primero"/>
    <s v="San Miguelito"/>
    <n v="236"/>
    <s v="01/03/2020"/>
    <x v="38"/>
  </r>
  <r>
    <x v="6"/>
    <s v="Primero"/>
    <s v="Panamá Oeste"/>
    <n v="266"/>
    <s v="01/03/2020"/>
    <x v="38"/>
  </r>
  <r>
    <x v="6"/>
    <s v="Primero"/>
    <s v="Colón"/>
    <n v="106"/>
    <s v="01/03/2020"/>
    <x v="38"/>
  </r>
  <r>
    <x v="6"/>
    <s v="Primero"/>
    <s v="Darién"/>
    <n v="15"/>
    <s v="01/03/2020"/>
    <x v="38"/>
  </r>
  <r>
    <x v="7"/>
    <s v="Primero"/>
    <s v="Panamá"/>
    <n v="47"/>
    <s v="01/03/2020"/>
    <x v="38"/>
  </r>
  <r>
    <x v="7"/>
    <s v="Primero"/>
    <s v="San Miguelito"/>
    <n v="5"/>
    <s v="01/03/2020"/>
    <x v="38"/>
  </r>
  <r>
    <x v="7"/>
    <s v="Primero"/>
    <s v="Panamá Oeste"/>
    <n v="13"/>
    <s v="01/03/2020"/>
    <x v="38"/>
  </r>
  <r>
    <x v="7"/>
    <s v="Primero"/>
    <s v="Colón"/>
    <n v="15"/>
    <s v="01/03/2020"/>
    <x v="38"/>
  </r>
  <r>
    <x v="7"/>
    <s v="Primero"/>
    <s v="Darién"/>
    <n v="0"/>
    <s v="01/03/2020"/>
    <x v="38"/>
  </r>
  <r>
    <x v="8"/>
    <s v="Primero"/>
    <s v="Panamá"/>
    <n v="10"/>
    <s v="01/03/2020"/>
    <x v="38"/>
  </r>
  <r>
    <x v="8"/>
    <s v="Primero"/>
    <s v="San Miguelito"/>
    <n v="0"/>
    <s v="01/03/2020"/>
    <x v="38"/>
  </r>
  <r>
    <x v="8"/>
    <s v="Primero"/>
    <s v="Panamá Oeste"/>
    <n v="2"/>
    <s v="01/03/2020"/>
    <x v="38"/>
  </r>
  <r>
    <x v="8"/>
    <s v="Primero"/>
    <s v="Colón"/>
    <n v="0"/>
    <s v="01/03/2020"/>
    <x v="38"/>
  </r>
  <r>
    <x v="8"/>
    <s v="Primero"/>
    <s v="Darién"/>
    <n v="0"/>
    <s v="01/03/2020"/>
    <x v="38"/>
  </r>
  <r>
    <x v="9"/>
    <s v="Primero"/>
    <s v="Panamá"/>
    <n v="220"/>
    <s v="01/03/2020"/>
    <x v="38"/>
  </r>
  <r>
    <x v="9"/>
    <s v="Primero"/>
    <s v="San Miguelito"/>
    <n v="55"/>
    <s v="01/03/2020"/>
    <x v="38"/>
  </r>
  <r>
    <x v="9"/>
    <s v="Primero"/>
    <s v="Panamá Oeste"/>
    <n v="65"/>
    <s v="01/03/2020"/>
    <x v="38"/>
  </r>
  <r>
    <x v="9"/>
    <s v="Primero"/>
    <s v="Colón"/>
    <n v="53"/>
    <s v="01/03/2020"/>
    <x v="38"/>
  </r>
  <r>
    <x v="9"/>
    <s v="Primero"/>
    <s v="Darién"/>
    <n v="9"/>
    <s v="01/03/2020"/>
    <x v="38"/>
  </r>
  <r>
    <x v="10"/>
    <s v="Primero"/>
    <s v="Panamá"/>
    <n v="34"/>
    <s v="01/03/2020"/>
    <x v="38"/>
  </r>
  <r>
    <x v="10"/>
    <s v="Primero"/>
    <s v="San Miguelito"/>
    <n v="1"/>
    <s v="01/03/2020"/>
    <x v="38"/>
  </r>
  <r>
    <x v="10"/>
    <s v="Primero"/>
    <s v="Panamá Oeste"/>
    <n v="9"/>
    <s v="01/03/2020"/>
    <x v="38"/>
  </r>
  <r>
    <x v="10"/>
    <s v="Primero"/>
    <s v="Colón"/>
    <n v="8"/>
    <s v="01/03/2020"/>
    <x v="38"/>
  </r>
  <r>
    <x v="10"/>
    <s v="Primero"/>
    <s v="Darién"/>
    <n v="4"/>
    <s v="01/03/2020"/>
    <x v="38"/>
  </r>
  <r>
    <x v="11"/>
    <s v="Primero"/>
    <s v="Panamá"/>
    <n v="55"/>
    <s v="01/03/2020"/>
    <x v="38"/>
  </r>
  <r>
    <x v="11"/>
    <s v="Primero"/>
    <s v="San Miguelito"/>
    <n v="9"/>
    <s v="01/03/2020"/>
    <x v="38"/>
  </r>
  <r>
    <x v="11"/>
    <s v="Primero"/>
    <s v="Panamá Oeste"/>
    <n v="15"/>
    <s v="01/03/2020"/>
    <x v="38"/>
  </r>
  <r>
    <x v="11"/>
    <s v="Primero"/>
    <s v="Colón"/>
    <n v="0"/>
    <s v="01/03/2020"/>
    <x v="38"/>
  </r>
  <r>
    <x v="11"/>
    <s v="Primero"/>
    <s v="Darién"/>
    <n v="0"/>
    <s v="01/03/2020"/>
    <x v="38"/>
  </r>
  <r>
    <x v="12"/>
    <s v="Primero"/>
    <s v="Panamá"/>
    <n v="17"/>
    <s v="01/03/2020"/>
    <x v="38"/>
  </r>
  <r>
    <x v="12"/>
    <s v="Primero"/>
    <s v="San Miguelito"/>
    <n v="8"/>
    <s v="01/03/2020"/>
    <x v="38"/>
  </r>
  <r>
    <x v="12"/>
    <s v="Primero"/>
    <s v="Panamá Oeste"/>
    <n v="13"/>
    <s v="01/03/2020"/>
    <x v="38"/>
  </r>
  <r>
    <x v="12"/>
    <s v="Primero"/>
    <s v="Colón"/>
    <n v="2"/>
    <s v="01/03/2020"/>
    <x v="38"/>
  </r>
  <r>
    <x v="12"/>
    <s v="Primero"/>
    <s v="Darién"/>
    <n v="0"/>
    <s v="01/03/2020"/>
    <x v="38"/>
  </r>
  <r>
    <x v="13"/>
    <s v="Primero"/>
    <s v="Panamá"/>
    <n v="4"/>
    <s v="01/03/2020"/>
    <x v="38"/>
  </r>
  <r>
    <x v="13"/>
    <s v="Primero"/>
    <s v="San Miguelito"/>
    <n v="0"/>
    <s v="01/03/2020"/>
    <x v="38"/>
  </r>
  <r>
    <x v="13"/>
    <s v="Primero"/>
    <s v="Panamá Oeste"/>
    <n v="7"/>
    <s v="01/03/2020"/>
    <x v="38"/>
  </r>
  <r>
    <x v="13"/>
    <s v="Primero"/>
    <s v="Colón"/>
    <n v="1"/>
    <s v="01/03/2020"/>
    <x v="38"/>
  </r>
  <r>
    <x v="13"/>
    <s v="Primero"/>
    <s v="Darién"/>
    <n v="4"/>
    <s v="01/03/2020"/>
    <x v="38"/>
  </r>
  <r>
    <x v="14"/>
    <s v="Primero"/>
    <s v="Panamá"/>
    <n v="0"/>
    <s v="01/03/2020"/>
    <x v="38"/>
  </r>
  <r>
    <x v="14"/>
    <s v="Primero"/>
    <s v="San Miguelito"/>
    <n v="0"/>
    <s v="01/03/2020"/>
    <x v="38"/>
  </r>
  <r>
    <x v="14"/>
    <s v="Primero"/>
    <s v="Panamá Oeste"/>
    <n v="0"/>
    <s v="01/03/2020"/>
    <x v="38"/>
  </r>
  <r>
    <x v="14"/>
    <s v="Primero"/>
    <s v="Colón"/>
    <n v="0"/>
    <s v="01/03/2020"/>
    <x v="38"/>
  </r>
  <r>
    <x v="14"/>
    <s v="Primero"/>
    <s v="Darién"/>
    <n v="0"/>
    <s v="01/03/2020"/>
    <x v="38"/>
  </r>
  <r>
    <x v="0"/>
    <s v="Primero"/>
    <s v="Panamá"/>
    <n v="1"/>
    <s v="01/03/2020"/>
    <x v="38"/>
  </r>
  <r>
    <x v="0"/>
    <s v="Primero"/>
    <s v="San Miguelito"/>
    <n v="0"/>
    <s v="01/03/2020"/>
    <x v="38"/>
  </r>
  <r>
    <x v="0"/>
    <s v="Primero"/>
    <s v="Panamá Oeste"/>
    <n v="0"/>
    <s v="01/03/2020"/>
    <x v="38"/>
  </r>
  <r>
    <x v="0"/>
    <s v="Primero"/>
    <s v="Colón"/>
    <n v="0"/>
    <s v="01/03/2020"/>
    <x v="38"/>
  </r>
  <r>
    <x v="0"/>
    <s v="Primero"/>
    <s v="Darién"/>
    <n v="0"/>
    <s v="01/03/2020"/>
    <x v="38"/>
  </r>
  <r>
    <x v="1"/>
    <s v="Primero"/>
    <s v="Panamá"/>
    <n v="147"/>
    <s v="01/04/2020"/>
    <x v="39"/>
  </r>
  <r>
    <x v="1"/>
    <s v="Primero"/>
    <s v="San Miguelito"/>
    <n v="40"/>
    <s v="01/04/2020"/>
    <x v="39"/>
  </r>
  <r>
    <x v="1"/>
    <s v="Primero"/>
    <s v="Panamá Oeste"/>
    <n v="66"/>
    <s v="01/04/2020"/>
    <x v="39"/>
  </r>
  <r>
    <x v="1"/>
    <s v="Primero"/>
    <s v="Colón"/>
    <n v="38"/>
    <s v="01/04/2020"/>
    <x v="39"/>
  </r>
  <r>
    <x v="1"/>
    <s v="Primero"/>
    <s v="Darién"/>
    <n v="7"/>
    <s v="01/04/2020"/>
    <x v="39"/>
  </r>
  <r>
    <x v="2"/>
    <s v="Primero"/>
    <s v="Panamá"/>
    <n v="11"/>
    <s v="01/04/2020"/>
    <x v="39"/>
  </r>
  <r>
    <x v="2"/>
    <s v="Primero"/>
    <s v="San Miguelito"/>
    <n v="5"/>
    <s v="01/04/2020"/>
    <x v="39"/>
  </r>
  <r>
    <x v="2"/>
    <s v="Primero"/>
    <s v="Panamá Oeste"/>
    <n v="5"/>
    <s v="01/04/2020"/>
    <x v="39"/>
  </r>
  <r>
    <x v="2"/>
    <s v="Primero"/>
    <s v="Colón"/>
    <n v="1"/>
    <s v="01/04/2020"/>
    <x v="39"/>
  </r>
  <r>
    <x v="2"/>
    <s v="Primero"/>
    <s v="Darién"/>
    <n v="0"/>
    <s v="01/04/2020"/>
    <x v="39"/>
  </r>
  <r>
    <x v="3"/>
    <s v="Primero"/>
    <s v="Panamá"/>
    <n v="27"/>
    <s v="01/04/2020"/>
    <x v="39"/>
  </r>
  <r>
    <x v="3"/>
    <s v="Primero"/>
    <s v="San Miguelito"/>
    <n v="11"/>
    <s v="01/04/2020"/>
    <x v="39"/>
  </r>
  <r>
    <x v="3"/>
    <s v="Primero"/>
    <s v="Panamá Oeste"/>
    <n v="18"/>
    <s v="01/04/2020"/>
    <x v="39"/>
  </r>
  <r>
    <x v="3"/>
    <s v="Primero"/>
    <s v="Colón"/>
    <n v="10"/>
    <s v="01/04/2020"/>
    <x v="39"/>
  </r>
  <r>
    <x v="3"/>
    <s v="Primero"/>
    <s v="Darién"/>
    <n v="5"/>
    <s v="01/04/2020"/>
    <x v="39"/>
  </r>
  <r>
    <x v="4"/>
    <s v="Primero"/>
    <s v="Panamá"/>
    <n v="3"/>
    <s v="01/04/2020"/>
    <x v="39"/>
  </r>
  <r>
    <x v="4"/>
    <s v="Primero"/>
    <s v="San Miguelito"/>
    <n v="0"/>
    <s v="01/04/2020"/>
    <x v="39"/>
  </r>
  <r>
    <x v="4"/>
    <s v="Primero"/>
    <s v="Panamá Oeste"/>
    <n v="0"/>
    <s v="01/04/2020"/>
    <x v="39"/>
  </r>
  <r>
    <x v="4"/>
    <s v="Primero"/>
    <s v="Colón"/>
    <n v="0"/>
    <s v="01/04/2020"/>
    <x v="39"/>
  </r>
  <r>
    <x v="4"/>
    <s v="Primero"/>
    <s v="Darién"/>
    <n v="0"/>
    <s v="01/04/2020"/>
    <x v="39"/>
  </r>
  <r>
    <x v="5"/>
    <s v="Primero"/>
    <s v="Panamá"/>
    <n v="94"/>
    <s v="01/04/2020"/>
    <x v="39"/>
  </r>
  <r>
    <x v="5"/>
    <s v="Primero"/>
    <s v="San Miguelito"/>
    <n v="59"/>
    <s v="01/04/2020"/>
    <x v="39"/>
  </r>
  <r>
    <x v="5"/>
    <s v="Primero"/>
    <s v="Panamá Oeste"/>
    <n v="169"/>
    <s v="01/04/2020"/>
    <x v="39"/>
  </r>
  <r>
    <x v="5"/>
    <s v="Primero"/>
    <s v="Colón"/>
    <n v="74"/>
    <s v="01/04/2020"/>
    <x v="39"/>
  </r>
  <r>
    <x v="5"/>
    <s v="Primero"/>
    <s v="Darién"/>
    <n v="5"/>
    <s v="01/04/2020"/>
    <x v="39"/>
  </r>
  <r>
    <x v="6"/>
    <s v="Primero"/>
    <s v="Panamá"/>
    <n v="306"/>
    <s v="01/04/2020"/>
    <x v="39"/>
  </r>
  <r>
    <x v="6"/>
    <s v="Primero"/>
    <s v="San Miguelito"/>
    <n v="63"/>
    <s v="01/04/2020"/>
    <x v="39"/>
  </r>
  <r>
    <x v="6"/>
    <s v="Primero"/>
    <s v="Panamá Oeste"/>
    <n v="143"/>
    <s v="01/04/2020"/>
    <x v="39"/>
  </r>
  <r>
    <x v="6"/>
    <s v="Primero"/>
    <s v="Colón"/>
    <n v="52"/>
    <s v="01/04/2020"/>
    <x v="39"/>
  </r>
  <r>
    <x v="6"/>
    <s v="Primero"/>
    <s v="Darién"/>
    <n v="9"/>
    <s v="01/04/2020"/>
    <x v="39"/>
  </r>
  <r>
    <x v="7"/>
    <s v="Primero"/>
    <s v="Panamá"/>
    <n v="8"/>
    <s v="01/04/2020"/>
    <x v="39"/>
  </r>
  <r>
    <x v="7"/>
    <s v="Primero"/>
    <s v="San Miguelito"/>
    <n v="1"/>
    <s v="01/04/2020"/>
    <x v="39"/>
  </r>
  <r>
    <x v="7"/>
    <s v="Primero"/>
    <s v="Panamá Oeste"/>
    <n v="3"/>
    <s v="01/04/2020"/>
    <x v="39"/>
  </r>
  <r>
    <x v="7"/>
    <s v="Primero"/>
    <s v="Colón"/>
    <n v="1"/>
    <s v="01/04/2020"/>
    <x v="39"/>
  </r>
  <r>
    <x v="7"/>
    <s v="Primero"/>
    <s v="Darién"/>
    <n v="0"/>
    <s v="01/04/2020"/>
    <x v="39"/>
  </r>
  <r>
    <x v="8"/>
    <s v="Primero"/>
    <s v="Panamá"/>
    <n v="3"/>
    <s v="01/04/2020"/>
    <x v="39"/>
  </r>
  <r>
    <x v="8"/>
    <s v="Primero"/>
    <s v="San Miguelito"/>
    <n v="1"/>
    <s v="01/04/2020"/>
    <x v="39"/>
  </r>
  <r>
    <x v="8"/>
    <s v="Primero"/>
    <s v="Panamá Oeste"/>
    <n v="0"/>
    <s v="01/04/2020"/>
    <x v="39"/>
  </r>
  <r>
    <x v="8"/>
    <s v="Primero"/>
    <s v="Colón"/>
    <n v="1"/>
    <s v="01/04/2020"/>
    <x v="39"/>
  </r>
  <r>
    <x v="8"/>
    <s v="Primero"/>
    <s v="Darién"/>
    <n v="0"/>
    <s v="01/04/2020"/>
    <x v="39"/>
  </r>
  <r>
    <x v="9"/>
    <s v="Primero"/>
    <s v="Panamá"/>
    <n v="61"/>
    <s v="01/04/2020"/>
    <x v="39"/>
  </r>
  <r>
    <x v="9"/>
    <s v="Primero"/>
    <s v="San Miguelito"/>
    <n v="31"/>
    <s v="01/04/2020"/>
    <x v="39"/>
  </r>
  <r>
    <x v="9"/>
    <s v="Primero"/>
    <s v="Panamá Oeste"/>
    <n v="40"/>
    <s v="01/04/2020"/>
    <x v="39"/>
  </r>
  <r>
    <x v="9"/>
    <s v="Primero"/>
    <s v="Colón"/>
    <n v="33"/>
    <s v="01/04/2020"/>
    <x v="39"/>
  </r>
  <r>
    <x v="9"/>
    <s v="Primero"/>
    <s v="Darién"/>
    <n v="1"/>
    <s v="01/04/2020"/>
    <x v="39"/>
  </r>
  <r>
    <x v="10"/>
    <s v="Primero"/>
    <s v="Panamá"/>
    <n v="13"/>
    <s v="01/04/2020"/>
    <x v="39"/>
  </r>
  <r>
    <x v="10"/>
    <s v="Primero"/>
    <s v="San Miguelito"/>
    <n v="1"/>
    <s v="01/04/2020"/>
    <x v="39"/>
  </r>
  <r>
    <x v="10"/>
    <s v="Primero"/>
    <s v="Panamá Oeste"/>
    <n v="3"/>
    <s v="01/04/2020"/>
    <x v="39"/>
  </r>
  <r>
    <x v="10"/>
    <s v="Primero"/>
    <s v="Colón"/>
    <n v="1"/>
    <s v="01/04/2020"/>
    <x v="39"/>
  </r>
  <r>
    <x v="10"/>
    <s v="Primero"/>
    <s v="Darién"/>
    <n v="0"/>
    <s v="01/04/2020"/>
    <x v="39"/>
  </r>
  <r>
    <x v="11"/>
    <s v="Primero"/>
    <s v="Panamá"/>
    <n v="8"/>
    <s v="01/04/2020"/>
    <x v="39"/>
  </r>
  <r>
    <x v="11"/>
    <s v="Primero"/>
    <s v="San Miguelito"/>
    <n v="2"/>
    <s v="01/04/2020"/>
    <x v="39"/>
  </r>
  <r>
    <x v="11"/>
    <s v="Primero"/>
    <s v="Panamá Oeste"/>
    <n v="0"/>
    <s v="01/04/2020"/>
    <x v="39"/>
  </r>
  <r>
    <x v="11"/>
    <s v="Primero"/>
    <s v="Colón"/>
    <n v="0"/>
    <s v="01/04/2020"/>
    <x v="39"/>
  </r>
  <r>
    <x v="11"/>
    <s v="Primero"/>
    <s v="Darién"/>
    <n v="0"/>
    <s v="01/04/2020"/>
    <x v="39"/>
  </r>
  <r>
    <x v="12"/>
    <s v="Primero"/>
    <s v="Panamá"/>
    <n v="4"/>
    <s v="01/04/2020"/>
    <x v="39"/>
  </r>
  <r>
    <x v="12"/>
    <s v="Primero"/>
    <s v="San Miguelito"/>
    <n v="0"/>
    <s v="01/04/2020"/>
    <x v="39"/>
  </r>
  <r>
    <x v="12"/>
    <s v="Primero"/>
    <s v="Panamá Oeste"/>
    <n v="4"/>
    <s v="01/04/2020"/>
    <x v="39"/>
  </r>
  <r>
    <x v="12"/>
    <s v="Primero"/>
    <s v="Colón"/>
    <n v="1"/>
    <s v="01/04/2020"/>
    <x v="39"/>
  </r>
  <r>
    <x v="12"/>
    <s v="Primero"/>
    <s v="Darién"/>
    <n v="0"/>
    <s v="01/04/2020"/>
    <x v="39"/>
  </r>
  <r>
    <x v="13"/>
    <s v="Primero"/>
    <s v="Panamá"/>
    <n v="4"/>
    <s v="01/04/2020"/>
    <x v="39"/>
  </r>
  <r>
    <x v="13"/>
    <s v="Primero"/>
    <s v="San Miguelito"/>
    <n v="0"/>
    <s v="01/04/2020"/>
    <x v="39"/>
  </r>
  <r>
    <x v="13"/>
    <s v="Primero"/>
    <s v="Panamá Oeste"/>
    <n v="3"/>
    <s v="01/04/2020"/>
    <x v="39"/>
  </r>
  <r>
    <x v="13"/>
    <s v="Primero"/>
    <s v="Colón"/>
    <n v="0"/>
    <s v="01/04/2020"/>
    <x v="39"/>
  </r>
  <r>
    <x v="13"/>
    <s v="Primero"/>
    <s v="Darién"/>
    <n v="4"/>
    <s v="01/04/2020"/>
    <x v="39"/>
  </r>
  <r>
    <x v="14"/>
    <s v="Primero"/>
    <s v="Panamá"/>
    <n v="0"/>
    <s v="01/04/2020"/>
    <x v="39"/>
  </r>
  <r>
    <x v="14"/>
    <s v="Primero"/>
    <s v="San Miguelito"/>
    <n v="0"/>
    <s v="01/04/2020"/>
    <x v="39"/>
  </r>
  <r>
    <x v="14"/>
    <s v="Primero"/>
    <s v="Panamá Oeste"/>
    <n v="0"/>
    <s v="01/04/2020"/>
    <x v="39"/>
  </r>
  <r>
    <x v="14"/>
    <s v="Primero"/>
    <s v="Colón"/>
    <n v="0"/>
    <s v="01/04/2020"/>
    <x v="39"/>
  </r>
  <r>
    <x v="14"/>
    <s v="Primero"/>
    <s v="Darién"/>
    <n v="0"/>
    <s v="01/04/2020"/>
    <x v="39"/>
  </r>
  <r>
    <x v="0"/>
    <s v="Primero"/>
    <s v="Panamá"/>
    <n v="0"/>
    <s v="01/04/2020"/>
    <x v="39"/>
  </r>
  <r>
    <x v="0"/>
    <s v="Primero"/>
    <s v="San Miguelito"/>
    <n v="0"/>
    <s v="01/04/2020"/>
    <x v="39"/>
  </r>
  <r>
    <x v="0"/>
    <s v="Primero"/>
    <s v="Panamá Oeste"/>
    <n v="0"/>
    <s v="01/04/2020"/>
    <x v="39"/>
  </r>
  <r>
    <x v="0"/>
    <s v="Primero"/>
    <s v="Colón"/>
    <n v="0"/>
    <s v="01/04/2020"/>
    <x v="39"/>
  </r>
  <r>
    <x v="0"/>
    <s v="Primero"/>
    <s v="Darién"/>
    <n v="0"/>
    <s v="01/04/2020"/>
    <x v="39"/>
  </r>
  <r>
    <x v="1"/>
    <s v="Primero"/>
    <s v="Panamá"/>
    <n v="209"/>
    <s v="01/05/2020"/>
    <x v="40"/>
  </r>
  <r>
    <x v="1"/>
    <s v="Primero"/>
    <s v="San Miguelito"/>
    <n v="62"/>
    <s v="01/05/2020"/>
    <x v="40"/>
  </r>
  <r>
    <x v="1"/>
    <s v="Primero"/>
    <s v="Panamá Oeste"/>
    <n v="101"/>
    <s v="01/05/2020"/>
    <x v="40"/>
  </r>
  <r>
    <x v="1"/>
    <s v="Primero"/>
    <s v="Colón"/>
    <n v="49"/>
    <s v="01/05/2020"/>
    <x v="40"/>
  </r>
  <r>
    <x v="1"/>
    <s v="Primero"/>
    <s v="Darién"/>
    <n v="14"/>
    <s v="01/05/2020"/>
    <x v="40"/>
  </r>
  <r>
    <x v="2"/>
    <s v="Primero"/>
    <s v="Panamá"/>
    <n v="24"/>
    <s v="01/05/2020"/>
    <x v="40"/>
  </r>
  <r>
    <x v="2"/>
    <s v="Primero"/>
    <s v="San Miguelito"/>
    <n v="3"/>
    <s v="01/05/2020"/>
    <x v="40"/>
  </r>
  <r>
    <x v="2"/>
    <s v="Primero"/>
    <s v="Panamá Oeste"/>
    <n v="13"/>
    <s v="01/05/2020"/>
    <x v="40"/>
  </r>
  <r>
    <x v="2"/>
    <s v="Primero"/>
    <s v="Colón"/>
    <n v="3"/>
    <s v="01/05/2020"/>
    <x v="40"/>
  </r>
  <r>
    <x v="2"/>
    <s v="Primero"/>
    <s v="Darién"/>
    <n v="1"/>
    <s v="01/05/2020"/>
    <x v="40"/>
  </r>
  <r>
    <x v="3"/>
    <s v="Primero"/>
    <s v="Panamá"/>
    <n v="73"/>
    <s v="01/05/2020"/>
    <x v="40"/>
  </r>
  <r>
    <x v="3"/>
    <s v="Primero"/>
    <s v="San Miguelito"/>
    <n v="21"/>
    <s v="01/05/2020"/>
    <x v="40"/>
  </r>
  <r>
    <x v="3"/>
    <s v="Primero"/>
    <s v="Panamá Oeste"/>
    <n v="30"/>
    <s v="01/05/2020"/>
    <x v="40"/>
  </r>
  <r>
    <x v="3"/>
    <s v="Primero"/>
    <s v="Colón"/>
    <n v="16"/>
    <s v="01/05/2020"/>
    <x v="40"/>
  </r>
  <r>
    <x v="3"/>
    <s v="Primero"/>
    <s v="Darién"/>
    <n v="4"/>
    <s v="01/05/2020"/>
    <x v="40"/>
  </r>
  <r>
    <x v="4"/>
    <s v="Primero"/>
    <s v="Panamá"/>
    <n v="17"/>
    <s v="01/05/2020"/>
    <x v="40"/>
  </r>
  <r>
    <x v="4"/>
    <s v="Primero"/>
    <s v="San Miguelito"/>
    <n v="1"/>
    <s v="01/05/2020"/>
    <x v="40"/>
  </r>
  <r>
    <x v="4"/>
    <s v="Primero"/>
    <s v="Panamá Oeste"/>
    <n v="1"/>
    <s v="01/05/2020"/>
    <x v="40"/>
  </r>
  <r>
    <x v="4"/>
    <s v="Primero"/>
    <s v="Colón"/>
    <n v="0"/>
    <s v="01/05/2020"/>
    <x v="40"/>
  </r>
  <r>
    <x v="4"/>
    <s v="Primero"/>
    <s v="Darién"/>
    <n v="0"/>
    <s v="01/05/2020"/>
    <x v="40"/>
  </r>
  <r>
    <x v="5"/>
    <s v="Primero"/>
    <s v="Panamá"/>
    <n v="221"/>
    <s v="01/05/2020"/>
    <x v="40"/>
  </r>
  <r>
    <x v="5"/>
    <s v="Primero"/>
    <s v="San Miguelito"/>
    <n v="168"/>
    <s v="01/05/2020"/>
    <x v="40"/>
  </r>
  <r>
    <x v="5"/>
    <s v="Primero"/>
    <s v="Panamá Oeste"/>
    <n v="314"/>
    <s v="01/05/2020"/>
    <x v="40"/>
  </r>
  <r>
    <x v="5"/>
    <s v="Primero"/>
    <s v="Colón"/>
    <n v="123"/>
    <s v="01/05/2020"/>
    <x v="40"/>
  </r>
  <r>
    <x v="5"/>
    <s v="Primero"/>
    <s v="Darién"/>
    <n v="19"/>
    <s v="01/05/2020"/>
    <x v="40"/>
  </r>
  <r>
    <x v="6"/>
    <s v="Primero"/>
    <s v="Panamá"/>
    <n v="413"/>
    <s v="01/05/2020"/>
    <x v="40"/>
  </r>
  <r>
    <x v="6"/>
    <s v="Primero"/>
    <s v="San Miguelito"/>
    <n v="97"/>
    <s v="01/05/2020"/>
    <x v="40"/>
  </r>
  <r>
    <x v="6"/>
    <s v="Primero"/>
    <s v="Panamá Oeste"/>
    <n v="152"/>
    <s v="01/05/2020"/>
    <x v="40"/>
  </r>
  <r>
    <x v="6"/>
    <s v="Primero"/>
    <s v="Colón"/>
    <n v="43"/>
    <s v="01/05/2020"/>
    <x v="40"/>
  </r>
  <r>
    <x v="6"/>
    <s v="Primero"/>
    <s v="Darién"/>
    <n v="23"/>
    <s v="01/05/2020"/>
    <x v="40"/>
  </r>
  <r>
    <x v="7"/>
    <s v="Primero"/>
    <s v="Panamá"/>
    <n v="12"/>
    <s v="01/05/2020"/>
    <x v="40"/>
  </r>
  <r>
    <x v="7"/>
    <s v="Primero"/>
    <s v="San Miguelito"/>
    <n v="1"/>
    <s v="01/05/2020"/>
    <x v="40"/>
  </r>
  <r>
    <x v="7"/>
    <s v="Primero"/>
    <s v="Panamá Oeste"/>
    <n v="5"/>
    <s v="01/05/2020"/>
    <x v="40"/>
  </r>
  <r>
    <x v="7"/>
    <s v="Primero"/>
    <s v="Colón"/>
    <n v="3"/>
    <s v="01/05/2020"/>
    <x v="40"/>
  </r>
  <r>
    <x v="7"/>
    <s v="Primero"/>
    <s v="Darién"/>
    <n v="1"/>
    <s v="01/05/2020"/>
    <x v="40"/>
  </r>
  <r>
    <x v="8"/>
    <s v="Primero"/>
    <s v="Panamá"/>
    <n v="6"/>
    <s v="01/05/2020"/>
    <x v="40"/>
  </r>
  <r>
    <x v="8"/>
    <s v="Primero"/>
    <s v="San Miguelito"/>
    <n v="1"/>
    <s v="01/05/2020"/>
    <x v="40"/>
  </r>
  <r>
    <x v="8"/>
    <s v="Primero"/>
    <s v="Panamá Oeste"/>
    <n v="2"/>
    <s v="01/05/2020"/>
    <x v="40"/>
  </r>
  <r>
    <x v="8"/>
    <s v="Primero"/>
    <s v="Colón"/>
    <n v="2"/>
    <s v="01/05/2020"/>
    <x v="40"/>
  </r>
  <r>
    <x v="8"/>
    <s v="Primero"/>
    <s v="Darién"/>
    <n v="0"/>
    <s v="01/05/2020"/>
    <x v="40"/>
  </r>
  <r>
    <x v="9"/>
    <s v="Primero"/>
    <s v="Panamá"/>
    <n v="147"/>
    <s v="01/05/2020"/>
    <x v="40"/>
  </r>
  <r>
    <x v="9"/>
    <s v="Primero"/>
    <s v="San Miguelito"/>
    <n v="104"/>
    <s v="01/05/2020"/>
    <x v="40"/>
  </r>
  <r>
    <x v="9"/>
    <s v="Primero"/>
    <s v="Panamá Oeste"/>
    <n v="97"/>
    <s v="01/05/2020"/>
    <x v="40"/>
  </r>
  <r>
    <x v="9"/>
    <s v="Primero"/>
    <s v="Colón"/>
    <n v="57"/>
    <s v="01/05/2020"/>
    <x v="40"/>
  </r>
  <r>
    <x v="9"/>
    <s v="Primero"/>
    <s v="Darién"/>
    <n v="9"/>
    <s v="01/05/2020"/>
    <x v="40"/>
  </r>
  <r>
    <x v="10"/>
    <s v="Primero"/>
    <s v="Panamá"/>
    <n v="23"/>
    <s v="01/05/2020"/>
    <x v="40"/>
  </r>
  <r>
    <x v="10"/>
    <s v="Primero"/>
    <s v="San Miguelito"/>
    <n v="5"/>
    <s v="01/05/2020"/>
    <x v="40"/>
  </r>
  <r>
    <x v="10"/>
    <s v="Primero"/>
    <s v="Panamá Oeste"/>
    <n v="8"/>
    <s v="01/05/2020"/>
    <x v="40"/>
  </r>
  <r>
    <x v="10"/>
    <s v="Primero"/>
    <s v="Colón"/>
    <n v="3"/>
    <s v="01/05/2020"/>
    <x v="40"/>
  </r>
  <r>
    <x v="10"/>
    <s v="Primero"/>
    <s v="Darién"/>
    <n v="0"/>
    <s v="01/05/2020"/>
    <x v="40"/>
  </r>
  <r>
    <x v="11"/>
    <s v="Primero"/>
    <s v="Panamá"/>
    <n v="16"/>
    <s v="01/05/2020"/>
    <x v="40"/>
  </r>
  <r>
    <x v="11"/>
    <s v="Primero"/>
    <s v="San Miguelito"/>
    <n v="5"/>
    <s v="01/05/2020"/>
    <x v="40"/>
  </r>
  <r>
    <x v="11"/>
    <s v="Primero"/>
    <s v="Panamá Oeste"/>
    <n v="3"/>
    <s v="01/05/2020"/>
    <x v="40"/>
  </r>
  <r>
    <x v="11"/>
    <s v="Primero"/>
    <s v="Colón"/>
    <n v="4"/>
    <s v="01/05/2020"/>
    <x v="40"/>
  </r>
  <r>
    <x v="11"/>
    <s v="Primero"/>
    <s v="Darién"/>
    <n v="0"/>
    <s v="01/05/2020"/>
    <x v="40"/>
  </r>
  <r>
    <x v="12"/>
    <s v="Primero"/>
    <s v="Panamá"/>
    <n v="10"/>
    <s v="01/05/2020"/>
    <x v="40"/>
  </r>
  <r>
    <x v="12"/>
    <s v="Primero"/>
    <s v="San Miguelito"/>
    <n v="2"/>
    <s v="01/05/2020"/>
    <x v="40"/>
  </r>
  <r>
    <x v="12"/>
    <s v="Primero"/>
    <s v="Panamá Oeste"/>
    <n v="9"/>
    <s v="01/05/2020"/>
    <x v="40"/>
  </r>
  <r>
    <x v="12"/>
    <s v="Primero"/>
    <s v="Colón"/>
    <n v="1"/>
    <s v="01/05/2020"/>
    <x v="40"/>
  </r>
  <r>
    <x v="12"/>
    <s v="Primero"/>
    <s v="Darién"/>
    <n v="1"/>
    <s v="01/05/2020"/>
    <x v="40"/>
  </r>
  <r>
    <x v="13"/>
    <s v="Primero"/>
    <s v="Panamá"/>
    <n v="6"/>
    <s v="01/05/2020"/>
    <x v="40"/>
  </r>
  <r>
    <x v="13"/>
    <s v="Primero"/>
    <s v="San Miguelito"/>
    <n v="0"/>
    <s v="01/05/2020"/>
    <x v="40"/>
  </r>
  <r>
    <x v="13"/>
    <s v="Primero"/>
    <s v="Panamá Oeste"/>
    <n v="4"/>
    <s v="01/05/2020"/>
    <x v="40"/>
  </r>
  <r>
    <x v="13"/>
    <s v="Primero"/>
    <s v="Colón"/>
    <n v="2"/>
    <s v="01/05/2020"/>
    <x v="40"/>
  </r>
  <r>
    <x v="13"/>
    <s v="Primero"/>
    <s v="Darién"/>
    <n v="2"/>
    <s v="01/05/2020"/>
    <x v="40"/>
  </r>
  <r>
    <x v="14"/>
    <s v="Primero"/>
    <s v="Panamá"/>
    <n v="4"/>
    <s v="01/05/2020"/>
    <x v="40"/>
  </r>
  <r>
    <x v="14"/>
    <s v="Primero"/>
    <s v="San Miguelito"/>
    <n v="0"/>
    <s v="01/05/2020"/>
    <x v="40"/>
  </r>
  <r>
    <x v="14"/>
    <s v="Primero"/>
    <s v="Panamá Oeste"/>
    <n v="1"/>
    <s v="01/05/2020"/>
    <x v="40"/>
  </r>
  <r>
    <x v="14"/>
    <s v="Primero"/>
    <s v="Colón"/>
    <n v="0"/>
    <s v="01/05/2020"/>
    <x v="40"/>
  </r>
  <r>
    <x v="14"/>
    <s v="Primero"/>
    <s v="Darién"/>
    <n v="0"/>
    <s v="01/05/2020"/>
    <x v="40"/>
  </r>
  <r>
    <x v="0"/>
    <s v="Primero"/>
    <s v="Panamá"/>
    <n v="0"/>
    <s v="01/05/2020"/>
    <x v="40"/>
  </r>
  <r>
    <x v="0"/>
    <s v="Primero"/>
    <s v="San Miguelito"/>
    <n v="0"/>
    <s v="01/05/2020"/>
    <x v="40"/>
  </r>
  <r>
    <x v="0"/>
    <s v="Primero"/>
    <s v="Panamá Oeste"/>
    <n v="0"/>
    <s v="01/05/2020"/>
    <x v="40"/>
  </r>
  <r>
    <x v="0"/>
    <s v="Primero"/>
    <s v="Colón"/>
    <n v="0"/>
    <s v="01/05/2020"/>
    <x v="40"/>
  </r>
  <r>
    <x v="0"/>
    <s v="Primero"/>
    <s v="Darién"/>
    <n v="0"/>
    <s v="01/05/2020"/>
    <x v="40"/>
  </r>
  <r>
    <x v="1"/>
    <s v="Primero"/>
    <s v="Panamá"/>
    <n v="229"/>
    <s v="01/06/2020"/>
    <x v="41"/>
  </r>
  <r>
    <x v="1"/>
    <s v="Primero"/>
    <s v="San Miguelito"/>
    <n v="78"/>
    <s v="01/06/2020"/>
    <x v="41"/>
  </r>
  <r>
    <x v="1"/>
    <s v="Primero"/>
    <s v="Panamá Oeste"/>
    <n v="119"/>
    <s v="01/06/2020"/>
    <x v="41"/>
  </r>
  <r>
    <x v="1"/>
    <s v="Primero"/>
    <s v="Colón"/>
    <n v="67"/>
    <s v="01/06/2020"/>
    <x v="41"/>
  </r>
  <r>
    <x v="1"/>
    <s v="Primero"/>
    <s v="Darién"/>
    <n v="23"/>
    <s v="01/06/2020"/>
    <x v="41"/>
  </r>
  <r>
    <x v="2"/>
    <s v="Primero"/>
    <s v="Panamá"/>
    <n v="47"/>
    <s v="01/06/2020"/>
    <x v="41"/>
  </r>
  <r>
    <x v="2"/>
    <s v="Primero"/>
    <s v="San Miguelito"/>
    <n v="12"/>
    <s v="01/06/2020"/>
    <x v="41"/>
  </r>
  <r>
    <x v="2"/>
    <s v="Primero"/>
    <s v="Panamá Oeste"/>
    <n v="18"/>
    <s v="01/06/2020"/>
    <x v="41"/>
  </r>
  <r>
    <x v="2"/>
    <s v="Primero"/>
    <s v="Colón"/>
    <n v="7"/>
    <s v="01/06/2020"/>
    <x v="41"/>
  </r>
  <r>
    <x v="2"/>
    <s v="Primero"/>
    <s v="Darién"/>
    <n v="3"/>
    <s v="01/06/2020"/>
    <x v="41"/>
  </r>
  <r>
    <x v="3"/>
    <s v="Primero"/>
    <s v="Panamá"/>
    <n v="69"/>
    <s v="01/06/2020"/>
    <x v="41"/>
  </r>
  <r>
    <x v="3"/>
    <s v="Primero"/>
    <s v="San Miguelito"/>
    <n v="23"/>
    <s v="01/06/2020"/>
    <x v="41"/>
  </r>
  <r>
    <x v="3"/>
    <s v="Primero"/>
    <s v="Panamá Oeste"/>
    <n v="49"/>
    <s v="01/06/2020"/>
    <x v="41"/>
  </r>
  <r>
    <x v="3"/>
    <s v="Primero"/>
    <s v="Colón"/>
    <n v="28"/>
    <s v="01/06/2020"/>
    <x v="41"/>
  </r>
  <r>
    <x v="3"/>
    <s v="Primero"/>
    <s v="Darién"/>
    <n v="5"/>
    <s v="01/06/2020"/>
    <x v="41"/>
  </r>
  <r>
    <x v="4"/>
    <s v="Primero"/>
    <s v="Panamá"/>
    <n v="18"/>
    <s v="01/06/2020"/>
    <x v="41"/>
  </r>
  <r>
    <x v="4"/>
    <s v="Primero"/>
    <s v="San Miguelito"/>
    <n v="0"/>
    <s v="01/06/2020"/>
    <x v="41"/>
  </r>
  <r>
    <x v="4"/>
    <s v="Primero"/>
    <s v="Panamá Oeste"/>
    <n v="3"/>
    <s v="01/06/2020"/>
    <x v="41"/>
  </r>
  <r>
    <x v="4"/>
    <s v="Primero"/>
    <s v="Colón"/>
    <n v="1"/>
    <s v="01/06/2020"/>
    <x v="41"/>
  </r>
  <r>
    <x v="4"/>
    <s v="Primero"/>
    <s v="Darién"/>
    <n v="0"/>
    <s v="01/06/2020"/>
    <x v="41"/>
  </r>
  <r>
    <x v="5"/>
    <s v="Primero"/>
    <s v="Panamá"/>
    <n v="294"/>
    <s v="01/06/2020"/>
    <x v="41"/>
  </r>
  <r>
    <x v="5"/>
    <s v="Primero"/>
    <s v="San Miguelito"/>
    <n v="135"/>
    <s v="01/06/2020"/>
    <x v="41"/>
  </r>
  <r>
    <x v="5"/>
    <s v="Primero"/>
    <s v="Panamá Oeste"/>
    <n v="325"/>
    <s v="01/06/2020"/>
    <x v="41"/>
  </r>
  <r>
    <x v="5"/>
    <s v="Primero"/>
    <s v="Colón"/>
    <n v="126"/>
    <s v="01/06/2020"/>
    <x v="41"/>
  </r>
  <r>
    <x v="5"/>
    <s v="Primero"/>
    <s v="Darién"/>
    <n v="18"/>
    <s v="01/06/2020"/>
    <x v="41"/>
  </r>
  <r>
    <x v="6"/>
    <s v="Primero"/>
    <s v="Panamá"/>
    <n v="604"/>
    <s v="01/06/2020"/>
    <x v="41"/>
  </r>
  <r>
    <x v="6"/>
    <s v="Primero"/>
    <s v="San Miguelito"/>
    <n v="166"/>
    <s v="01/06/2020"/>
    <x v="41"/>
  </r>
  <r>
    <x v="6"/>
    <s v="Primero"/>
    <s v="Panamá Oeste"/>
    <n v="161"/>
    <s v="01/06/2020"/>
    <x v="41"/>
  </r>
  <r>
    <x v="6"/>
    <s v="Primero"/>
    <s v="Colón"/>
    <n v="67"/>
    <s v="01/06/2020"/>
    <x v="41"/>
  </r>
  <r>
    <x v="6"/>
    <s v="Primero"/>
    <s v="Darién"/>
    <n v="14"/>
    <s v="01/06/2020"/>
    <x v="41"/>
  </r>
  <r>
    <x v="7"/>
    <s v="Primero"/>
    <s v="Panamá"/>
    <n v="86"/>
    <s v="01/06/2020"/>
    <x v="41"/>
  </r>
  <r>
    <x v="7"/>
    <s v="Primero"/>
    <s v="San Miguelito"/>
    <n v="7"/>
    <s v="01/06/2020"/>
    <x v="41"/>
  </r>
  <r>
    <x v="7"/>
    <s v="Primero"/>
    <s v="Panamá Oeste"/>
    <n v="10"/>
    <s v="01/06/2020"/>
    <x v="41"/>
  </r>
  <r>
    <x v="7"/>
    <s v="Primero"/>
    <s v="Colón"/>
    <n v="7"/>
    <s v="01/06/2020"/>
    <x v="41"/>
  </r>
  <r>
    <x v="7"/>
    <s v="Primero"/>
    <s v="Darién"/>
    <n v="1"/>
    <s v="01/06/2020"/>
    <x v="41"/>
  </r>
  <r>
    <x v="8"/>
    <s v="Primero"/>
    <s v="Panamá"/>
    <n v="14"/>
    <s v="01/06/2020"/>
    <x v="41"/>
  </r>
  <r>
    <x v="8"/>
    <s v="Primero"/>
    <s v="San Miguelito"/>
    <n v="1"/>
    <s v="01/06/2020"/>
    <x v="41"/>
  </r>
  <r>
    <x v="8"/>
    <s v="Primero"/>
    <s v="Panamá Oeste"/>
    <n v="3"/>
    <s v="01/06/2020"/>
    <x v="41"/>
  </r>
  <r>
    <x v="8"/>
    <s v="Primero"/>
    <s v="Colón"/>
    <n v="0"/>
    <s v="01/06/2020"/>
    <x v="41"/>
  </r>
  <r>
    <x v="8"/>
    <s v="Primero"/>
    <s v="Darién"/>
    <n v="0"/>
    <s v="01/06/2020"/>
    <x v="41"/>
  </r>
  <r>
    <x v="9"/>
    <s v="Primero"/>
    <s v="Panamá"/>
    <n v="258"/>
    <s v="01/06/2020"/>
    <x v="41"/>
  </r>
  <r>
    <x v="9"/>
    <s v="Primero"/>
    <s v="San Miguelito"/>
    <n v="101"/>
    <s v="01/06/2020"/>
    <x v="41"/>
  </r>
  <r>
    <x v="9"/>
    <s v="Primero"/>
    <s v="Panamá Oeste"/>
    <n v="196"/>
    <s v="01/06/2020"/>
    <x v="41"/>
  </r>
  <r>
    <x v="9"/>
    <s v="Primero"/>
    <s v="Colón"/>
    <n v="43"/>
    <s v="01/06/2020"/>
    <x v="41"/>
  </r>
  <r>
    <x v="9"/>
    <s v="Primero"/>
    <s v="Darién"/>
    <n v="6"/>
    <s v="01/06/2020"/>
    <x v="41"/>
  </r>
  <r>
    <x v="10"/>
    <s v="Primero"/>
    <s v="Panamá"/>
    <n v="40"/>
    <s v="01/06/2020"/>
    <x v="41"/>
  </r>
  <r>
    <x v="10"/>
    <s v="Primero"/>
    <s v="San Miguelito"/>
    <n v="1"/>
    <s v="01/06/2020"/>
    <x v="41"/>
  </r>
  <r>
    <x v="10"/>
    <s v="Primero"/>
    <s v="Panamá Oeste"/>
    <n v="8"/>
    <s v="01/06/2020"/>
    <x v="41"/>
  </r>
  <r>
    <x v="10"/>
    <s v="Primero"/>
    <s v="Colón"/>
    <n v="5"/>
    <s v="01/06/2020"/>
    <x v="41"/>
  </r>
  <r>
    <x v="10"/>
    <s v="Primero"/>
    <s v="Darién"/>
    <n v="0"/>
    <s v="01/06/2020"/>
    <x v="41"/>
  </r>
  <r>
    <x v="11"/>
    <s v="Primero"/>
    <s v="Panamá"/>
    <n v="37"/>
    <s v="01/06/2020"/>
    <x v="41"/>
  </r>
  <r>
    <x v="11"/>
    <s v="Primero"/>
    <s v="San Miguelito"/>
    <n v="5"/>
    <s v="01/06/2020"/>
    <x v="41"/>
  </r>
  <r>
    <x v="11"/>
    <s v="Primero"/>
    <s v="Panamá Oeste"/>
    <n v="3"/>
    <s v="01/06/2020"/>
    <x v="41"/>
  </r>
  <r>
    <x v="11"/>
    <s v="Primero"/>
    <s v="Colón"/>
    <n v="7"/>
    <s v="01/06/2020"/>
    <x v="41"/>
  </r>
  <r>
    <x v="11"/>
    <s v="Primero"/>
    <s v="Darién"/>
    <n v="0"/>
    <s v="01/06/2020"/>
    <x v="41"/>
  </r>
  <r>
    <x v="12"/>
    <s v="Primero"/>
    <s v="Panamá"/>
    <n v="12"/>
    <s v="01/06/2020"/>
    <x v="41"/>
  </r>
  <r>
    <x v="12"/>
    <s v="Primero"/>
    <s v="San Miguelito"/>
    <n v="2"/>
    <s v="01/06/2020"/>
    <x v="41"/>
  </r>
  <r>
    <x v="12"/>
    <s v="Primero"/>
    <s v="Panamá Oeste"/>
    <n v="8"/>
    <s v="01/06/2020"/>
    <x v="41"/>
  </r>
  <r>
    <x v="12"/>
    <s v="Primero"/>
    <s v="Colón"/>
    <n v="1"/>
    <s v="01/06/2020"/>
    <x v="41"/>
  </r>
  <r>
    <x v="12"/>
    <s v="Primero"/>
    <s v="Darién"/>
    <n v="0"/>
    <s v="01/06/2020"/>
    <x v="41"/>
  </r>
  <r>
    <x v="13"/>
    <s v="Primero"/>
    <s v="Panamá"/>
    <n v="5"/>
    <s v="01/06/2020"/>
    <x v="41"/>
  </r>
  <r>
    <x v="13"/>
    <s v="Primero"/>
    <s v="San Miguelito"/>
    <n v="1"/>
    <s v="01/06/2020"/>
    <x v="41"/>
  </r>
  <r>
    <x v="13"/>
    <s v="Primero"/>
    <s v="Panamá Oeste"/>
    <n v="2"/>
    <s v="01/06/2020"/>
    <x v="41"/>
  </r>
  <r>
    <x v="13"/>
    <s v="Primero"/>
    <s v="Colón"/>
    <n v="1"/>
    <s v="01/06/2020"/>
    <x v="41"/>
  </r>
  <r>
    <x v="13"/>
    <s v="Primero"/>
    <s v="Darién"/>
    <n v="1"/>
    <s v="01/06/2020"/>
    <x v="41"/>
  </r>
  <r>
    <x v="14"/>
    <s v="Primero"/>
    <s v="Panamá"/>
    <n v="0"/>
    <s v="01/06/2020"/>
    <x v="41"/>
  </r>
  <r>
    <x v="14"/>
    <s v="Primero"/>
    <s v="San Miguelito"/>
    <n v="0"/>
    <s v="01/06/2020"/>
    <x v="41"/>
  </r>
  <r>
    <x v="14"/>
    <s v="Primero"/>
    <s v="Panamá Oeste"/>
    <n v="0"/>
    <s v="01/06/2020"/>
    <x v="41"/>
  </r>
  <r>
    <x v="14"/>
    <s v="Primero"/>
    <s v="Colón"/>
    <n v="0"/>
    <s v="01/06/2020"/>
    <x v="41"/>
  </r>
  <r>
    <x v="14"/>
    <s v="Primero"/>
    <s v="Darién"/>
    <n v="0"/>
    <s v="01/06/2020"/>
    <x v="41"/>
  </r>
  <r>
    <x v="0"/>
    <s v="Primero"/>
    <s v="Panamá"/>
    <n v="0"/>
    <s v="01/06/2020"/>
    <x v="41"/>
  </r>
  <r>
    <x v="0"/>
    <s v="Primero"/>
    <s v="San Miguelito"/>
    <n v="0"/>
    <s v="01/06/2020"/>
    <x v="41"/>
  </r>
  <r>
    <x v="0"/>
    <s v="Primero"/>
    <s v="Panamá Oeste"/>
    <n v="0"/>
    <s v="01/06/2020"/>
    <x v="41"/>
  </r>
  <r>
    <x v="0"/>
    <s v="Primero"/>
    <s v="Colón"/>
    <n v="0"/>
    <s v="01/06/2020"/>
    <x v="41"/>
  </r>
  <r>
    <x v="0"/>
    <s v="Primero"/>
    <s v="Darién"/>
    <n v="0"/>
    <s v="01/06/2020"/>
    <x v="41"/>
  </r>
  <r>
    <x v="1"/>
    <s v="Primero"/>
    <s v="Panamá"/>
    <n v="233"/>
    <s v="01/07/2020"/>
    <x v="42"/>
  </r>
  <r>
    <x v="1"/>
    <s v="Primero"/>
    <s v="San Miguelito"/>
    <n v="82"/>
    <s v="01/07/2020"/>
    <x v="42"/>
  </r>
  <r>
    <x v="1"/>
    <s v="Primero"/>
    <s v="Panamá Oeste"/>
    <n v="104"/>
    <s v="01/07/2020"/>
    <x v="42"/>
  </r>
  <r>
    <x v="1"/>
    <s v="Primero"/>
    <s v="Colón"/>
    <n v="63"/>
    <s v="01/07/2020"/>
    <x v="42"/>
  </r>
  <r>
    <x v="1"/>
    <s v="Primero"/>
    <s v="Darién"/>
    <n v="18"/>
    <s v="01/07/2020"/>
    <x v="42"/>
  </r>
  <r>
    <x v="2"/>
    <s v="Primero"/>
    <s v="Panamá"/>
    <n v="46"/>
    <s v="01/07/2020"/>
    <x v="42"/>
  </r>
  <r>
    <x v="2"/>
    <s v="Primero"/>
    <s v="San Miguelito"/>
    <n v="8"/>
    <s v="01/07/2020"/>
    <x v="42"/>
  </r>
  <r>
    <x v="2"/>
    <s v="Primero"/>
    <s v="Panamá Oeste"/>
    <n v="20"/>
    <s v="01/07/2020"/>
    <x v="42"/>
  </r>
  <r>
    <x v="2"/>
    <s v="Primero"/>
    <s v="Colón"/>
    <n v="7"/>
    <s v="01/07/2020"/>
    <x v="42"/>
  </r>
  <r>
    <x v="2"/>
    <s v="Primero"/>
    <s v="Darién"/>
    <n v="0"/>
    <s v="01/07/2020"/>
    <x v="42"/>
  </r>
  <r>
    <x v="3"/>
    <s v="Primero"/>
    <s v="Panamá"/>
    <n v="99"/>
    <s v="01/07/2020"/>
    <x v="42"/>
  </r>
  <r>
    <x v="3"/>
    <s v="Primero"/>
    <s v="San Miguelito"/>
    <n v="19"/>
    <s v="01/07/2020"/>
    <x v="42"/>
  </r>
  <r>
    <x v="3"/>
    <s v="Primero"/>
    <s v="Panamá Oeste"/>
    <n v="62"/>
    <s v="01/07/2020"/>
    <x v="42"/>
  </r>
  <r>
    <x v="3"/>
    <s v="Primero"/>
    <s v="Colón"/>
    <n v="21"/>
    <s v="01/07/2020"/>
    <x v="42"/>
  </r>
  <r>
    <x v="3"/>
    <s v="Primero"/>
    <s v="Darién"/>
    <n v="15"/>
    <s v="01/07/2020"/>
    <x v="42"/>
  </r>
  <r>
    <x v="4"/>
    <s v="Primero"/>
    <s v="Panamá"/>
    <n v="20"/>
    <s v="01/07/2020"/>
    <x v="42"/>
  </r>
  <r>
    <x v="4"/>
    <s v="Primero"/>
    <s v="San Miguelito"/>
    <n v="1"/>
    <s v="01/07/2020"/>
    <x v="42"/>
  </r>
  <r>
    <x v="4"/>
    <s v="Primero"/>
    <s v="Panamá Oeste"/>
    <n v="3"/>
    <s v="01/07/2020"/>
    <x v="42"/>
  </r>
  <r>
    <x v="4"/>
    <s v="Primero"/>
    <s v="Colón"/>
    <n v="2"/>
    <s v="01/07/2020"/>
    <x v="42"/>
  </r>
  <r>
    <x v="4"/>
    <s v="Primero"/>
    <s v="Darién"/>
    <n v="0"/>
    <s v="01/07/2020"/>
    <x v="42"/>
  </r>
  <r>
    <x v="5"/>
    <s v="Primero"/>
    <s v="Panamá"/>
    <n v="276"/>
    <s v="01/07/2020"/>
    <x v="42"/>
  </r>
  <r>
    <x v="5"/>
    <s v="Primero"/>
    <s v="San Miguelito"/>
    <n v="116"/>
    <s v="01/07/2020"/>
    <x v="42"/>
  </r>
  <r>
    <x v="5"/>
    <s v="Primero"/>
    <s v="Panamá Oeste"/>
    <n v="282"/>
    <s v="01/07/2020"/>
    <x v="42"/>
  </r>
  <r>
    <x v="5"/>
    <s v="Primero"/>
    <s v="Colón"/>
    <n v="118"/>
    <s v="01/07/2020"/>
    <x v="42"/>
  </r>
  <r>
    <x v="5"/>
    <s v="Primero"/>
    <s v="Darién"/>
    <n v="30"/>
    <s v="01/07/2020"/>
    <x v="42"/>
  </r>
  <r>
    <x v="6"/>
    <s v="Primero"/>
    <s v="Panamá"/>
    <n v="720"/>
    <s v="01/07/2020"/>
    <x v="42"/>
  </r>
  <r>
    <x v="6"/>
    <s v="Primero"/>
    <s v="San Miguelito"/>
    <n v="183"/>
    <s v="01/07/2020"/>
    <x v="42"/>
  </r>
  <r>
    <x v="6"/>
    <s v="Primero"/>
    <s v="Panamá Oeste"/>
    <n v="179"/>
    <s v="01/07/2020"/>
    <x v="42"/>
  </r>
  <r>
    <x v="6"/>
    <s v="Primero"/>
    <s v="Colón"/>
    <n v="71"/>
    <s v="01/07/2020"/>
    <x v="42"/>
  </r>
  <r>
    <x v="6"/>
    <s v="Primero"/>
    <s v="Darién"/>
    <n v="19"/>
    <s v="01/07/2020"/>
    <x v="42"/>
  </r>
  <r>
    <x v="7"/>
    <s v="Primero"/>
    <s v="Panamá"/>
    <n v="74"/>
    <s v="01/07/2020"/>
    <x v="42"/>
  </r>
  <r>
    <x v="7"/>
    <s v="Primero"/>
    <s v="San Miguelito"/>
    <n v="4"/>
    <s v="01/07/2020"/>
    <x v="42"/>
  </r>
  <r>
    <x v="7"/>
    <s v="Primero"/>
    <s v="Panamá Oeste"/>
    <n v="34"/>
    <s v="01/07/2020"/>
    <x v="42"/>
  </r>
  <r>
    <x v="7"/>
    <s v="Primero"/>
    <s v="Colón"/>
    <n v="10"/>
    <s v="01/07/2020"/>
    <x v="42"/>
  </r>
  <r>
    <x v="7"/>
    <s v="Primero"/>
    <s v="Darién"/>
    <n v="0"/>
    <s v="01/07/2020"/>
    <x v="42"/>
  </r>
  <r>
    <x v="8"/>
    <s v="Primero"/>
    <s v="Panamá"/>
    <n v="8"/>
    <s v="01/07/2020"/>
    <x v="42"/>
  </r>
  <r>
    <x v="8"/>
    <s v="Primero"/>
    <s v="San Miguelito"/>
    <n v="1"/>
    <s v="01/07/2020"/>
    <x v="42"/>
  </r>
  <r>
    <x v="8"/>
    <s v="Primero"/>
    <s v="Panamá Oeste"/>
    <n v="4"/>
    <s v="01/07/2020"/>
    <x v="42"/>
  </r>
  <r>
    <x v="8"/>
    <s v="Primero"/>
    <s v="Colón"/>
    <n v="0"/>
    <s v="01/07/2020"/>
    <x v="42"/>
  </r>
  <r>
    <x v="8"/>
    <s v="Primero"/>
    <s v="Darién"/>
    <n v="0"/>
    <s v="01/07/2020"/>
    <x v="42"/>
  </r>
  <r>
    <x v="9"/>
    <s v="Primero"/>
    <s v="Panamá"/>
    <n v="240"/>
    <s v="01/07/2020"/>
    <x v="42"/>
  </r>
  <r>
    <x v="9"/>
    <s v="Primero"/>
    <s v="San Miguelito"/>
    <n v="90"/>
    <s v="01/07/2020"/>
    <x v="42"/>
  </r>
  <r>
    <x v="9"/>
    <s v="Primero"/>
    <s v="Panamá Oeste"/>
    <n v="113"/>
    <s v="01/07/2020"/>
    <x v="42"/>
  </r>
  <r>
    <x v="9"/>
    <s v="Primero"/>
    <s v="Colón"/>
    <n v="66"/>
    <s v="01/07/2020"/>
    <x v="42"/>
  </r>
  <r>
    <x v="9"/>
    <s v="Primero"/>
    <s v="Darién"/>
    <n v="16"/>
    <s v="01/07/2020"/>
    <x v="42"/>
  </r>
  <r>
    <x v="10"/>
    <s v="Primero"/>
    <s v="Panamá"/>
    <n v="37"/>
    <s v="01/07/2020"/>
    <x v="42"/>
  </r>
  <r>
    <x v="10"/>
    <s v="Primero"/>
    <s v="San Miguelito"/>
    <n v="1"/>
    <s v="01/07/2020"/>
    <x v="42"/>
  </r>
  <r>
    <x v="10"/>
    <s v="Primero"/>
    <s v="Panamá Oeste"/>
    <n v="9"/>
    <s v="01/07/2020"/>
    <x v="42"/>
  </r>
  <r>
    <x v="10"/>
    <s v="Primero"/>
    <s v="Colón"/>
    <n v="13"/>
    <s v="01/07/2020"/>
    <x v="42"/>
  </r>
  <r>
    <x v="10"/>
    <s v="Primero"/>
    <s v="Darién"/>
    <n v="1"/>
    <s v="01/07/2020"/>
    <x v="42"/>
  </r>
  <r>
    <x v="11"/>
    <s v="Primero"/>
    <s v="Panamá"/>
    <n v="65"/>
    <s v="01/07/2020"/>
    <x v="42"/>
  </r>
  <r>
    <x v="11"/>
    <s v="Primero"/>
    <s v="San Miguelito"/>
    <n v="4"/>
    <s v="01/07/2020"/>
    <x v="42"/>
  </r>
  <r>
    <x v="11"/>
    <s v="Primero"/>
    <s v="Panamá Oeste"/>
    <n v="12"/>
    <s v="01/07/2020"/>
    <x v="42"/>
  </r>
  <r>
    <x v="11"/>
    <s v="Primero"/>
    <s v="Colón"/>
    <n v="3"/>
    <s v="01/07/2020"/>
    <x v="42"/>
  </r>
  <r>
    <x v="11"/>
    <s v="Primero"/>
    <s v="Darién"/>
    <n v="0"/>
    <s v="01/07/2020"/>
    <x v="42"/>
  </r>
  <r>
    <x v="12"/>
    <s v="Primero"/>
    <s v="Panamá"/>
    <n v="19"/>
    <s v="01/07/2020"/>
    <x v="42"/>
  </r>
  <r>
    <x v="12"/>
    <s v="Primero"/>
    <s v="San Miguelito"/>
    <n v="6"/>
    <s v="01/07/2020"/>
    <x v="42"/>
  </r>
  <r>
    <x v="12"/>
    <s v="Primero"/>
    <s v="Panamá Oeste"/>
    <n v="12"/>
    <s v="01/07/2020"/>
    <x v="42"/>
  </r>
  <r>
    <x v="12"/>
    <s v="Primero"/>
    <s v="Colón"/>
    <n v="1"/>
    <s v="01/07/2020"/>
    <x v="42"/>
  </r>
  <r>
    <x v="12"/>
    <s v="Primero"/>
    <s v="Darién"/>
    <n v="1"/>
    <s v="01/07/2020"/>
    <x v="42"/>
  </r>
  <r>
    <x v="13"/>
    <s v="Primero"/>
    <s v="Panamá"/>
    <n v="9"/>
    <s v="01/07/2020"/>
    <x v="42"/>
  </r>
  <r>
    <x v="13"/>
    <s v="Primero"/>
    <s v="San Miguelito"/>
    <n v="1"/>
    <s v="01/07/2020"/>
    <x v="42"/>
  </r>
  <r>
    <x v="13"/>
    <s v="Primero"/>
    <s v="Panamá Oeste"/>
    <n v="4"/>
    <s v="01/07/2020"/>
    <x v="42"/>
  </r>
  <r>
    <x v="13"/>
    <s v="Primero"/>
    <s v="Colón"/>
    <n v="1"/>
    <s v="01/07/2020"/>
    <x v="42"/>
  </r>
  <r>
    <x v="13"/>
    <s v="Primero"/>
    <s v="Darién"/>
    <n v="0"/>
    <s v="01/07/2020"/>
    <x v="42"/>
  </r>
  <r>
    <x v="14"/>
    <s v="Primero"/>
    <s v="Panamá"/>
    <n v="0"/>
    <s v="01/07/2020"/>
    <x v="42"/>
  </r>
  <r>
    <x v="14"/>
    <s v="Primero"/>
    <s v="San Miguelito"/>
    <n v="0"/>
    <s v="01/07/2020"/>
    <x v="42"/>
  </r>
  <r>
    <x v="14"/>
    <s v="Primero"/>
    <s v="Panamá Oeste"/>
    <n v="0"/>
    <s v="01/07/2020"/>
    <x v="42"/>
  </r>
  <r>
    <x v="14"/>
    <s v="Primero"/>
    <s v="Colón"/>
    <n v="0"/>
    <s v="01/07/2020"/>
    <x v="42"/>
  </r>
  <r>
    <x v="14"/>
    <s v="Primero"/>
    <s v="Darién"/>
    <n v="0"/>
    <s v="01/07/2020"/>
    <x v="42"/>
  </r>
  <r>
    <x v="0"/>
    <s v="Primero"/>
    <s v="Panamá"/>
    <n v="2"/>
    <s v="01/07/2020"/>
    <x v="42"/>
  </r>
  <r>
    <x v="0"/>
    <s v="Primero"/>
    <s v="San Miguelito"/>
    <n v="0"/>
    <s v="01/07/2020"/>
    <x v="42"/>
  </r>
  <r>
    <x v="0"/>
    <s v="Primero"/>
    <s v="Panamá Oeste"/>
    <n v="0"/>
    <s v="01/07/2020"/>
    <x v="42"/>
  </r>
  <r>
    <x v="0"/>
    <s v="Primero"/>
    <s v="Colón"/>
    <n v="0"/>
    <s v="01/07/2020"/>
    <x v="42"/>
  </r>
  <r>
    <x v="0"/>
    <s v="Primero"/>
    <s v="Darién"/>
    <n v="1"/>
    <s v="01/07/2020"/>
    <x v="42"/>
  </r>
  <r>
    <x v="1"/>
    <s v="Primero"/>
    <s v="Panamá"/>
    <n v="238"/>
    <s v="01/08/2020"/>
    <x v="43"/>
  </r>
  <r>
    <x v="1"/>
    <s v="Primero"/>
    <s v="San Miguelito"/>
    <n v="93"/>
    <s v="01/08/2020"/>
    <x v="43"/>
  </r>
  <r>
    <x v="1"/>
    <s v="Primero"/>
    <s v="Panamá Oeste"/>
    <n v="125"/>
    <s v="01/08/2020"/>
    <x v="43"/>
  </r>
  <r>
    <x v="1"/>
    <s v="Primero"/>
    <s v="Colón"/>
    <n v="61"/>
    <s v="01/08/2020"/>
    <x v="43"/>
  </r>
  <r>
    <x v="1"/>
    <s v="Primero"/>
    <s v="Darién"/>
    <n v="8"/>
    <s v="01/08/2020"/>
    <x v="43"/>
  </r>
  <r>
    <x v="2"/>
    <s v="Primero"/>
    <s v="Panamá"/>
    <n v="48"/>
    <s v="01/08/2020"/>
    <x v="43"/>
  </r>
  <r>
    <x v="2"/>
    <s v="Primero"/>
    <s v="San Miguelito"/>
    <n v="11"/>
    <s v="01/08/2020"/>
    <x v="43"/>
  </r>
  <r>
    <x v="2"/>
    <s v="Primero"/>
    <s v="Panamá Oeste"/>
    <n v="33"/>
    <s v="01/08/2020"/>
    <x v="43"/>
  </r>
  <r>
    <x v="2"/>
    <s v="Primero"/>
    <s v="Colón"/>
    <n v="10"/>
    <s v="01/08/2020"/>
    <x v="43"/>
  </r>
  <r>
    <x v="2"/>
    <s v="Primero"/>
    <s v="Darién"/>
    <n v="1"/>
    <s v="01/08/2020"/>
    <x v="43"/>
  </r>
  <r>
    <x v="3"/>
    <s v="Primero"/>
    <s v="Panamá"/>
    <n v="80"/>
    <s v="01/08/2020"/>
    <x v="43"/>
  </r>
  <r>
    <x v="3"/>
    <s v="Primero"/>
    <s v="San Miguelito"/>
    <n v="26"/>
    <s v="01/08/2020"/>
    <x v="43"/>
  </r>
  <r>
    <x v="3"/>
    <s v="Primero"/>
    <s v="Panamá Oeste"/>
    <n v="62"/>
    <s v="01/08/2020"/>
    <x v="43"/>
  </r>
  <r>
    <x v="3"/>
    <s v="Primero"/>
    <s v="Colón"/>
    <n v="21"/>
    <s v="01/08/2020"/>
    <x v="43"/>
  </r>
  <r>
    <x v="3"/>
    <s v="Primero"/>
    <s v="Darién"/>
    <n v="21"/>
    <s v="01/08/2020"/>
    <x v="43"/>
  </r>
  <r>
    <x v="4"/>
    <s v="Primero"/>
    <s v="Panamá"/>
    <n v="14"/>
    <s v="01/08/2020"/>
    <x v="43"/>
  </r>
  <r>
    <x v="4"/>
    <s v="Primero"/>
    <s v="San Miguelito"/>
    <n v="1"/>
    <s v="01/08/2020"/>
    <x v="43"/>
  </r>
  <r>
    <x v="4"/>
    <s v="Primero"/>
    <s v="Panamá Oeste"/>
    <n v="6"/>
    <s v="01/08/2020"/>
    <x v="43"/>
  </r>
  <r>
    <x v="4"/>
    <s v="Primero"/>
    <s v="Colón"/>
    <n v="1"/>
    <s v="01/08/2020"/>
    <x v="43"/>
  </r>
  <r>
    <x v="4"/>
    <s v="Primero"/>
    <s v="Darién"/>
    <n v="3"/>
    <s v="01/08/2020"/>
    <x v="43"/>
  </r>
  <r>
    <x v="5"/>
    <s v="Primero"/>
    <s v="Panamá"/>
    <n v="316"/>
    <s v="01/08/2020"/>
    <x v="43"/>
  </r>
  <r>
    <x v="5"/>
    <s v="Primero"/>
    <s v="San Miguelito"/>
    <n v="181"/>
    <s v="01/08/2020"/>
    <x v="43"/>
  </r>
  <r>
    <x v="5"/>
    <s v="Primero"/>
    <s v="Panamá Oeste"/>
    <n v="390"/>
    <s v="01/08/2020"/>
    <x v="43"/>
  </r>
  <r>
    <x v="5"/>
    <s v="Primero"/>
    <s v="Colón"/>
    <n v="141"/>
    <s v="01/08/2020"/>
    <x v="43"/>
  </r>
  <r>
    <x v="5"/>
    <s v="Primero"/>
    <s v="Darién"/>
    <n v="33"/>
    <s v="01/08/2020"/>
    <x v="43"/>
  </r>
  <r>
    <x v="6"/>
    <s v="Primero"/>
    <s v="Panamá"/>
    <n v="731"/>
    <s v="01/08/2020"/>
    <x v="43"/>
  </r>
  <r>
    <x v="6"/>
    <s v="Primero"/>
    <s v="San Miguelito"/>
    <n v="199"/>
    <s v="01/08/2020"/>
    <x v="43"/>
  </r>
  <r>
    <x v="6"/>
    <s v="Primero"/>
    <s v="Panamá Oeste"/>
    <n v="210"/>
    <s v="01/08/2020"/>
    <x v="43"/>
  </r>
  <r>
    <x v="6"/>
    <s v="Primero"/>
    <s v="Colón"/>
    <n v="87"/>
    <s v="01/08/2020"/>
    <x v="43"/>
  </r>
  <r>
    <x v="6"/>
    <s v="Primero"/>
    <s v="Darién"/>
    <n v="32"/>
    <s v="01/08/2020"/>
    <x v="43"/>
  </r>
  <r>
    <x v="7"/>
    <s v="Primero"/>
    <s v="Panamá"/>
    <n v="99"/>
    <s v="01/08/2020"/>
    <x v="43"/>
  </r>
  <r>
    <x v="7"/>
    <s v="Primero"/>
    <s v="San Miguelito"/>
    <n v="9"/>
    <s v="01/08/2020"/>
    <x v="43"/>
  </r>
  <r>
    <x v="7"/>
    <s v="Primero"/>
    <s v="Panamá Oeste"/>
    <n v="31"/>
    <s v="01/08/2020"/>
    <x v="43"/>
  </r>
  <r>
    <x v="7"/>
    <s v="Primero"/>
    <s v="Colón"/>
    <n v="11"/>
    <s v="01/08/2020"/>
    <x v="43"/>
  </r>
  <r>
    <x v="7"/>
    <s v="Primero"/>
    <s v="Darién"/>
    <n v="0"/>
    <s v="01/08/2020"/>
    <x v="43"/>
  </r>
  <r>
    <x v="8"/>
    <s v="Primero"/>
    <s v="Panamá"/>
    <n v="9"/>
    <s v="01/08/2020"/>
    <x v="43"/>
  </r>
  <r>
    <x v="8"/>
    <s v="Primero"/>
    <s v="San Miguelito"/>
    <n v="2"/>
    <s v="01/08/2020"/>
    <x v="43"/>
  </r>
  <r>
    <x v="8"/>
    <s v="Primero"/>
    <s v="Panamá Oeste"/>
    <n v="6"/>
    <s v="01/08/2020"/>
    <x v="43"/>
  </r>
  <r>
    <x v="8"/>
    <s v="Primero"/>
    <s v="Colón"/>
    <n v="2"/>
    <s v="01/08/2020"/>
    <x v="43"/>
  </r>
  <r>
    <x v="8"/>
    <s v="Primero"/>
    <s v="Darién"/>
    <n v="0"/>
    <s v="01/08/2020"/>
    <x v="43"/>
  </r>
  <r>
    <x v="9"/>
    <s v="Primero"/>
    <s v="Panamá"/>
    <n v="311"/>
    <s v="01/08/2020"/>
    <x v="43"/>
  </r>
  <r>
    <x v="9"/>
    <s v="Primero"/>
    <s v="San Miguelito"/>
    <n v="72"/>
    <s v="01/08/2020"/>
    <x v="43"/>
  </r>
  <r>
    <x v="9"/>
    <s v="Primero"/>
    <s v="Panamá Oeste"/>
    <n v="121"/>
    <s v="01/08/2020"/>
    <x v="43"/>
  </r>
  <r>
    <x v="9"/>
    <s v="Primero"/>
    <s v="Colón"/>
    <n v="77"/>
    <s v="01/08/2020"/>
    <x v="43"/>
  </r>
  <r>
    <x v="9"/>
    <s v="Primero"/>
    <s v="Darién"/>
    <n v="14"/>
    <s v="01/08/2020"/>
    <x v="43"/>
  </r>
  <r>
    <x v="10"/>
    <s v="Primero"/>
    <s v="Panamá"/>
    <n v="31"/>
    <s v="01/08/2020"/>
    <x v="43"/>
  </r>
  <r>
    <x v="10"/>
    <s v="Primero"/>
    <s v="San Miguelito"/>
    <n v="5"/>
    <s v="01/08/2020"/>
    <x v="43"/>
  </r>
  <r>
    <x v="10"/>
    <s v="Primero"/>
    <s v="Panamá Oeste"/>
    <n v="8"/>
    <s v="01/08/2020"/>
    <x v="43"/>
  </r>
  <r>
    <x v="10"/>
    <s v="Primero"/>
    <s v="Colón"/>
    <n v="4"/>
    <s v="01/08/2020"/>
    <x v="43"/>
  </r>
  <r>
    <x v="10"/>
    <s v="Primero"/>
    <s v="Darién"/>
    <n v="0"/>
    <s v="01/08/2020"/>
    <x v="43"/>
  </r>
  <r>
    <x v="11"/>
    <s v="Primero"/>
    <s v="Panamá"/>
    <n v="63"/>
    <s v="01/08/2020"/>
    <x v="43"/>
  </r>
  <r>
    <x v="11"/>
    <s v="Primero"/>
    <s v="San Miguelito"/>
    <n v="4"/>
    <s v="01/08/2020"/>
    <x v="43"/>
  </r>
  <r>
    <x v="11"/>
    <s v="Primero"/>
    <s v="Panamá Oeste"/>
    <n v="7"/>
    <s v="01/08/2020"/>
    <x v="43"/>
  </r>
  <r>
    <x v="11"/>
    <s v="Primero"/>
    <s v="Colón"/>
    <n v="5"/>
    <s v="01/08/2020"/>
    <x v="43"/>
  </r>
  <r>
    <x v="11"/>
    <s v="Primero"/>
    <s v="Darién"/>
    <n v="0"/>
    <s v="01/08/2020"/>
    <x v="43"/>
  </r>
  <r>
    <x v="12"/>
    <s v="Primero"/>
    <s v="Panamá"/>
    <n v="23"/>
    <s v="01/08/2020"/>
    <x v="43"/>
  </r>
  <r>
    <x v="12"/>
    <s v="Primero"/>
    <s v="San Miguelito"/>
    <n v="8"/>
    <s v="01/08/2020"/>
    <x v="43"/>
  </r>
  <r>
    <x v="12"/>
    <s v="Primero"/>
    <s v="Panamá Oeste"/>
    <n v="17"/>
    <s v="01/08/2020"/>
    <x v="43"/>
  </r>
  <r>
    <x v="12"/>
    <s v="Primero"/>
    <s v="Colón"/>
    <n v="4"/>
    <s v="01/08/2020"/>
    <x v="43"/>
  </r>
  <r>
    <x v="12"/>
    <s v="Primero"/>
    <s v="Darién"/>
    <n v="5"/>
    <s v="01/08/2020"/>
    <x v="43"/>
  </r>
  <r>
    <x v="13"/>
    <s v="Primero"/>
    <s v="Panamá"/>
    <n v="9"/>
    <s v="01/08/2020"/>
    <x v="43"/>
  </r>
  <r>
    <x v="13"/>
    <s v="Primero"/>
    <s v="San Miguelito"/>
    <n v="0"/>
    <s v="01/08/2020"/>
    <x v="43"/>
  </r>
  <r>
    <x v="13"/>
    <s v="Primero"/>
    <s v="Panamá Oeste"/>
    <n v="1"/>
    <s v="01/08/2020"/>
    <x v="43"/>
  </r>
  <r>
    <x v="13"/>
    <s v="Primero"/>
    <s v="Colón"/>
    <n v="2"/>
    <s v="01/08/2020"/>
    <x v="43"/>
  </r>
  <r>
    <x v="13"/>
    <s v="Primero"/>
    <s v="Darién"/>
    <n v="1"/>
    <s v="01/08/2020"/>
    <x v="43"/>
  </r>
  <r>
    <x v="14"/>
    <s v="Primero"/>
    <s v="Panamá"/>
    <n v="0"/>
    <s v="01/08/2020"/>
    <x v="43"/>
  </r>
  <r>
    <x v="14"/>
    <s v="Primero"/>
    <s v="San Miguelito"/>
    <n v="0"/>
    <s v="01/08/2020"/>
    <x v="43"/>
  </r>
  <r>
    <x v="14"/>
    <s v="Primero"/>
    <s v="Panamá Oeste"/>
    <n v="3"/>
    <s v="01/08/2020"/>
    <x v="43"/>
  </r>
  <r>
    <x v="14"/>
    <s v="Primero"/>
    <s v="Colón"/>
    <n v="0"/>
    <s v="01/08/2020"/>
    <x v="43"/>
  </r>
  <r>
    <x v="14"/>
    <s v="Primero"/>
    <s v="Darién"/>
    <n v="0"/>
    <s v="01/08/2020"/>
    <x v="43"/>
  </r>
  <r>
    <x v="0"/>
    <s v="Primero"/>
    <s v="Panamá"/>
    <n v="4"/>
    <s v="01/08/2020"/>
    <x v="43"/>
  </r>
  <r>
    <x v="0"/>
    <s v="Primero"/>
    <s v="San Miguelito"/>
    <n v="0"/>
    <s v="01/08/2020"/>
    <x v="43"/>
  </r>
  <r>
    <x v="0"/>
    <s v="Primero"/>
    <s v="Panamá Oeste"/>
    <n v="0"/>
    <s v="01/08/2020"/>
    <x v="43"/>
  </r>
  <r>
    <x v="0"/>
    <s v="Primero"/>
    <s v="Colón"/>
    <n v="0"/>
    <s v="01/08/2020"/>
    <x v="43"/>
  </r>
  <r>
    <x v="0"/>
    <s v="Primero"/>
    <s v="Darién"/>
    <n v="0"/>
    <s v="01/08/2020"/>
    <x v="43"/>
  </r>
  <r>
    <x v="1"/>
    <s v="Primero"/>
    <s v="Panamá"/>
    <n v="347"/>
    <s v="01/09/2020"/>
    <x v="44"/>
  </r>
  <r>
    <x v="1"/>
    <s v="Primero"/>
    <s v="San Miguelito"/>
    <n v="80"/>
    <s v="01/09/2020"/>
    <x v="44"/>
  </r>
  <r>
    <x v="1"/>
    <s v="Primero"/>
    <s v="Panamá Oeste"/>
    <n v="154"/>
    <s v="01/09/2020"/>
    <x v="44"/>
  </r>
  <r>
    <x v="1"/>
    <s v="Primero"/>
    <s v="Colón"/>
    <n v="51"/>
    <s v="01/09/2020"/>
    <x v="44"/>
  </r>
  <r>
    <x v="1"/>
    <s v="Primero"/>
    <s v="Darién"/>
    <n v="18"/>
    <s v="01/09/2020"/>
    <x v="44"/>
  </r>
  <r>
    <x v="2"/>
    <s v="Primero"/>
    <s v="Panamá"/>
    <n v="45"/>
    <s v="01/09/2020"/>
    <x v="44"/>
  </r>
  <r>
    <x v="2"/>
    <s v="Primero"/>
    <s v="San Miguelito"/>
    <n v="6"/>
    <s v="01/09/2020"/>
    <x v="44"/>
  </r>
  <r>
    <x v="2"/>
    <s v="Primero"/>
    <s v="Panamá Oeste"/>
    <n v="19"/>
    <s v="01/09/2020"/>
    <x v="44"/>
  </r>
  <r>
    <x v="2"/>
    <s v="Primero"/>
    <s v="Colón"/>
    <n v="9"/>
    <s v="01/09/2020"/>
    <x v="44"/>
  </r>
  <r>
    <x v="2"/>
    <s v="Primero"/>
    <s v="Darién"/>
    <n v="1"/>
    <s v="01/09/2020"/>
    <x v="44"/>
  </r>
  <r>
    <x v="3"/>
    <s v="Primero"/>
    <s v="Panamá"/>
    <n v="116"/>
    <s v="01/09/2020"/>
    <x v="44"/>
  </r>
  <r>
    <x v="3"/>
    <s v="Primero"/>
    <s v="San Miguelito"/>
    <n v="26"/>
    <s v="01/09/2020"/>
    <x v="44"/>
  </r>
  <r>
    <x v="3"/>
    <s v="Primero"/>
    <s v="Panamá Oeste"/>
    <n v="52"/>
    <s v="01/09/2020"/>
    <x v="44"/>
  </r>
  <r>
    <x v="3"/>
    <s v="Primero"/>
    <s v="Colón"/>
    <n v="32"/>
    <s v="01/09/2020"/>
    <x v="44"/>
  </r>
  <r>
    <x v="3"/>
    <s v="Primero"/>
    <s v="Darién"/>
    <n v="19"/>
    <s v="01/09/2020"/>
    <x v="44"/>
  </r>
  <r>
    <x v="4"/>
    <s v="Primero"/>
    <s v="Panamá"/>
    <n v="15"/>
    <s v="01/09/2020"/>
    <x v="44"/>
  </r>
  <r>
    <x v="4"/>
    <s v="Primero"/>
    <s v="San Miguelito"/>
    <n v="0"/>
    <s v="01/09/2020"/>
    <x v="44"/>
  </r>
  <r>
    <x v="4"/>
    <s v="Primero"/>
    <s v="Panamá Oeste"/>
    <n v="5"/>
    <s v="01/09/2020"/>
    <x v="44"/>
  </r>
  <r>
    <x v="4"/>
    <s v="Primero"/>
    <s v="Colón"/>
    <n v="0"/>
    <s v="01/09/2020"/>
    <x v="44"/>
  </r>
  <r>
    <x v="4"/>
    <s v="Primero"/>
    <s v="Darién"/>
    <n v="1"/>
    <s v="01/09/2020"/>
    <x v="44"/>
  </r>
  <r>
    <x v="5"/>
    <s v="Primero"/>
    <s v="Panamá"/>
    <n v="398"/>
    <s v="01/09/2020"/>
    <x v="44"/>
  </r>
  <r>
    <x v="5"/>
    <s v="Primero"/>
    <s v="San Miguelito"/>
    <n v="168"/>
    <s v="01/09/2020"/>
    <x v="44"/>
  </r>
  <r>
    <x v="5"/>
    <s v="Primero"/>
    <s v="Panamá Oeste"/>
    <n v="360"/>
    <s v="01/09/2020"/>
    <x v="44"/>
  </r>
  <r>
    <x v="5"/>
    <s v="Primero"/>
    <s v="Colón"/>
    <n v="155"/>
    <s v="01/09/2020"/>
    <x v="44"/>
  </r>
  <r>
    <x v="5"/>
    <s v="Primero"/>
    <s v="Darién"/>
    <n v="27"/>
    <s v="01/09/2020"/>
    <x v="44"/>
  </r>
  <r>
    <x v="6"/>
    <s v="Primero"/>
    <s v="Panamá"/>
    <n v="847"/>
    <s v="01/09/2020"/>
    <x v="44"/>
  </r>
  <r>
    <x v="6"/>
    <s v="Primero"/>
    <s v="San Miguelito"/>
    <n v="195"/>
    <s v="01/09/2020"/>
    <x v="44"/>
  </r>
  <r>
    <x v="6"/>
    <s v="Primero"/>
    <s v="Panamá Oeste"/>
    <n v="243"/>
    <s v="01/09/2020"/>
    <x v="44"/>
  </r>
  <r>
    <x v="6"/>
    <s v="Primero"/>
    <s v="Colón"/>
    <n v="66"/>
    <s v="01/09/2020"/>
    <x v="44"/>
  </r>
  <r>
    <x v="6"/>
    <s v="Primero"/>
    <s v="Darién"/>
    <n v="28"/>
    <s v="01/09/2020"/>
    <x v="44"/>
  </r>
  <r>
    <x v="7"/>
    <s v="Primero"/>
    <s v="Panamá"/>
    <n v="94"/>
    <s v="01/09/2020"/>
    <x v="44"/>
  </r>
  <r>
    <x v="7"/>
    <s v="Primero"/>
    <s v="San Miguelito"/>
    <n v="6"/>
    <s v="01/09/2020"/>
    <x v="44"/>
  </r>
  <r>
    <x v="7"/>
    <s v="Primero"/>
    <s v="Panamá Oeste"/>
    <n v="14"/>
    <s v="01/09/2020"/>
    <x v="44"/>
  </r>
  <r>
    <x v="7"/>
    <s v="Primero"/>
    <s v="Colón"/>
    <n v="3"/>
    <s v="01/09/2020"/>
    <x v="44"/>
  </r>
  <r>
    <x v="7"/>
    <s v="Primero"/>
    <s v="Darién"/>
    <n v="0"/>
    <s v="01/09/2020"/>
    <x v="44"/>
  </r>
  <r>
    <x v="8"/>
    <s v="Primero"/>
    <s v="Panamá"/>
    <n v="9"/>
    <s v="01/09/2020"/>
    <x v="44"/>
  </r>
  <r>
    <x v="8"/>
    <s v="Primero"/>
    <s v="San Miguelito"/>
    <n v="2"/>
    <s v="01/09/2020"/>
    <x v="44"/>
  </r>
  <r>
    <x v="8"/>
    <s v="Primero"/>
    <s v="Panamá Oeste"/>
    <n v="4"/>
    <s v="01/09/2020"/>
    <x v="44"/>
  </r>
  <r>
    <x v="8"/>
    <s v="Primero"/>
    <s v="Colón"/>
    <n v="0"/>
    <s v="01/09/2020"/>
    <x v="44"/>
  </r>
  <r>
    <x v="8"/>
    <s v="Primero"/>
    <s v="Darién"/>
    <n v="0"/>
    <s v="01/09/2020"/>
    <x v="44"/>
  </r>
  <r>
    <x v="9"/>
    <s v="Primero"/>
    <s v="Panamá"/>
    <n v="353"/>
    <s v="01/09/2020"/>
    <x v="44"/>
  </r>
  <r>
    <x v="9"/>
    <s v="Primero"/>
    <s v="San Miguelito"/>
    <n v="97"/>
    <s v="01/09/2020"/>
    <x v="44"/>
  </r>
  <r>
    <x v="9"/>
    <s v="Primero"/>
    <s v="Panamá Oeste"/>
    <n v="142"/>
    <s v="01/09/2020"/>
    <x v="44"/>
  </r>
  <r>
    <x v="9"/>
    <s v="Primero"/>
    <s v="Colón"/>
    <n v="79"/>
    <s v="01/09/2020"/>
    <x v="44"/>
  </r>
  <r>
    <x v="9"/>
    <s v="Primero"/>
    <s v="Darién"/>
    <n v="22"/>
    <s v="01/09/2020"/>
    <x v="44"/>
  </r>
  <r>
    <x v="10"/>
    <s v="Primero"/>
    <s v="Panamá"/>
    <n v="44"/>
    <s v="01/09/2020"/>
    <x v="44"/>
  </r>
  <r>
    <x v="10"/>
    <s v="Primero"/>
    <s v="San Miguelito"/>
    <n v="2"/>
    <s v="01/09/2020"/>
    <x v="44"/>
  </r>
  <r>
    <x v="10"/>
    <s v="Primero"/>
    <s v="Panamá Oeste"/>
    <n v="10"/>
    <s v="01/09/2020"/>
    <x v="44"/>
  </r>
  <r>
    <x v="10"/>
    <s v="Primero"/>
    <s v="Colón"/>
    <n v="9"/>
    <s v="01/09/2020"/>
    <x v="44"/>
  </r>
  <r>
    <x v="10"/>
    <s v="Primero"/>
    <s v="Darién"/>
    <n v="0"/>
    <s v="01/09/2020"/>
    <x v="44"/>
  </r>
  <r>
    <x v="11"/>
    <s v="Primero"/>
    <s v="Panamá"/>
    <n v="79"/>
    <s v="01/09/2020"/>
    <x v="44"/>
  </r>
  <r>
    <x v="11"/>
    <s v="Primero"/>
    <s v="San Miguelito"/>
    <n v="8"/>
    <s v="01/09/2020"/>
    <x v="44"/>
  </r>
  <r>
    <x v="11"/>
    <s v="Primero"/>
    <s v="Panamá Oeste"/>
    <n v="13"/>
    <s v="01/09/2020"/>
    <x v="44"/>
  </r>
  <r>
    <x v="11"/>
    <s v="Primero"/>
    <s v="Colón"/>
    <n v="4"/>
    <s v="01/09/2020"/>
    <x v="44"/>
  </r>
  <r>
    <x v="11"/>
    <s v="Primero"/>
    <s v="Darién"/>
    <n v="0"/>
    <s v="01/09/2020"/>
    <x v="44"/>
  </r>
  <r>
    <x v="12"/>
    <s v="Primero"/>
    <s v="Panamá"/>
    <n v="25"/>
    <s v="01/09/2020"/>
    <x v="44"/>
  </r>
  <r>
    <x v="12"/>
    <s v="Primero"/>
    <s v="San Miguelito"/>
    <n v="32"/>
    <s v="01/09/2020"/>
    <x v="44"/>
  </r>
  <r>
    <x v="12"/>
    <s v="Primero"/>
    <s v="Panamá Oeste"/>
    <n v="14"/>
    <s v="01/09/2020"/>
    <x v="44"/>
  </r>
  <r>
    <x v="12"/>
    <s v="Primero"/>
    <s v="Colón"/>
    <n v="0"/>
    <s v="01/09/2020"/>
    <x v="44"/>
  </r>
  <r>
    <x v="12"/>
    <s v="Primero"/>
    <s v="Darién"/>
    <n v="1"/>
    <s v="01/09/2020"/>
    <x v="44"/>
  </r>
  <r>
    <x v="13"/>
    <s v="Primero"/>
    <s v="Panamá"/>
    <n v="11"/>
    <s v="01/09/2020"/>
    <x v="44"/>
  </r>
  <r>
    <x v="13"/>
    <s v="Primero"/>
    <s v="San Miguelito"/>
    <n v="0"/>
    <s v="01/09/2020"/>
    <x v="44"/>
  </r>
  <r>
    <x v="13"/>
    <s v="Primero"/>
    <s v="Panamá Oeste"/>
    <n v="8"/>
    <s v="01/09/2020"/>
    <x v="44"/>
  </r>
  <r>
    <x v="13"/>
    <s v="Primero"/>
    <s v="Colón"/>
    <n v="2"/>
    <s v="01/09/2020"/>
    <x v="44"/>
  </r>
  <r>
    <x v="13"/>
    <s v="Primero"/>
    <s v="Darién"/>
    <n v="0"/>
    <s v="01/09/2020"/>
    <x v="44"/>
  </r>
  <r>
    <x v="14"/>
    <s v="Primero"/>
    <s v="Panamá"/>
    <n v="4"/>
    <s v="01/09/2020"/>
    <x v="44"/>
  </r>
  <r>
    <x v="14"/>
    <s v="Primero"/>
    <s v="San Miguelito"/>
    <n v="0"/>
    <s v="01/09/2020"/>
    <x v="44"/>
  </r>
  <r>
    <x v="14"/>
    <s v="Primero"/>
    <s v="Panamá Oeste"/>
    <n v="0"/>
    <s v="01/09/2020"/>
    <x v="44"/>
  </r>
  <r>
    <x v="14"/>
    <s v="Primero"/>
    <s v="Colón"/>
    <n v="0"/>
    <s v="01/09/2020"/>
    <x v="44"/>
  </r>
  <r>
    <x v="14"/>
    <s v="Primero"/>
    <s v="Darién"/>
    <n v="0"/>
    <s v="01/09/2020"/>
    <x v="44"/>
  </r>
  <r>
    <x v="0"/>
    <s v="Primero"/>
    <s v="Panamá"/>
    <n v="0"/>
    <s v="01/09/2020"/>
    <x v="44"/>
  </r>
  <r>
    <x v="0"/>
    <s v="Primero"/>
    <s v="San Miguelito"/>
    <n v="0"/>
    <s v="01/09/2020"/>
    <x v="44"/>
  </r>
  <r>
    <x v="0"/>
    <s v="Primero"/>
    <s v="Panamá Oeste"/>
    <n v="0"/>
    <s v="01/09/2020"/>
    <x v="44"/>
  </r>
  <r>
    <x v="0"/>
    <s v="Primero"/>
    <s v="Colón"/>
    <m/>
    <s v="01/09/2020"/>
    <x v="44"/>
  </r>
  <r>
    <x v="0"/>
    <s v="Primero"/>
    <s v="Darién"/>
    <n v="0"/>
    <s v="01/09/2020"/>
    <x v="44"/>
  </r>
  <r>
    <x v="1"/>
    <s v="Primero"/>
    <s v="Panamá"/>
    <n v="290"/>
    <s v="01/10/2020"/>
    <x v="45"/>
  </r>
  <r>
    <x v="1"/>
    <s v="Primero"/>
    <s v="San Miguelito"/>
    <n v="70"/>
    <s v="01/10/2020"/>
    <x v="45"/>
  </r>
  <r>
    <x v="1"/>
    <s v="Primero"/>
    <s v="Panamá Oeste"/>
    <n v="131"/>
    <s v="01/10/2020"/>
    <x v="45"/>
  </r>
  <r>
    <x v="1"/>
    <s v="Primero"/>
    <s v="Colón"/>
    <n v="82"/>
    <s v="01/10/2020"/>
    <x v="45"/>
  </r>
  <r>
    <x v="1"/>
    <s v="Primero"/>
    <s v="Darién"/>
    <n v="13"/>
    <s v="01/10/2020"/>
    <x v="45"/>
  </r>
  <r>
    <x v="2"/>
    <s v="Primero"/>
    <s v="Panamá"/>
    <n v="40"/>
    <s v="01/10/2020"/>
    <x v="45"/>
  </r>
  <r>
    <x v="2"/>
    <s v="Primero"/>
    <s v="San Miguelito"/>
    <n v="13"/>
    <s v="01/10/2020"/>
    <x v="45"/>
  </r>
  <r>
    <x v="2"/>
    <s v="Primero"/>
    <s v="Panamá Oeste"/>
    <n v="23"/>
    <s v="01/10/2020"/>
    <x v="45"/>
  </r>
  <r>
    <x v="2"/>
    <s v="Primero"/>
    <s v="Colón"/>
    <n v="11"/>
    <s v="01/10/2020"/>
    <x v="45"/>
  </r>
  <r>
    <x v="2"/>
    <s v="Primero"/>
    <s v="Darién"/>
    <n v="1"/>
    <s v="01/10/2020"/>
    <x v="45"/>
  </r>
  <r>
    <x v="3"/>
    <s v="Primero"/>
    <s v="Panamá"/>
    <n v="138"/>
    <s v="01/10/2020"/>
    <x v="45"/>
  </r>
  <r>
    <x v="3"/>
    <s v="Primero"/>
    <s v="San Miguelito"/>
    <n v="20"/>
    <s v="01/10/2020"/>
    <x v="45"/>
  </r>
  <r>
    <x v="3"/>
    <s v="Primero"/>
    <s v="Panamá Oeste"/>
    <n v="69"/>
    <s v="01/10/2020"/>
    <x v="45"/>
  </r>
  <r>
    <x v="3"/>
    <s v="Primero"/>
    <s v="Colón"/>
    <n v="23"/>
    <s v="01/10/2020"/>
    <x v="45"/>
  </r>
  <r>
    <x v="3"/>
    <s v="Primero"/>
    <s v="Darién"/>
    <n v="10"/>
    <s v="01/10/2020"/>
    <x v="45"/>
  </r>
  <r>
    <x v="4"/>
    <s v="Primero"/>
    <s v="Panamá"/>
    <n v="12"/>
    <s v="01/10/2020"/>
    <x v="45"/>
  </r>
  <r>
    <x v="4"/>
    <s v="Primero"/>
    <s v="San Miguelito"/>
    <n v="2"/>
    <s v="01/10/2020"/>
    <x v="45"/>
  </r>
  <r>
    <x v="4"/>
    <s v="Primero"/>
    <s v="Panamá Oeste"/>
    <n v="6"/>
    <s v="01/10/2020"/>
    <x v="45"/>
  </r>
  <r>
    <x v="4"/>
    <s v="Primero"/>
    <s v="Colón"/>
    <n v="6"/>
    <s v="01/10/2020"/>
    <x v="45"/>
  </r>
  <r>
    <x v="4"/>
    <s v="Primero"/>
    <s v="Darién"/>
    <n v="4"/>
    <s v="01/10/2020"/>
    <x v="45"/>
  </r>
  <r>
    <x v="5"/>
    <s v="Primero"/>
    <s v="Panamá"/>
    <n v="454"/>
    <s v="01/10/2020"/>
    <x v="45"/>
  </r>
  <r>
    <x v="5"/>
    <s v="Primero"/>
    <s v="San Miguelito"/>
    <n v="161"/>
    <s v="01/10/2020"/>
    <x v="45"/>
  </r>
  <r>
    <x v="5"/>
    <s v="Primero"/>
    <s v="Panamá Oeste"/>
    <n v="395"/>
    <s v="01/10/2020"/>
    <x v="45"/>
  </r>
  <r>
    <x v="5"/>
    <s v="Primero"/>
    <s v="Colón"/>
    <n v="159"/>
    <s v="01/10/2020"/>
    <x v="45"/>
  </r>
  <r>
    <x v="5"/>
    <s v="Primero"/>
    <s v="Darién"/>
    <n v="29"/>
    <s v="01/10/2020"/>
    <x v="45"/>
  </r>
  <r>
    <x v="6"/>
    <s v="Primero"/>
    <s v="Panamá"/>
    <n v="954"/>
    <s v="01/10/2020"/>
    <x v="45"/>
  </r>
  <r>
    <x v="6"/>
    <s v="Primero"/>
    <s v="San Miguelito"/>
    <n v="230"/>
    <s v="01/10/2020"/>
    <x v="45"/>
  </r>
  <r>
    <x v="6"/>
    <s v="Primero"/>
    <s v="Panamá Oeste"/>
    <n v="288"/>
    <s v="01/10/2020"/>
    <x v="45"/>
  </r>
  <r>
    <x v="6"/>
    <s v="Primero"/>
    <s v="Colón"/>
    <n v="91"/>
    <s v="01/10/2020"/>
    <x v="45"/>
  </r>
  <r>
    <x v="6"/>
    <s v="Primero"/>
    <s v="Darién"/>
    <n v="17"/>
    <s v="01/10/2020"/>
    <x v="45"/>
  </r>
  <r>
    <x v="7"/>
    <s v="Primero"/>
    <s v="Panamá"/>
    <n v="102"/>
    <s v="01/10/2020"/>
    <x v="45"/>
  </r>
  <r>
    <x v="7"/>
    <s v="Primero"/>
    <s v="San Miguelito"/>
    <n v="9"/>
    <s v="01/10/2020"/>
    <x v="45"/>
  </r>
  <r>
    <x v="7"/>
    <s v="Primero"/>
    <s v="Panamá Oeste"/>
    <n v="8"/>
    <s v="01/10/2020"/>
    <x v="45"/>
  </r>
  <r>
    <x v="7"/>
    <s v="Primero"/>
    <s v="Colón"/>
    <n v="7"/>
    <s v="01/10/2020"/>
    <x v="45"/>
  </r>
  <r>
    <x v="7"/>
    <s v="Primero"/>
    <s v="Darién"/>
    <n v="0"/>
    <s v="01/10/2020"/>
    <x v="45"/>
  </r>
  <r>
    <x v="8"/>
    <s v="Primero"/>
    <s v="Panamá"/>
    <n v="10"/>
    <s v="01/10/2020"/>
    <x v="45"/>
  </r>
  <r>
    <x v="8"/>
    <s v="Primero"/>
    <s v="San Miguelito"/>
    <n v="5"/>
    <s v="01/10/2020"/>
    <x v="45"/>
  </r>
  <r>
    <x v="8"/>
    <s v="Primero"/>
    <s v="Panamá Oeste"/>
    <n v="11"/>
    <s v="01/10/2020"/>
    <x v="45"/>
  </r>
  <r>
    <x v="8"/>
    <s v="Primero"/>
    <s v="Colón"/>
    <n v="0"/>
    <s v="01/10/2020"/>
    <x v="45"/>
  </r>
  <r>
    <x v="8"/>
    <s v="Primero"/>
    <s v="Darién"/>
    <n v="0"/>
    <s v="01/10/2020"/>
    <x v="45"/>
  </r>
  <r>
    <x v="9"/>
    <s v="Primero"/>
    <s v="Panamá"/>
    <n v="363"/>
    <s v="01/10/2020"/>
    <x v="45"/>
  </r>
  <r>
    <x v="9"/>
    <s v="Primero"/>
    <s v="San Miguelito"/>
    <n v="117"/>
    <s v="01/10/2020"/>
    <x v="45"/>
  </r>
  <r>
    <x v="9"/>
    <s v="Primero"/>
    <s v="Panamá Oeste"/>
    <n v="125"/>
    <s v="01/10/2020"/>
    <x v="45"/>
  </r>
  <r>
    <x v="9"/>
    <s v="Primero"/>
    <s v="Colón"/>
    <n v="85"/>
    <s v="01/10/2020"/>
    <x v="45"/>
  </r>
  <r>
    <x v="9"/>
    <s v="Primero"/>
    <s v="Darién"/>
    <n v="13"/>
    <s v="01/10/2020"/>
    <x v="45"/>
  </r>
  <r>
    <x v="10"/>
    <s v="Primero"/>
    <s v="Panamá"/>
    <n v="32"/>
    <s v="01/10/2020"/>
    <x v="45"/>
  </r>
  <r>
    <x v="10"/>
    <s v="Primero"/>
    <s v="San Miguelito"/>
    <n v="1"/>
    <s v="01/10/2020"/>
    <x v="45"/>
  </r>
  <r>
    <x v="10"/>
    <s v="Primero"/>
    <s v="Panamá Oeste"/>
    <n v="8"/>
    <s v="01/10/2020"/>
    <x v="45"/>
  </r>
  <r>
    <x v="10"/>
    <s v="Primero"/>
    <s v="Colón"/>
    <n v="8"/>
    <s v="01/10/2020"/>
    <x v="45"/>
  </r>
  <r>
    <x v="10"/>
    <s v="Primero"/>
    <s v="Darién"/>
    <n v="2"/>
    <s v="01/10/2020"/>
    <x v="45"/>
  </r>
  <r>
    <x v="11"/>
    <s v="Primero"/>
    <s v="Panamá"/>
    <n v="79"/>
    <s v="01/10/2020"/>
    <x v="45"/>
  </r>
  <r>
    <x v="11"/>
    <s v="Primero"/>
    <s v="San Miguelito"/>
    <n v="17"/>
    <s v="01/10/2020"/>
    <x v="45"/>
  </r>
  <r>
    <x v="11"/>
    <s v="Primero"/>
    <s v="Panamá Oeste"/>
    <n v="25"/>
    <s v="01/10/2020"/>
    <x v="45"/>
  </r>
  <r>
    <x v="11"/>
    <s v="Primero"/>
    <s v="Colón"/>
    <n v="11"/>
    <s v="01/10/2020"/>
    <x v="45"/>
  </r>
  <r>
    <x v="11"/>
    <s v="Primero"/>
    <s v="Darién"/>
    <n v="0"/>
    <s v="01/10/2020"/>
    <x v="45"/>
  </r>
  <r>
    <x v="12"/>
    <s v="Primero"/>
    <s v="Panamá"/>
    <n v="30"/>
    <s v="01/10/2020"/>
    <x v="45"/>
  </r>
  <r>
    <x v="12"/>
    <s v="Primero"/>
    <s v="San Miguelito"/>
    <n v="36"/>
    <s v="01/10/2020"/>
    <x v="45"/>
  </r>
  <r>
    <x v="12"/>
    <s v="Primero"/>
    <s v="Panamá Oeste"/>
    <n v="19"/>
    <s v="01/10/2020"/>
    <x v="45"/>
  </r>
  <r>
    <x v="12"/>
    <s v="Primero"/>
    <s v="Colón"/>
    <n v="4"/>
    <s v="01/10/2020"/>
    <x v="45"/>
  </r>
  <r>
    <x v="12"/>
    <s v="Primero"/>
    <s v="Darién"/>
    <n v="1"/>
    <s v="01/10/2020"/>
    <x v="45"/>
  </r>
  <r>
    <x v="13"/>
    <s v="Primero"/>
    <s v="Panamá"/>
    <n v="10"/>
    <s v="01/10/2020"/>
    <x v="45"/>
  </r>
  <r>
    <x v="13"/>
    <s v="Primero"/>
    <s v="San Miguelito"/>
    <n v="2"/>
    <s v="01/10/2020"/>
    <x v="45"/>
  </r>
  <r>
    <x v="13"/>
    <s v="Primero"/>
    <s v="Panamá Oeste"/>
    <n v="6"/>
    <s v="01/10/2020"/>
    <x v="45"/>
  </r>
  <r>
    <x v="13"/>
    <s v="Primero"/>
    <s v="Colón"/>
    <n v="2"/>
    <s v="01/10/2020"/>
    <x v="45"/>
  </r>
  <r>
    <x v="13"/>
    <s v="Primero"/>
    <s v="Darién"/>
    <n v="2"/>
    <s v="01/10/2020"/>
    <x v="45"/>
  </r>
  <r>
    <x v="14"/>
    <s v="Primero"/>
    <s v="Panamá"/>
    <n v="0"/>
    <s v="01/10/2020"/>
    <x v="45"/>
  </r>
  <r>
    <x v="14"/>
    <s v="Primero"/>
    <s v="San Miguelito"/>
    <n v="0"/>
    <s v="01/10/2020"/>
    <x v="45"/>
  </r>
  <r>
    <x v="14"/>
    <s v="Primero"/>
    <s v="Panamá Oeste"/>
    <n v="1"/>
    <s v="01/10/2020"/>
    <x v="45"/>
  </r>
  <r>
    <x v="14"/>
    <s v="Primero"/>
    <s v="Colón"/>
    <n v="0"/>
    <s v="01/10/2020"/>
    <x v="45"/>
  </r>
  <r>
    <x v="14"/>
    <s v="Primero"/>
    <s v="Darién"/>
    <n v="0"/>
    <s v="01/10/2020"/>
    <x v="45"/>
  </r>
  <r>
    <x v="0"/>
    <s v="Primero"/>
    <s v="Panamá"/>
    <n v="5"/>
    <s v="01/10/2020"/>
    <x v="45"/>
  </r>
  <r>
    <x v="0"/>
    <s v="Primero"/>
    <s v="San Miguelito"/>
    <n v="0"/>
    <s v="01/10/2020"/>
    <x v="45"/>
  </r>
  <r>
    <x v="0"/>
    <s v="Primero"/>
    <s v="Panamá Oeste"/>
    <n v="0"/>
    <s v="01/10/2020"/>
    <x v="45"/>
  </r>
  <r>
    <x v="0"/>
    <s v="Primero"/>
    <s v="Colón"/>
    <n v="0"/>
    <s v="01/10/2020"/>
    <x v="45"/>
  </r>
  <r>
    <x v="0"/>
    <s v="Primero"/>
    <s v="Darién"/>
    <n v="1"/>
    <s v="01/10/2020"/>
    <x v="45"/>
  </r>
  <r>
    <x v="1"/>
    <s v="Primero"/>
    <s v="Panamá"/>
    <n v="265"/>
    <s v="01/11/2020"/>
    <x v="46"/>
  </r>
  <r>
    <x v="1"/>
    <s v="Primero"/>
    <s v="San Miguelito"/>
    <n v="82"/>
    <s v="01/11/2020"/>
    <x v="46"/>
  </r>
  <r>
    <x v="1"/>
    <s v="Primero"/>
    <s v="Panamá Oeste"/>
    <n v="126"/>
    <s v="01/11/2020"/>
    <x v="46"/>
  </r>
  <r>
    <x v="1"/>
    <s v="Primero"/>
    <s v="Colón"/>
    <n v="72"/>
    <s v="01/11/2020"/>
    <x v="46"/>
  </r>
  <r>
    <x v="1"/>
    <s v="Primero"/>
    <s v="Darién"/>
    <n v="17"/>
    <s v="01/11/2020"/>
    <x v="46"/>
  </r>
  <r>
    <x v="2"/>
    <s v="Primero"/>
    <s v="Panamá"/>
    <n v="40"/>
    <s v="01/11/2020"/>
    <x v="46"/>
  </r>
  <r>
    <x v="2"/>
    <s v="Primero"/>
    <s v="San Miguelito"/>
    <n v="5"/>
    <s v="01/11/2020"/>
    <x v="46"/>
  </r>
  <r>
    <x v="2"/>
    <s v="Primero"/>
    <s v="Panamá Oeste"/>
    <n v="15"/>
    <s v="01/11/2020"/>
    <x v="46"/>
  </r>
  <r>
    <x v="2"/>
    <s v="Primero"/>
    <s v="Colón"/>
    <n v="6"/>
    <s v="01/11/2020"/>
    <x v="46"/>
  </r>
  <r>
    <x v="2"/>
    <s v="Primero"/>
    <s v="Darién"/>
    <n v="0"/>
    <s v="01/11/2020"/>
    <x v="46"/>
  </r>
  <r>
    <x v="3"/>
    <s v="Primero"/>
    <s v="Panamá"/>
    <n v="90"/>
    <s v="01/11/2020"/>
    <x v="46"/>
  </r>
  <r>
    <x v="3"/>
    <s v="Primero"/>
    <s v="San Miguelito"/>
    <n v="35"/>
    <s v="01/11/2020"/>
    <x v="46"/>
  </r>
  <r>
    <x v="3"/>
    <s v="Primero"/>
    <s v="Panamá Oeste"/>
    <n v="47"/>
    <s v="01/11/2020"/>
    <x v="46"/>
  </r>
  <r>
    <x v="3"/>
    <s v="Primero"/>
    <s v="Colón"/>
    <n v="29"/>
    <s v="01/11/2020"/>
    <x v="46"/>
  </r>
  <r>
    <x v="3"/>
    <s v="Primero"/>
    <s v="Darién"/>
    <n v="18"/>
    <s v="01/11/2020"/>
    <x v="46"/>
  </r>
  <r>
    <x v="4"/>
    <s v="Primero"/>
    <s v="Panamá"/>
    <n v="14"/>
    <s v="01/11/2020"/>
    <x v="46"/>
  </r>
  <r>
    <x v="4"/>
    <s v="Primero"/>
    <s v="San Miguelito"/>
    <n v="0"/>
    <s v="01/11/2020"/>
    <x v="46"/>
  </r>
  <r>
    <x v="4"/>
    <s v="Primero"/>
    <s v="Panamá Oeste"/>
    <n v="3"/>
    <s v="01/11/2020"/>
    <x v="46"/>
  </r>
  <r>
    <x v="4"/>
    <s v="Primero"/>
    <s v="Colón"/>
    <n v="3"/>
    <s v="01/11/2020"/>
    <x v="46"/>
  </r>
  <r>
    <x v="4"/>
    <s v="Primero"/>
    <s v="Darién"/>
    <n v="1"/>
    <s v="01/11/2020"/>
    <x v="46"/>
  </r>
  <r>
    <x v="5"/>
    <s v="Primero"/>
    <s v="Panamá"/>
    <n v="381"/>
    <s v="01/11/2020"/>
    <x v="46"/>
  </r>
  <r>
    <x v="5"/>
    <s v="Primero"/>
    <s v="San Miguelito"/>
    <n v="142"/>
    <s v="01/11/2020"/>
    <x v="46"/>
  </r>
  <r>
    <x v="5"/>
    <s v="Primero"/>
    <s v="Panamá Oeste"/>
    <n v="349"/>
    <s v="01/11/2020"/>
    <x v="46"/>
  </r>
  <r>
    <x v="5"/>
    <s v="Primero"/>
    <s v="Colón"/>
    <n v="146"/>
    <s v="01/11/2020"/>
    <x v="46"/>
  </r>
  <r>
    <x v="5"/>
    <s v="Primero"/>
    <s v="Darién"/>
    <n v="24"/>
    <s v="01/11/2020"/>
    <x v="46"/>
  </r>
  <r>
    <x v="6"/>
    <s v="Primero"/>
    <s v="Panamá"/>
    <n v="826"/>
    <s v="01/11/2020"/>
    <x v="46"/>
  </r>
  <r>
    <x v="6"/>
    <s v="Primero"/>
    <s v="San Miguelito"/>
    <n v="202"/>
    <s v="01/11/2020"/>
    <x v="46"/>
  </r>
  <r>
    <x v="6"/>
    <s v="Primero"/>
    <s v="Panamá Oeste"/>
    <n v="249"/>
    <s v="01/11/2020"/>
    <x v="46"/>
  </r>
  <r>
    <x v="6"/>
    <s v="Primero"/>
    <s v="Colón"/>
    <n v="73"/>
    <s v="01/11/2020"/>
    <x v="46"/>
  </r>
  <r>
    <x v="6"/>
    <s v="Primero"/>
    <s v="Darién"/>
    <n v="15"/>
    <s v="01/11/2020"/>
    <x v="46"/>
  </r>
  <r>
    <x v="7"/>
    <s v="Primero"/>
    <s v="Panamá"/>
    <n v="52"/>
    <s v="01/11/2020"/>
    <x v="46"/>
  </r>
  <r>
    <x v="7"/>
    <s v="Primero"/>
    <s v="San Miguelito"/>
    <n v="2"/>
    <s v="01/11/2020"/>
    <x v="46"/>
  </r>
  <r>
    <x v="7"/>
    <s v="Primero"/>
    <s v="Panamá Oeste"/>
    <n v="31"/>
    <s v="01/11/2020"/>
    <x v="46"/>
  </r>
  <r>
    <x v="7"/>
    <s v="Primero"/>
    <s v="Colón"/>
    <n v="5"/>
    <s v="01/11/2020"/>
    <x v="46"/>
  </r>
  <r>
    <x v="7"/>
    <s v="Primero"/>
    <s v="Darién"/>
    <n v="0"/>
    <s v="01/11/2020"/>
    <x v="46"/>
  </r>
  <r>
    <x v="8"/>
    <s v="Primero"/>
    <s v="Panamá"/>
    <n v="19"/>
    <s v="01/11/2020"/>
    <x v="46"/>
  </r>
  <r>
    <x v="8"/>
    <s v="Primero"/>
    <s v="San Miguelito"/>
    <n v="8"/>
    <s v="01/11/2020"/>
    <x v="46"/>
  </r>
  <r>
    <x v="8"/>
    <s v="Primero"/>
    <s v="Panamá Oeste"/>
    <n v="6"/>
    <s v="01/11/2020"/>
    <x v="46"/>
  </r>
  <r>
    <x v="8"/>
    <s v="Primero"/>
    <s v="Colón"/>
    <n v="1"/>
    <s v="01/11/2020"/>
    <x v="46"/>
  </r>
  <r>
    <x v="8"/>
    <s v="Primero"/>
    <s v="Darién"/>
    <n v="0"/>
    <s v="01/11/2020"/>
    <x v="46"/>
  </r>
  <r>
    <x v="9"/>
    <s v="Primero"/>
    <s v="Panamá"/>
    <n v="350"/>
    <s v="01/11/2020"/>
    <x v="46"/>
  </r>
  <r>
    <x v="9"/>
    <s v="Primero"/>
    <s v="San Miguelito"/>
    <n v="74"/>
    <s v="01/11/2020"/>
    <x v="46"/>
  </r>
  <r>
    <x v="9"/>
    <s v="Primero"/>
    <s v="Panamá Oeste"/>
    <n v="99"/>
    <s v="01/11/2020"/>
    <x v="46"/>
  </r>
  <r>
    <x v="9"/>
    <s v="Primero"/>
    <s v="Colón"/>
    <n v="77"/>
    <s v="01/11/2020"/>
    <x v="46"/>
  </r>
  <r>
    <x v="9"/>
    <s v="Primero"/>
    <s v="Darién"/>
    <n v="11"/>
    <s v="01/11/2020"/>
    <x v="46"/>
  </r>
  <r>
    <x v="10"/>
    <s v="Primero"/>
    <s v="Panamá"/>
    <n v="26"/>
    <s v="01/11/2020"/>
    <x v="46"/>
  </r>
  <r>
    <x v="10"/>
    <s v="Primero"/>
    <s v="San Miguelito"/>
    <n v="7"/>
    <s v="01/11/2020"/>
    <x v="46"/>
  </r>
  <r>
    <x v="10"/>
    <s v="Primero"/>
    <s v="Panamá Oeste"/>
    <n v="4"/>
    <s v="01/11/2020"/>
    <x v="46"/>
  </r>
  <r>
    <x v="10"/>
    <s v="Primero"/>
    <s v="Colón"/>
    <n v="4"/>
    <s v="01/11/2020"/>
    <x v="46"/>
  </r>
  <r>
    <x v="10"/>
    <s v="Primero"/>
    <s v="Darién"/>
    <n v="0"/>
    <s v="01/11/2020"/>
    <x v="46"/>
  </r>
  <r>
    <x v="11"/>
    <s v="Primero"/>
    <s v="Panamá"/>
    <n v="45"/>
    <s v="01/11/2020"/>
    <x v="46"/>
  </r>
  <r>
    <x v="11"/>
    <s v="Primero"/>
    <s v="San Miguelito"/>
    <n v="8"/>
    <s v="01/11/2020"/>
    <x v="46"/>
  </r>
  <r>
    <x v="11"/>
    <s v="Primero"/>
    <s v="Panamá Oeste"/>
    <n v="17"/>
    <s v="01/11/2020"/>
    <x v="46"/>
  </r>
  <r>
    <x v="11"/>
    <s v="Primero"/>
    <s v="Colón"/>
    <n v="6"/>
    <s v="01/11/2020"/>
    <x v="46"/>
  </r>
  <r>
    <x v="11"/>
    <s v="Primero"/>
    <s v="Darién"/>
    <n v="0"/>
    <s v="01/11/2020"/>
    <x v="46"/>
  </r>
  <r>
    <x v="12"/>
    <s v="Primero"/>
    <s v="Panamá"/>
    <n v="27"/>
    <s v="01/11/2020"/>
    <x v="46"/>
  </r>
  <r>
    <x v="12"/>
    <s v="Primero"/>
    <s v="San Miguelito"/>
    <n v="6"/>
    <s v="01/11/2020"/>
    <x v="46"/>
  </r>
  <r>
    <x v="12"/>
    <s v="Primero"/>
    <s v="Panamá Oeste"/>
    <n v="14"/>
    <s v="01/11/2020"/>
    <x v="46"/>
  </r>
  <r>
    <x v="12"/>
    <s v="Primero"/>
    <s v="Colón"/>
    <n v="3"/>
    <s v="01/11/2020"/>
    <x v="46"/>
  </r>
  <r>
    <x v="12"/>
    <s v="Primero"/>
    <s v="Darién"/>
    <n v="1"/>
    <s v="01/11/2020"/>
    <x v="46"/>
  </r>
  <r>
    <x v="13"/>
    <s v="Primero"/>
    <s v="Panamá"/>
    <n v="6"/>
    <s v="01/11/2020"/>
    <x v="46"/>
  </r>
  <r>
    <x v="13"/>
    <s v="Primero"/>
    <s v="San Miguelito"/>
    <n v="0"/>
    <s v="01/11/2020"/>
    <x v="46"/>
  </r>
  <r>
    <x v="13"/>
    <s v="Primero"/>
    <s v="Panamá Oeste"/>
    <n v="4"/>
    <s v="01/11/2020"/>
    <x v="46"/>
  </r>
  <r>
    <x v="13"/>
    <s v="Primero"/>
    <s v="Colón"/>
    <n v="3"/>
    <s v="01/11/2020"/>
    <x v="46"/>
  </r>
  <r>
    <x v="13"/>
    <s v="Primero"/>
    <s v="Darién"/>
    <n v="1"/>
    <s v="01/11/2020"/>
    <x v="46"/>
  </r>
  <r>
    <x v="14"/>
    <s v="Primero"/>
    <s v="Panamá"/>
    <n v="1"/>
    <s v="01/11/2020"/>
    <x v="46"/>
  </r>
  <r>
    <x v="14"/>
    <s v="Primero"/>
    <s v="San Miguelito"/>
    <n v="0"/>
    <s v="01/11/2020"/>
    <x v="46"/>
  </r>
  <r>
    <x v="14"/>
    <s v="Primero"/>
    <s v="Panamá Oeste"/>
    <n v="0"/>
    <s v="01/11/2020"/>
    <x v="46"/>
  </r>
  <r>
    <x v="14"/>
    <s v="Primero"/>
    <s v="Colón"/>
    <n v="0"/>
    <s v="01/11/2020"/>
    <x v="46"/>
  </r>
  <r>
    <x v="14"/>
    <s v="Primero"/>
    <s v="Darién"/>
    <n v="0"/>
    <s v="01/11/2020"/>
    <x v="46"/>
  </r>
  <r>
    <x v="0"/>
    <s v="Primero"/>
    <s v="Panamá"/>
    <n v="5"/>
    <s v="01/11/2020"/>
    <x v="46"/>
  </r>
  <r>
    <x v="0"/>
    <s v="Primero"/>
    <s v="San Miguelito"/>
    <n v="0"/>
    <s v="01/11/2020"/>
    <x v="46"/>
  </r>
  <r>
    <x v="0"/>
    <s v="Primero"/>
    <s v="Panamá Oeste"/>
    <n v="0"/>
    <s v="01/11/2020"/>
    <x v="46"/>
  </r>
  <r>
    <x v="0"/>
    <s v="Primero"/>
    <s v="Colón"/>
    <n v="0"/>
    <s v="01/11/2020"/>
    <x v="46"/>
  </r>
  <r>
    <x v="0"/>
    <s v="Primero"/>
    <s v="Darién"/>
    <n v="1"/>
    <s v="01/11/2020"/>
    <x v="46"/>
  </r>
  <r>
    <x v="1"/>
    <s v="Primero"/>
    <s v="Panamá"/>
    <n v="302"/>
    <s v="01/12/2020"/>
    <x v="47"/>
  </r>
  <r>
    <x v="1"/>
    <s v="Primero"/>
    <s v="San Miguelito"/>
    <n v="114"/>
    <s v="01/12/2020"/>
    <x v="47"/>
  </r>
  <r>
    <x v="1"/>
    <s v="Primero"/>
    <s v="Panamá Oeste"/>
    <n v="128"/>
    <s v="01/12/2020"/>
    <x v="47"/>
  </r>
  <r>
    <x v="1"/>
    <s v="Primero"/>
    <s v="Colón"/>
    <n v="67"/>
    <s v="01/12/2020"/>
    <x v="47"/>
  </r>
  <r>
    <x v="1"/>
    <s v="Primero"/>
    <s v="Darién"/>
    <n v="18"/>
    <s v="01/12/2020"/>
    <x v="47"/>
  </r>
  <r>
    <x v="2"/>
    <s v="Primero"/>
    <s v="Panamá"/>
    <n v="39"/>
    <s v="01/12/2020"/>
    <x v="47"/>
  </r>
  <r>
    <x v="2"/>
    <s v="Primero"/>
    <s v="San Miguelito"/>
    <n v="10"/>
    <s v="01/12/2020"/>
    <x v="47"/>
  </r>
  <r>
    <x v="2"/>
    <s v="Primero"/>
    <s v="Panamá Oeste"/>
    <n v="17"/>
    <s v="01/12/2020"/>
    <x v="47"/>
  </r>
  <r>
    <x v="2"/>
    <s v="Primero"/>
    <s v="Colón"/>
    <n v="4"/>
    <s v="01/12/2020"/>
    <x v="47"/>
  </r>
  <r>
    <x v="2"/>
    <s v="Primero"/>
    <s v="Darién"/>
    <n v="2"/>
    <s v="01/12/2020"/>
    <x v="47"/>
  </r>
  <r>
    <x v="3"/>
    <s v="Primero"/>
    <s v="Panamá"/>
    <n v="65"/>
    <s v="01/12/2020"/>
    <x v="47"/>
  </r>
  <r>
    <x v="3"/>
    <s v="Primero"/>
    <s v="San Miguelito"/>
    <n v="27"/>
    <s v="01/12/2020"/>
    <x v="47"/>
  </r>
  <r>
    <x v="3"/>
    <s v="Primero"/>
    <s v="Panamá Oeste"/>
    <n v="58"/>
    <s v="01/12/2020"/>
    <x v="47"/>
  </r>
  <r>
    <x v="3"/>
    <s v="Primero"/>
    <s v="Colón"/>
    <n v="24"/>
    <s v="01/12/2020"/>
    <x v="47"/>
  </r>
  <r>
    <x v="3"/>
    <s v="Primero"/>
    <s v="Darién"/>
    <n v="21"/>
    <s v="01/12/2020"/>
    <x v="47"/>
  </r>
  <r>
    <x v="4"/>
    <s v="Primero"/>
    <s v="Panamá"/>
    <n v="14"/>
    <s v="01/12/2020"/>
    <x v="47"/>
  </r>
  <r>
    <x v="4"/>
    <s v="Primero"/>
    <s v="San Miguelito"/>
    <n v="1"/>
    <s v="01/12/2020"/>
    <x v="47"/>
  </r>
  <r>
    <x v="4"/>
    <s v="Primero"/>
    <s v="Panamá Oeste"/>
    <n v="6"/>
    <s v="01/12/2020"/>
    <x v="47"/>
  </r>
  <r>
    <x v="4"/>
    <s v="Primero"/>
    <s v="Colón"/>
    <n v="2"/>
    <s v="01/12/2020"/>
    <x v="47"/>
  </r>
  <r>
    <x v="4"/>
    <s v="Primero"/>
    <s v="Darién"/>
    <n v="0"/>
    <s v="01/12/2020"/>
    <x v="47"/>
  </r>
  <r>
    <x v="5"/>
    <s v="Primero"/>
    <s v="Panamá"/>
    <n v="321"/>
    <s v="01/12/2020"/>
    <x v="47"/>
  </r>
  <r>
    <x v="5"/>
    <s v="Primero"/>
    <s v="San Miguelito"/>
    <n v="155"/>
    <s v="01/12/2020"/>
    <x v="47"/>
  </r>
  <r>
    <x v="5"/>
    <s v="Primero"/>
    <s v="Panamá Oeste"/>
    <n v="365"/>
    <s v="01/12/2020"/>
    <x v="47"/>
  </r>
  <r>
    <x v="5"/>
    <s v="Primero"/>
    <s v="Colón"/>
    <n v="120"/>
    <s v="01/12/2020"/>
    <x v="47"/>
  </r>
  <r>
    <x v="5"/>
    <s v="Primero"/>
    <s v="Darién"/>
    <n v="21"/>
    <s v="01/12/2020"/>
    <x v="47"/>
  </r>
  <r>
    <x v="6"/>
    <s v="Primero"/>
    <s v="Panamá"/>
    <n v="892"/>
    <s v="01/12/2020"/>
    <x v="47"/>
  </r>
  <r>
    <x v="6"/>
    <s v="Primero"/>
    <s v="San Miguelito"/>
    <n v="222"/>
    <s v="01/12/2020"/>
    <x v="47"/>
  </r>
  <r>
    <x v="6"/>
    <s v="Primero"/>
    <s v="Panamá Oeste"/>
    <n v="256"/>
    <s v="01/12/2020"/>
    <x v="47"/>
  </r>
  <r>
    <x v="6"/>
    <s v="Primero"/>
    <s v="Colón"/>
    <n v="81"/>
    <s v="01/12/2020"/>
    <x v="47"/>
  </r>
  <r>
    <x v="6"/>
    <s v="Primero"/>
    <s v="Darién"/>
    <n v="10"/>
    <s v="01/12/2020"/>
    <x v="47"/>
  </r>
  <r>
    <x v="7"/>
    <s v="Primero"/>
    <s v="Panamá"/>
    <n v="81"/>
    <s v="01/12/2020"/>
    <x v="47"/>
  </r>
  <r>
    <x v="7"/>
    <s v="Primero"/>
    <s v="San Miguelito"/>
    <n v="11"/>
    <s v="01/12/2020"/>
    <x v="47"/>
  </r>
  <r>
    <x v="7"/>
    <s v="Primero"/>
    <s v="Panamá Oeste"/>
    <n v="12"/>
    <s v="01/12/2020"/>
    <x v="47"/>
  </r>
  <r>
    <x v="7"/>
    <s v="Primero"/>
    <s v="Colón"/>
    <n v="13"/>
    <s v="01/12/2020"/>
    <x v="47"/>
  </r>
  <r>
    <x v="7"/>
    <s v="Primero"/>
    <s v="Darién"/>
    <n v="1"/>
    <s v="01/12/2020"/>
    <x v="47"/>
  </r>
  <r>
    <x v="8"/>
    <s v="Primero"/>
    <s v="Panamá"/>
    <n v="35"/>
    <s v="01/12/2020"/>
    <x v="47"/>
  </r>
  <r>
    <x v="8"/>
    <s v="Primero"/>
    <s v="San Miguelito"/>
    <n v="7"/>
    <s v="01/12/2020"/>
    <x v="47"/>
  </r>
  <r>
    <x v="8"/>
    <s v="Primero"/>
    <s v="Panamá Oeste"/>
    <n v="10"/>
    <s v="01/12/2020"/>
    <x v="47"/>
  </r>
  <r>
    <x v="8"/>
    <s v="Primero"/>
    <s v="Colón"/>
    <n v="6"/>
    <s v="01/12/2020"/>
    <x v="47"/>
  </r>
  <r>
    <x v="8"/>
    <s v="Primero"/>
    <s v="Darién"/>
    <n v="0"/>
    <s v="01/12/2020"/>
    <x v="47"/>
  </r>
  <r>
    <x v="9"/>
    <s v="Primero"/>
    <s v="Panamá"/>
    <n v="340"/>
    <s v="01/12/2020"/>
    <x v="47"/>
  </r>
  <r>
    <x v="9"/>
    <s v="Primero"/>
    <s v="San Miguelito"/>
    <n v="76"/>
    <s v="01/12/2020"/>
    <x v="47"/>
  </r>
  <r>
    <x v="9"/>
    <s v="Primero"/>
    <s v="Panamá Oeste"/>
    <n v="103"/>
    <s v="01/12/2020"/>
    <x v="47"/>
  </r>
  <r>
    <x v="9"/>
    <s v="Primero"/>
    <s v="Colón"/>
    <n v="101"/>
    <s v="01/12/2020"/>
    <x v="47"/>
  </r>
  <r>
    <x v="9"/>
    <s v="Primero"/>
    <s v="Darién"/>
    <n v="8"/>
    <s v="01/12/2020"/>
    <x v="47"/>
  </r>
  <r>
    <x v="10"/>
    <s v="Primero"/>
    <s v="Panamá"/>
    <n v="27"/>
    <s v="01/12/2020"/>
    <x v="47"/>
  </r>
  <r>
    <x v="10"/>
    <s v="Primero"/>
    <s v="San Miguelito"/>
    <n v="1"/>
    <s v="01/12/2020"/>
    <x v="47"/>
  </r>
  <r>
    <x v="10"/>
    <s v="Primero"/>
    <s v="Panamá Oeste"/>
    <n v="2"/>
    <s v="01/12/2020"/>
    <x v="47"/>
  </r>
  <r>
    <x v="10"/>
    <s v="Primero"/>
    <s v="Colón"/>
    <n v="1"/>
    <s v="01/12/2020"/>
    <x v="47"/>
  </r>
  <r>
    <x v="10"/>
    <s v="Primero"/>
    <s v="Darién"/>
    <n v="1"/>
    <s v="01/12/2020"/>
    <x v="47"/>
  </r>
  <r>
    <x v="11"/>
    <s v="Primero"/>
    <s v="Panamá"/>
    <n v="51"/>
    <s v="01/12/2020"/>
    <x v="47"/>
  </r>
  <r>
    <x v="11"/>
    <s v="Primero"/>
    <s v="San Miguelito"/>
    <n v="8"/>
    <s v="01/12/2020"/>
    <x v="47"/>
  </r>
  <r>
    <x v="11"/>
    <s v="Primero"/>
    <s v="Panamá Oeste"/>
    <n v="10"/>
    <s v="01/12/2020"/>
    <x v="47"/>
  </r>
  <r>
    <x v="11"/>
    <s v="Primero"/>
    <s v="Colón"/>
    <n v="15"/>
    <s v="01/12/2020"/>
    <x v="47"/>
  </r>
  <r>
    <x v="11"/>
    <s v="Primero"/>
    <s v="Darién"/>
    <n v="0"/>
    <s v="01/12/2020"/>
    <x v="47"/>
  </r>
  <r>
    <x v="12"/>
    <s v="Primero"/>
    <s v="Panamá"/>
    <n v="32"/>
    <s v="01/12/2020"/>
    <x v="47"/>
  </r>
  <r>
    <x v="12"/>
    <s v="Primero"/>
    <s v="San Miguelito"/>
    <n v="8"/>
    <s v="01/12/2020"/>
    <x v="47"/>
  </r>
  <r>
    <x v="12"/>
    <s v="Primero"/>
    <s v="Panamá Oeste"/>
    <n v="8"/>
    <s v="01/12/2020"/>
    <x v="47"/>
  </r>
  <r>
    <x v="12"/>
    <s v="Primero"/>
    <s v="Colón"/>
    <n v="2"/>
    <s v="01/12/2020"/>
    <x v="47"/>
  </r>
  <r>
    <x v="12"/>
    <s v="Primero"/>
    <s v="Darién"/>
    <n v="1"/>
    <s v="01/12/2020"/>
    <x v="47"/>
  </r>
  <r>
    <x v="13"/>
    <s v="Primero"/>
    <s v="Panamá"/>
    <n v="10"/>
    <s v="01/12/2020"/>
    <x v="47"/>
  </r>
  <r>
    <x v="13"/>
    <s v="Primero"/>
    <s v="San Miguelito"/>
    <n v="0"/>
    <s v="01/12/2020"/>
    <x v="47"/>
  </r>
  <r>
    <x v="13"/>
    <s v="Primero"/>
    <s v="Panamá Oeste"/>
    <n v="0"/>
    <s v="01/12/2020"/>
    <x v="47"/>
  </r>
  <r>
    <x v="13"/>
    <s v="Primero"/>
    <s v="Colón"/>
    <n v="2"/>
    <s v="01/12/2020"/>
    <x v="47"/>
  </r>
  <r>
    <x v="13"/>
    <s v="Primero"/>
    <s v="Darién"/>
    <n v="0"/>
    <s v="01/12/2020"/>
    <x v="47"/>
  </r>
  <r>
    <x v="14"/>
    <s v="Primero"/>
    <s v="Panamá"/>
    <n v="0"/>
    <s v="01/12/2020"/>
    <x v="47"/>
  </r>
  <r>
    <x v="14"/>
    <s v="Primero"/>
    <s v="San Miguelito"/>
    <n v="0"/>
    <s v="01/12/2020"/>
    <x v="47"/>
  </r>
  <r>
    <x v="14"/>
    <s v="Primero"/>
    <s v="Panamá Oeste"/>
    <n v="0"/>
    <s v="01/12/2020"/>
    <x v="47"/>
  </r>
  <r>
    <x v="14"/>
    <s v="Primero"/>
    <s v="Colón"/>
    <n v="0"/>
    <s v="01/12/2020"/>
    <x v="47"/>
  </r>
  <r>
    <x v="14"/>
    <s v="Primero"/>
    <s v="Darién"/>
    <n v="2"/>
    <s v="01/12/2020"/>
    <x v="47"/>
  </r>
  <r>
    <x v="0"/>
    <s v="Primero"/>
    <s v="Panamá"/>
    <n v="4"/>
    <s v="01/12/2020"/>
    <x v="47"/>
  </r>
  <r>
    <x v="0"/>
    <s v="Primero"/>
    <s v="San Miguelito"/>
    <n v="0"/>
    <s v="01/12/2020"/>
    <x v="47"/>
  </r>
  <r>
    <x v="0"/>
    <s v="Primero"/>
    <s v="Panamá Oeste"/>
    <n v="0"/>
    <s v="01/12/2020"/>
    <x v="47"/>
  </r>
  <r>
    <x v="0"/>
    <s v="Primero"/>
    <s v="Colón"/>
    <n v="0"/>
    <s v="01/12/2020"/>
    <x v="47"/>
  </r>
  <r>
    <x v="0"/>
    <s v="Primero"/>
    <s v="Darién"/>
    <n v="0"/>
    <s v="01/12/2020"/>
    <x v="47"/>
  </r>
  <r>
    <x v="1"/>
    <s v="Primero"/>
    <s v="Panamá"/>
    <n v="320"/>
    <s v="01/01/2019"/>
    <x v="48"/>
  </r>
  <r>
    <x v="1"/>
    <s v="Primero"/>
    <s v="San Miguelito"/>
    <n v="63"/>
    <s v="01/01/2019"/>
    <x v="48"/>
  </r>
  <r>
    <x v="1"/>
    <s v="Primero"/>
    <s v="Panamá Oeste"/>
    <n v="108"/>
    <s v="01/01/2019"/>
    <x v="48"/>
  </r>
  <r>
    <x v="1"/>
    <s v="Primero"/>
    <s v="Colón"/>
    <n v="63"/>
    <s v="01/01/2019"/>
    <x v="48"/>
  </r>
  <r>
    <x v="1"/>
    <s v="Primero"/>
    <s v="Darién"/>
    <n v="15"/>
    <s v="01/01/2019"/>
    <x v="48"/>
  </r>
  <r>
    <x v="2"/>
    <s v="Primero"/>
    <s v="Panamá"/>
    <n v="29"/>
    <s v="01/01/2019"/>
    <x v="48"/>
  </r>
  <r>
    <x v="2"/>
    <s v="Primero"/>
    <s v="San Miguelito"/>
    <n v="6"/>
    <s v="01/01/2019"/>
    <x v="48"/>
  </r>
  <r>
    <x v="2"/>
    <s v="Primero"/>
    <s v="Panamá Oeste"/>
    <n v="20"/>
    <s v="01/01/2019"/>
    <x v="48"/>
  </r>
  <r>
    <x v="2"/>
    <s v="Primero"/>
    <s v="Colón"/>
    <n v="4"/>
    <s v="01/01/2019"/>
    <x v="48"/>
  </r>
  <r>
    <x v="2"/>
    <s v="Primero"/>
    <s v="Darién"/>
    <n v="2"/>
    <s v="01/01/2019"/>
    <x v="48"/>
  </r>
  <r>
    <x v="3"/>
    <s v="Primero"/>
    <s v="Panamá"/>
    <n v="93"/>
    <s v="01/01/2019"/>
    <x v="48"/>
  </r>
  <r>
    <x v="3"/>
    <s v="Primero"/>
    <s v="San Miguelito"/>
    <n v="39"/>
    <s v="01/01/2019"/>
    <x v="48"/>
  </r>
  <r>
    <x v="3"/>
    <s v="Primero"/>
    <s v="Panamá Oeste"/>
    <n v="59"/>
    <s v="01/01/2019"/>
    <x v="48"/>
  </r>
  <r>
    <x v="3"/>
    <s v="Primero"/>
    <s v="Colón"/>
    <n v="24"/>
    <s v="01/01/2019"/>
    <x v="48"/>
  </r>
  <r>
    <x v="3"/>
    <s v="Primero"/>
    <s v="Darién"/>
    <n v="15"/>
    <s v="01/01/2019"/>
    <x v="48"/>
  </r>
  <r>
    <x v="4"/>
    <s v="Primero"/>
    <s v="Panamá"/>
    <n v="18"/>
    <s v="01/01/2019"/>
    <x v="48"/>
  </r>
  <r>
    <x v="4"/>
    <s v="Primero"/>
    <s v="San Miguelito"/>
    <n v="1"/>
    <s v="01/01/2019"/>
    <x v="48"/>
  </r>
  <r>
    <x v="4"/>
    <s v="Primero"/>
    <s v="Panamá Oeste"/>
    <n v="4"/>
    <s v="01/01/2019"/>
    <x v="48"/>
  </r>
  <r>
    <x v="4"/>
    <s v="Primero"/>
    <s v="Colón"/>
    <n v="0"/>
    <s v="01/01/2019"/>
    <x v="48"/>
  </r>
  <r>
    <x v="4"/>
    <s v="Primero"/>
    <s v="Darién"/>
    <n v="0"/>
    <s v="01/01/2019"/>
    <x v="48"/>
  </r>
  <r>
    <x v="5"/>
    <s v="Primero"/>
    <s v="Panamá"/>
    <n v="416"/>
    <s v="01/01/2019"/>
    <x v="48"/>
  </r>
  <r>
    <x v="5"/>
    <s v="Primero"/>
    <s v="San Miguelito"/>
    <n v="111"/>
    <s v="01/01/2019"/>
    <x v="48"/>
  </r>
  <r>
    <x v="5"/>
    <s v="Primero"/>
    <s v="Panamá Oeste"/>
    <n v="358"/>
    <s v="01/01/2019"/>
    <x v="48"/>
  </r>
  <r>
    <x v="5"/>
    <s v="Primero"/>
    <s v="Colón"/>
    <n v="179"/>
    <s v="01/01/2019"/>
    <x v="48"/>
  </r>
  <r>
    <x v="5"/>
    <s v="Primero"/>
    <s v="Darién"/>
    <n v="28"/>
    <s v="01/01/2019"/>
    <x v="48"/>
  </r>
  <r>
    <x v="6"/>
    <s v="Primero"/>
    <s v="Panamá"/>
    <n v="971"/>
    <s v="01/01/2019"/>
    <x v="48"/>
  </r>
  <r>
    <x v="6"/>
    <s v="Primero"/>
    <s v="San Miguelito"/>
    <n v="207"/>
    <s v="01/01/2019"/>
    <x v="48"/>
  </r>
  <r>
    <x v="6"/>
    <s v="Primero"/>
    <s v="Panamá Oeste"/>
    <n v="360"/>
    <s v="01/01/2019"/>
    <x v="48"/>
  </r>
  <r>
    <x v="6"/>
    <s v="Primero"/>
    <s v="Colón"/>
    <n v="109"/>
    <s v="01/01/2019"/>
    <x v="48"/>
  </r>
  <r>
    <x v="6"/>
    <s v="Primero"/>
    <s v="Darién"/>
    <n v="17"/>
    <s v="01/01/2019"/>
    <x v="48"/>
  </r>
  <r>
    <x v="7"/>
    <s v="Primero"/>
    <s v="Panamá"/>
    <n v="110"/>
    <s v="01/01/2019"/>
    <x v="48"/>
  </r>
  <r>
    <x v="7"/>
    <s v="Primero"/>
    <s v="San Miguelito"/>
    <n v="5"/>
    <s v="01/01/2019"/>
    <x v="48"/>
  </r>
  <r>
    <x v="7"/>
    <s v="Primero"/>
    <s v="Panamá Oeste"/>
    <n v="11"/>
    <s v="01/01/2019"/>
    <x v="48"/>
  </r>
  <r>
    <x v="7"/>
    <s v="Primero"/>
    <s v="Colón"/>
    <n v="12"/>
    <s v="01/01/2019"/>
    <x v="48"/>
  </r>
  <r>
    <x v="7"/>
    <s v="Primero"/>
    <s v="Darién"/>
    <n v="0"/>
    <s v="01/01/2019"/>
    <x v="48"/>
  </r>
  <r>
    <x v="8"/>
    <s v="Primero"/>
    <s v="Panamá"/>
    <n v="3"/>
    <s v="01/01/2019"/>
    <x v="48"/>
  </r>
  <r>
    <x v="8"/>
    <s v="Primero"/>
    <s v="San Miguelito"/>
    <n v="1"/>
    <s v="01/01/2019"/>
    <x v="48"/>
  </r>
  <r>
    <x v="8"/>
    <s v="Primero"/>
    <s v="Panamá Oeste"/>
    <n v="0"/>
    <s v="01/01/2019"/>
    <x v="48"/>
  </r>
  <r>
    <x v="8"/>
    <s v="Primero"/>
    <s v="Colón"/>
    <n v="0"/>
    <s v="01/01/2019"/>
    <x v="48"/>
  </r>
  <r>
    <x v="8"/>
    <s v="Primero"/>
    <s v="Darién"/>
    <n v="0"/>
    <s v="01/01/2019"/>
    <x v="48"/>
  </r>
  <r>
    <x v="9"/>
    <s v="Primero"/>
    <s v="Panamá"/>
    <n v="217"/>
    <s v="01/01/2019"/>
    <x v="48"/>
  </r>
  <r>
    <x v="9"/>
    <s v="Primero"/>
    <s v="San Miguelito"/>
    <n v="89"/>
    <s v="01/01/2019"/>
    <x v="48"/>
  </r>
  <r>
    <x v="9"/>
    <s v="Primero"/>
    <s v="Panamá Oeste"/>
    <n v="63"/>
    <s v="01/01/2019"/>
    <x v="48"/>
  </r>
  <r>
    <x v="9"/>
    <s v="Primero"/>
    <s v="Colón"/>
    <n v="70"/>
    <s v="01/01/2019"/>
    <x v="48"/>
  </r>
  <r>
    <x v="9"/>
    <s v="Primero"/>
    <s v="Darién"/>
    <n v="7"/>
    <s v="01/01/2019"/>
    <x v="48"/>
  </r>
  <r>
    <x v="10"/>
    <s v="Primero"/>
    <s v="Panamá"/>
    <n v="31"/>
    <s v="01/01/2019"/>
    <x v="48"/>
  </r>
  <r>
    <x v="10"/>
    <s v="Primero"/>
    <s v="San Miguelito"/>
    <n v="6"/>
    <s v="01/01/2019"/>
    <x v="48"/>
  </r>
  <r>
    <x v="10"/>
    <s v="Primero"/>
    <s v="Panamá Oeste"/>
    <n v="15"/>
    <s v="01/01/2019"/>
    <x v="48"/>
  </r>
  <r>
    <x v="10"/>
    <s v="Primero"/>
    <s v="Colón"/>
    <n v="4"/>
    <s v="01/01/2019"/>
    <x v="48"/>
  </r>
  <r>
    <x v="10"/>
    <s v="Primero"/>
    <s v="Darién"/>
    <n v="3"/>
    <s v="01/01/2019"/>
    <x v="48"/>
  </r>
  <r>
    <x v="11"/>
    <s v="Primero"/>
    <s v="Panamá"/>
    <n v="57"/>
    <s v="01/01/2019"/>
    <x v="48"/>
  </r>
  <r>
    <x v="11"/>
    <s v="Primero"/>
    <s v="San Miguelito"/>
    <n v="4"/>
    <s v="01/01/2019"/>
    <x v="48"/>
  </r>
  <r>
    <x v="11"/>
    <s v="Primero"/>
    <s v="Panamá Oeste"/>
    <n v="7"/>
    <s v="01/01/2019"/>
    <x v="48"/>
  </r>
  <r>
    <x v="11"/>
    <s v="Primero"/>
    <s v="Colón"/>
    <n v="7"/>
    <s v="01/01/2019"/>
    <x v="48"/>
  </r>
  <r>
    <x v="11"/>
    <s v="Primero"/>
    <s v="Darién"/>
    <n v="1"/>
    <s v="01/01/2019"/>
    <x v="48"/>
  </r>
  <r>
    <x v="12"/>
    <s v="Primero"/>
    <s v="Panamá"/>
    <n v="15"/>
    <s v="01/01/2019"/>
    <x v="48"/>
  </r>
  <r>
    <x v="12"/>
    <s v="Primero"/>
    <s v="San Miguelito"/>
    <n v="3"/>
    <s v="01/01/2019"/>
    <x v="48"/>
  </r>
  <r>
    <x v="12"/>
    <s v="Primero"/>
    <s v="Panamá Oeste"/>
    <n v="16"/>
    <s v="01/01/2019"/>
    <x v="48"/>
  </r>
  <r>
    <x v="12"/>
    <s v="Primero"/>
    <s v="Colón"/>
    <n v="4"/>
    <s v="01/01/2019"/>
    <x v="48"/>
  </r>
  <r>
    <x v="12"/>
    <s v="Primero"/>
    <s v="Darién"/>
    <n v="2"/>
    <s v="01/01/2019"/>
    <x v="48"/>
  </r>
  <r>
    <x v="13"/>
    <s v="Primero"/>
    <s v="Panamá"/>
    <n v="3"/>
    <s v="01/01/2019"/>
    <x v="48"/>
  </r>
  <r>
    <x v="13"/>
    <s v="Primero"/>
    <s v="San Miguelito"/>
    <n v="1"/>
    <s v="01/01/2019"/>
    <x v="48"/>
  </r>
  <r>
    <x v="13"/>
    <s v="Primero"/>
    <s v="Panamá Oeste"/>
    <n v="5"/>
    <s v="01/01/2019"/>
    <x v="48"/>
  </r>
  <r>
    <x v="13"/>
    <s v="Primero"/>
    <s v="Colón"/>
    <n v="1"/>
    <s v="01/01/2019"/>
    <x v="48"/>
  </r>
  <r>
    <x v="13"/>
    <s v="Primero"/>
    <s v="Darién"/>
    <n v="3"/>
    <s v="01/01/2019"/>
    <x v="48"/>
  </r>
  <r>
    <x v="14"/>
    <s v="Primero"/>
    <s v="Panamá"/>
    <n v="0"/>
    <s v="01/01/2019"/>
    <x v="48"/>
  </r>
  <r>
    <x v="14"/>
    <s v="Primero"/>
    <s v="San Miguelito"/>
    <n v="0"/>
    <s v="01/01/2019"/>
    <x v="48"/>
  </r>
  <r>
    <x v="14"/>
    <s v="Primero"/>
    <s v="Panamá Oeste"/>
    <n v="0"/>
    <s v="01/01/2019"/>
    <x v="48"/>
  </r>
  <r>
    <x v="14"/>
    <s v="Primero"/>
    <s v="Colón"/>
    <n v="0"/>
    <s v="01/01/2019"/>
    <x v="48"/>
  </r>
  <r>
    <x v="14"/>
    <s v="Primero"/>
    <s v="Darién"/>
    <n v="0"/>
    <s v="01/01/2019"/>
    <x v="48"/>
  </r>
  <r>
    <x v="0"/>
    <s v="Primero"/>
    <s v="Panamá"/>
    <n v="2"/>
    <s v="01/01/2019"/>
    <x v="48"/>
  </r>
  <r>
    <x v="0"/>
    <s v="Primero"/>
    <s v="San Miguelito"/>
    <n v="0"/>
    <s v="01/01/2019"/>
    <x v="48"/>
  </r>
  <r>
    <x v="0"/>
    <s v="Primero"/>
    <s v="Panamá Oeste"/>
    <n v="0"/>
    <s v="01/01/2019"/>
    <x v="48"/>
  </r>
  <r>
    <x v="0"/>
    <s v="Primero"/>
    <s v="Colón"/>
    <n v="1"/>
    <s v="01/01/2019"/>
    <x v="48"/>
  </r>
  <r>
    <x v="0"/>
    <s v="Primero"/>
    <s v="Darién"/>
    <n v="4"/>
    <s v="01/01/2019"/>
    <x v="48"/>
  </r>
  <r>
    <x v="1"/>
    <s v="Primero"/>
    <s v="Panamá"/>
    <n v="251"/>
    <s v="01/02/2019"/>
    <x v="49"/>
  </r>
  <r>
    <x v="1"/>
    <s v="Primero"/>
    <s v="San Miguelito"/>
    <n v="78"/>
    <s v="01/02/2019"/>
    <x v="49"/>
  </r>
  <r>
    <x v="1"/>
    <s v="Primero"/>
    <s v="Panamá Oeste"/>
    <n v="148"/>
    <s v="01/02/2019"/>
    <x v="49"/>
  </r>
  <r>
    <x v="1"/>
    <s v="Primero"/>
    <s v="Colón"/>
    <n v="47"/>
    <s v="01/02/2019"/>
    <x v="49"/>
  </r>
  <r>
    <x v="1"/>
    <s v="Primero"/>
    <s v="Darién"/>
    <n v="16"/>
    <s v="01/02/2019"/>
    <x v="49"/>
  </r>
  <r>
    <x v="2"/>
    <s v="Primero"/>
    <s v="Panamá"/>
    <n v="38"/>
    <s v="01/02/2019"/>
    <x v="49"/>
  </r>
  <r>
    <x v="2"/>
    <s v="Primero"/>
    <s v="San Miguelito"/>
    <n v="8"/>
    <s v="01/02/2019"/>
    <x v="49"/>
  </r>
  <r>
    <x v="2"/>
    <s v="Primero"/>
    <s v="Panamá Oeste"/>
    <n v="18"/>
    <s v="01/02/2019"/>
    <x v="49"/>
  </r>
  <r>
    <x v="2"/>
    <s v="Primero"/>
    <s v="Colón"/>
    <n v="9"/>
    <s v="01/02/2019"/>
    <x v="49"/>
  </r>
  <r>
    <x v="2"/>
    <s v="Primero"/>
    <s v="Darién"/>
    <n v="1"/>
    <s v="01/02/2019"/>
    <x v="49"/>
  </r>
  <r>
    <x v="3"/>
    <s v="Primero"/>
    <s v="Panamá"/>
    <n v="110"/>
    <s v="01/02/2019"/>
    <x v="49"/>
  </r>
  <r>
    <x v="3"/>
    <s v="Primero"/>
    <s v="San Miguelito"/>
    <n v="40"/>
    <s v="01/02/2019"/>
    <x v="49"/>
  </r>
  <r>
    <x v="3"/>
    <s v="Primero"/>
    <s v="Panamá Oeste"/>
    <n v="58"/>
    <s v="01/02/2019"/>
    <x v="49"/>
  </r>
  <r>
    <x v="3"/>
    <s v="Primero"/>
    <s v="Colón"/>
    <n v="27"/>
    <s v="01/02/2019"/>
    <x v="49"/>
  </r>
  <r>
    <x v="3"/>
    <s v="Primero"/>
    <s v="Darién"/>
    <n v="12"/>
    <s v="01/02/2019"/>
    <x v="49"/>
  </r>
  <r>
    <x v="4"/>
    <s v="Primero"/>
    <s v="Panamá"/>
    <n v="12"/>
    <s v="01/02/2019"/>
    <x v="49"/>
  </r>
  <r>
    <x v="4"/>
    <s v="Primero"/>
    <s v="San Miguelito"/>
    <n v="3"/>
    <s v="01/02/2019"/>
    <x v="49"/>
  </r>
  <r>
    <x v="4"/>
    <s v="Primero"/>
    <s v="Panamá Oeste"/>
    <n v="3"/>
    <s v="01/02/2019"/>
    <x v="49"/>
  </r>
  <r>
    <x v="4"/>
    <s v="Primero"/>
    <s v="Colón"/>
    <n v="1"/>
    <s v="01/02/2019"/>
    <x v="49"/>
  </r>
  <r>
    <x v="4"/>
    <s v="Primero"/>
    <s v="Darién"/>
    <n v="0"/>
    <s v="01/02/2019"/>
    <x v="49"/>
  </r>
  <r>
    <x v="5"/>
    <s v="Primero"/>
    <s v="Panamá"/>
    <n v="391"/>
    <s v="01/02/2019"/>
    <x v="49"/>
  </r>
  <r>
    <x v="5"/>
    <s v="Primero"/>
    <s v="San Miguelito"/>
    <n v="113"/>
    <s v="01/02/2019"/>
    <x v="49"/>
  </r>
  <r>
    <x v="5"/>
    <s v="Primero"/>
    <s v="Panamá Oeste"/>
    <n v="360"/>
    <s v="01/02/2019"/>
    <x v="49"/>
  </r>
  <r>
    <x v="5"/>
    <s v="Primero"/>
    <s v="Colón"/>
    <n v="170"/>
    <s v="01/02/2019"/>
    <x v="49"/>
  </r>
  <r>
    <x v="5"/>
    <s v="Primero"/>
    <s v="Darién"/>
    <n v="22"/>
    <s v="01/02/2019"/>
    <x v="49"/>
  </r>
  <r>
    <x v="6"/>
    <s v="Primero"/>
    <s v="Panamá"/>
    <n v="952"/>
    <s v="01/02/2019"/>
    <x v="49"/>
  </r>
  <r>
    <x v="6"/>
    <s v="Primero"/>
    <s v="San Miguelito"/>
    <n v="208"/>
    <s v="01/02/2019"/>
    <x v="49"/>
  </r>
  <r>
    <x v="6"/>
    <s v="Primero"/>
    <s v="Panamá Oeste"/>
    <n v="395"/>
    <s v="01/02/2019"/>
    <x v="49"/>
  </r>
  <r>
    <x v="6"/>
    <s v="Primero"/>
    <s v="Colón"/>
    <n v="89"/>
    <s v="01/02/2019"/>
    <x v="49"/>
  </r>
  <r>
    <x v="6"/>
    <s v="Primero"/>
    <s v="Darién"/>
    <n v="16"/>
    <s v="01/02/2019"/>
    <x v="49"/>
  </r>
  <r>
    <x v="7"/>
    <s v="Primero"/>
    <s v="Panamá"/>
    <n v="149"/>
    <s v="01/02/2019"/>
    <x v="49"/>
  </r>
  <r>
    <x v="7"/>
    <s v="Primero"/>
    <s v="San Miguelito"/>
    <n v="7"/>
    <s v="01/02/2019"/>
    <x v="49"/>
  </r>
  <r>
    <x v="7"/>
    <s v="Primero"/>
    <s v="Panamá Oeste"/>
    <n v="21"/>
    <s v="01/02/2019"/>
    <x v="49"/>
  </r>
  <r>
    <x v="7"/>
    <s v="Primero"/>
    <s v="Colón"/>
    <n v="5"/>
    <s v="01/02/2019"/>
    <x v="49"/>
  </r>
  <r>
    <x v="7"/>
    <s v="Primero"/>
    <s v="Darién"/>
    <n v="0"/>
    <s v="01/02/2019"/>
    <x v="49"/>
  </r>
  <r>
    <x v="8"/>
    <s v="Primero"/>
    <s v="Panamá"/>
    <n v="2"/>
    <s v="01/02/2019"/>
    <x v="49"/>
  </r>
  <r>
    <x v="8"/>
    <s v="Primero"/>
    <s v="San Miguelito"/>
    <n v="4"/>
    <s v="01/02/2019"/>
    <x v="49"/>
  </r>
  <r>
    <x v="8"/>
    <s v="Primero"/>
    <s v="Panamá Oeste"/>
    <n v="0"/>
    <s v="01/02/2019"/>
    <x v="49"/>
  </r>
  <r>
    <x v="8"/>
    <s v="Primero"/>
    <s v="Colón"/>
    <n v="0"/>
    <s v="01/02/2019"/>
    <x v="49"/>
  </r>
  <r>
    <x v="8"/>
    <s v="Primero"/>
    <s v="Darién"/>
    <n v="0"/>
    <s v="01/02/2019"/>
    <x v="49"/>
  </r>
  <r>
    <x v="9"/>
    <s v="Primero"/>
    <s v="Panamá"/>
    <n v="200"/>
    <s v="01/02/2019"/>
    <x v="49"/>
  </r>
  <r>
    <x v="9"/>
    <s v="Primero"/>
    <s v="San Miguelito"/>
    <n v="100"/>
    <s v="01/02/2019"/>
    <x v="49"/>
  </r>
  <r>
    <x v="9"/>
    <s v="Primero"/>
    <s v="Panamá Oeste"/>
    <n v="107"/>
    <s v="01/02/2019"/>
    <x v="49"/>
  </r>
  <r>
    <x v="9"/>
    <s v="Primero"/>
    <s v="Colón"/>
    <n v="96"/>
    <s v="01/02/2019"/>
    <x v="49"/>
  </r>
  <r>
    <x v="9"/>
    <s v="Primero"/>
    <s v="Darién"/>
    <n v="12"/>
    <s v="01/02/2019"/>
    <x v="49"/>
  </r>
  <r>
    <x v="10"/>
    <s v="Primero"/>
    <s v="Panamá"/>
    <n v="40"/>
    <s v="01/02/2019"/>
    <x v="49"/>
  </r>
  <r>
    <x v="10"/>
    <s v="Primero"/>
    <s v="San Miguelito"/>
    <n v="3"/>
    <s v="01/02/2019"/>
    <x v="49"/>
  </r>
  <r>
    <x v="10"/>
    <s v="Primero"/>
    <s v="Panamá Oeste"/>
    <n v="16"/>
    <s v="01/02/2019"/>
    <x v="49"/>
  </r>
  <r>
    <x v="10"/>
    <s v="Primero"/>
    <s v="Colón"/>
    <n v="6"/>
    <s v="01/02/2019"/>
    <x v="49"/>
  </r>
  <r>
    <x v="10"/>
    <s v="Primero"/>
    <s v="Darién"/>
    <n v="2"/>
    <s v="01/02/2019"/>
    <x v="49"/>
  </r>
  <r>
    <x v="11"/>
    <s v="Primero"/>
    <s v="Panamá"/>
    <n v="79"/>
    <s v="01/02/2019"/>
    <x v="49"/>
  </r>
  <r>
    <x v="11"/>
    <s v="Primero"/>
    <s v="San Miguelito"/>
    <n v="8"/>
    <s v="01/02/2019"/>
    <x v="49"/>
  </r>
  <r>
    <x v="11"/>
    <s v="Primero"/>
    <s v="Panamá Oeste"/>
    <n v="12"/>
    <s v="01/02/2019"/>
    <x v="49"/>
  </r>
  <r>
    <x v="11"/>
    <s v="Primero"/>
    <s v="Colón"/>
    <n v="6"/>
    <s v="01/02/2019"/>
    <x v="49"/>
  </r>
  <r>
    <x v="11"/>
    <s v="Primero"/>
    <s v="Darién"/>
    <n v="0"/>
    <s v="01/02/2019"/>
    <x v="49"/>
  </r>
  <r>
    <x v="12"/>
    <s v="Primero"/>
    <s v="Panamá"/>
    <n v="10"/>
    <s v="01/02/2019"/>
    <x v="49"/>
  </r>
  <r>
    <x v="12"/>
    <s v="Primero"/>
    <s v="San Miguelito"/>
    <n v="18"/>
    <s v="01/02/2019"/>
    <x v="49"/>
  </r>
  <r>
    <x v="12"/>
    <s v="Primero"/>
    <s v="Panamá Oeste"/>
    <n v="15"/>
    <s v="01/02/2019"/>
    <x v="49"/>
  </r>
  <r>
    <x v="12"/>
    <s v="Primero"/>
    <s v="Colón"/>
    <n v="1"/>
    <s v="01/02/2019"/>
    <x v="49"/>
  </r>
  <r>
    <x v="12"/>
    <s v="Primero"/>
    <s v="Darién"/>
    <n v="1"/>
    <s v="01/02/2019"/>
    <x v="49"/>
  </r>
  <r>
    <x v="13"/>
    <s v="Primero"/>
    <s v="Panamá"/>
    <n v="6"/>
    <s v="01/02/2019"/>
    <x v="49"/>
  </r>
  <r>
    <x v="13"/>
    <s v="Primero"/>
    <s v="San Miguelito"/>
    <n v="2"/>
    <s v="01/02/2019"/>
    <x v="49"/>
  </r>
  <r>
    <x v="13"/>
    <s v="Primero"/>
    <s v="Panamá Oeste"/>
    <n v="9"/>
    <s v="01/02/2019"/>
    <x v="49"/>
  </r>
  <r>
    <x v="13"/>
    <s v="Primero"/>
    <s v="Colón"/>
    <n v="3"/>
    <s v="01/02/2019"/>
    <x v="49"/>
  </r>
  <r>
    <x v="13"/>
    <s v="Primero"/>
    <s v="Darién"/>
    <n v="2"/>
    <s v="01/02/2019"/>
    <x v="49"/>
  </r>
  <r>
    <x v="14"/>
    <s v="Primero"/>
    <s v="Panamá"/>
    <n v="0"/>
    <s v="01/02/2019"/>
    <x v="49"/>
  </r>
  <r>
    <x v="14"/>
    <s v="Primero"/>
    <s v="San Miguelito"/>
    <n v="0"/>
    <s v="01/02/2019"/>
    <x v="49"/>
  </r>
  <r>
    <x v="14"/>
    <s v="Primero"/>
    <s v="Panamá Oeste"/>
    <n v="0"/>
    <s v="01/02/2019"/>
    <x v="49"/>
  </r>
  <r>
    <x v="14"/>
    <s v="Primero"/>
    <s v="Colón"/>
    <n v="0"/>
    <s v="01/02/2019"/>
    <x v="49"/>
  </r>
  <r>
    <x v="14"/>
    <s v="Primero"/>
    <s v="Darién"/>
    <n v="0"/>
    <s v="01/02/2019"/>
    <x v="49"/>
  </r>
  <r>
    <x v="0"/>
    <s v="Primero"/>
    <s v="Panamá"/>
    <n v="3"/>
    <s v="01/02/2019"/>
    <x v="49"/>
  </r>
  <r>
    <x v="0"/>
    <s v="Primero"/>
    <s v="San Miguelito"/>
    <n v="0"/>
    <s v="01/02/2019"/>
    <x v="49"/>
  </r>
  <r>
    <x v="0"/>
    <s v="Primero"/>
    <s v="Panamá Oeste"/>
    <n v="0"/>
    <s v="01/02/2019"/>
    <x v="49"/>
  </r>
  <r>
    <x v="0"/>
    <s v="Primero"/>
    <s v="Colón"/>
    <n v="0"/>
    <s v="01/02/2019"/>
    <x v="49"/>
  </r>
  <r>
    <x v="0"/>
    <s v="Primero"/>
    <s v="Darién"/>
    <n v="2"/>
    <s v="01/02/2019"/>
    <x v="49"/>
  </r>
  <r>
    <x v="1"/>
    <s v="Primero"/>
    <s v="Panamá"/>
    <n v="235"/>
    <s v="01/03/2019"/>
    <x v="50"/>
  </r>
  <r>
    <x v="1"/>
    <s v="Primero"/>
    <s v="San Miguelito"/>
    <n v="72"/>
    <s v="01/03/2019"/>
    <x v="50"/>
  </r>
  <r>
    <x v="1"/>
    <s v="Primero"/>
    <s v="Panamá Oeste"/>
    <n v="155"/>
    <s v="01/03/2019"/>
    <x v="50"/>
  </r>
  <r>
    <x v="1"/>
    <s v="Primero"/>
    <s v="Colón"/>
    <n v="44"/>
    <s v="01/03/2019"/>
    <x v="50"/>
  </r>
  <r>
    <x v="1"/>
    <s v="Primero"/>
    <s v="Darién"/>
    <n v="25"/>
    <s v="01/03/2019"/>
    <x v="50"/>
  </r>
  <r>
    <x v="2"/>
    <s v="Primero"/>
    <s v="Panamá"/>
    <n v="23"/>
    <s v="01/03/2019"/>
    <x v="50"/>
  </r>
  <r>
    <x v="2"/>
    <s v="Primero"/>
    <s v="San Miguelito"/>
    <n v="8"/>
    <s v="01/03/2019"/>
    <x v="50"/>
  </r>
  <r>
    <x v="2"/>
    <s v="Primero"/>
    <s v="Panamá Oeste"/>
    <n v="27"/>
    <s v="01/03/2019"/>
    <x v="50"/>
  </r>
  <r>
    <x v="2"/>
    <s v="Primero"/>
    <s v="Colón"/>
    <n v="9"/>
    <s v="01/03/2019"/>
    <x v="50"/>
  </r>
  <r>
    <x v="2"/>
    <s v="Primero"/>
    <s v="Darién"/>
    <n v="3"/>
    <s v="01/03/2019"/>
    <x v="50"/>
  </r>
  <r>
    <x v="3"/>
    <s v="Primero"/>
    <s v="Panamá"/>
    <n v="96"/>
    <s v="01/03/2019"/>
    <x v="50"/>
  </r>
  <r>
    <x v="3"/>
    <s v="Primero"/>
    <s v="San Miguelito"/>
    <n v="26"/>
    <s v="01/03/2019"/>
    <x v="50"/>
  </r>
  <r>
    <x v="3"/>
    <s v="Primero"/>
    <s v="Panamá Oeste"/>
    <n v="64"/>
    <s v="01/03/2019"/>
    <x v="50"/>
  </r>
  <r>
    <x v="3"/>
    <s v="Primero"/>
    <s v="Colón"/>
    <n v="18"/>
    <s v="01/03/2019"/>
    <x v="50"/>
  </r>
  <r>
    <x v="3"/>
    <s v="Primero"/>
    <s v="Darién"/>
    <n v="17"/>
    <s v="01/03/2019"/>
    <x v="50"/>
  </r>
  <r>
    <x v="4"/>
    <s v="Primero"/>
    <s v="Panamá"/>
    <n v="5"/>
    <s v="01/03/2019"/>
    <x v="50"/>
  </r>
  <r>
    <x v="4"/>
    <s v="Primero"/>
    <s v="San Miguelito"/>
    <n v="0"/>
    <s v="01/03/2019"/>
    <x v="50"/>
  </r>
  <r>
    <x v="4"/>
    <s v="Primero"/>
    <s v="Panamá Oeste"/>
    <n v="2"/>
    <s v="01/03/2019"/>
    <x v="50"/>
  </r>
  <r>
    <x v="4"/>
    <s v="Primero"/>
    <s v="Colón"/>
    <n v="0"/>
    <s v="01/03/2019"/>
    <x v="50"/>
  </r>
  <r>
    <x v="4"/>
    <s v="Primero"/>
    <s v="Darién"/>
    <n v="0"/>
    <s v="01/03/2019"/>
    <x v="50"/>
  </r>
  <r>
    <x v="5"/>
    <s v="Primero"/>
    <s v="Panamá"/>
    <n v="343"/>
    <s v="01/03/2019"/>
    <x v="50"/>
  </r>
  <r>
    <x v="5"/>
    <s v="Primero"/>
    <s v="San Miguelito"/>
    <n v="127"/>
    <s v="01/03/2019"/>
    <x v="50"/>
  </r>
  <r>
    <x v="5"/>
    <s v="Primero"/>
    <s v="Panamá Oeste"/>
    <n v="365"/>
    <s v="01/03/2019"/>
    <x v="50"/>
  </r>
  <r>
    <x v="5"/>
    <s v="Primero"/>
    <s v="Colón"/>
    <n v="154"/>
    <s v="01/03/2019"/>
    <x v="50"/>
  </r>
  <r>
    <x v="5"/>
    <s v="Primero"/>
    <s v="Darién"/>
    <n v="21"/>
    <s v="01/03/2019"/>
    <x v="50"/>
  </r>
  <r>
    <x v="6"/>
    <s v="Primero"/>
    <s v="Panamá"/>
    <n v="1002"/>
    <s v="01/03/2019"/>
    <x v="50"/>
  </r>
  <r>
    <x v="6"/>
    <s v="Primero"/>
    <s v="San Miguelito"/>
    <n v="206"/>
    <s v="01/03/2019"/>
    <x v="50"/>
  </r>
  <r>
    <x v="6"/>
    <s v="Primero"/>
    <s v="Panamá Oeste"/>
    <n v="341"/>
    <s v="01/03/2019"/>
    <x v="50"/>
  </r>
  <r>
    <x v="6"/>
    <s v="Primero"/>
    <s v="Colón"/>
    <n v="135"/>
    <s v="01/03/2019"/>
    <x v="50"/>
  </r>
  <r>
    <x v="6"/>
    <s v="Primero"/>
    <s v="Darién"/>
    <n v="28"/>
    <s v="01/03/2019"/>
    <x v="50"/>
  </r>
  <r>
    <x v="7"/>
    <s v="Primero"/>
    <s v="Panamá"/>
    <n v="118"/>
    <s v="01/03/2019"/>
    <x v="50"/>
  </r>
  <r>
    <x v="7"/>
    <s v="Primero"/>
    <s v="San Miguelito"/>
    <n v="24"/>
    <s v="01/03/2019"/>
    <x v="50"/>
  </r>
  <r>
    <x v="7"/>
    <s v="Primero"/>
    <s v="Panamá Oeste"/>
    <n v="15"/>
    <s v="01/03/2019"/>
    <x v="50"/>
  </r>
  <r>
    <x v="7"/>
    <s v="Primero"/>
    <s v="Colón"/>
    <n v="18"/>
    <s v="01/03/2019"/>
    <x v="50"/>
  </r>
  <r>
    <x v="7"/>
    <s v="Primero"/>
    <s v="Darién"/>
    <n v="1"/>
    <s v="01/03/2019"/>
    <x v="50"/>
  </r>
  <r>
    <x v="8"/>
    <s v="Primero"/>
    <s v="Panamá"/>
    <n v="2"/>
    <s v="01/03/2019"/>
    <x v="50"/>
  </r>
  <r>
    <x v="8"/>
    <s v="Primero"/>
    <s v="San Miguelito"/>
    <n v="2"/>
    <s v="01/03/2019"/>
    <x v="50"/>
  </r>
  <r>
    <x v="8"/>
    <s v="Primero"/>
    <s v="Panamá Oeste"/>
    <n v="1"/>
    <s v="01/03/2019"/>
    <x v="50"/>
  </r>
  <r>
    <x v="8"/>
    <s v="Primero"/>
    <s v="Colón"/>
    <n v="1"/>
    <s v="01/03/2019"/>
    <x v="50"/>
  </r>
  <r>
    <x v="8"/>
    <s v="Primero"/>
    <s v="Darién"/>
    <n v="0"/>
    <s v="01/03/2019"/>
    <x v="50"/>
  </r>
  <r>
    <x v="9"/>
    <s v="Primero"/>
    <s v="Panamá"/>
    <n v="223"/>
    <s v="01/03/2019"/>
    <x v="50"/>
  </r>
  <r>
    <x v="9"/>
    <s v="Primero"/>
    <s v="San Miguelito"/>
    <n v="77"/>
    <s v="01/03/2019"/>
    <x v="50"/>
  </r>
  <r>
    <x v="9"/>
    <s v="Primero"/>
    <s v="Panamá Oeste"/>
    <n v="97"/>
    <s v="01/03/2019"/>
    <x v="50"/>
  </r>
  <r>
    <x v="9"/>
    <s v="Primero"/>
    <s v="Colón"/>
    <n v="63"/>
    <s v="01/03/2019"/>
    <x v="50"/>
  </r>
  <r>
    <x v="9"/>
    <s v="Primero"/>
    <s v="Darién"/>
    <n v="8"/>
    <s v="01/03/2019"/>
    <x v="50"/>
  </r>
  <r>
    <x v="10"/>
    <s v="Primero"/>
    <s v="Panamá"/>
    <n v="30"/>
    <s v="01/03/2019"/>
    <x v="50"/>
  </r>
  <r>
    <x v="10"/>
    <s v="Primero"/>
    <s v="San Miguelito"/>
    <n v="5"/>
    <s v="01/03/2019"/>
    <x v="50"/>
  </r>
  <r>
    <x v="10"/>
    <s v="Primero"/>
    <s v="Panamá Oeste"/>
    <n v="7"/>
    <s v="01/03/2019"/>
    <x v="50"/>
  </r>
  <r>
    <x v="10"/>
    <s v="Primero"/>
    <s v="Colón"/>
    <n v="10"/>
    <s v="01/03/2019"/>
    <x v="50"/>
  </r>
  <r>
    <x v="10"/>
    <s v="Primero"/>
    <s v="Darién"/>
    <n v="2"/>
    <s v="01/03/2019"/>
    <x v="50"/>
  </r>
  <r>
    <x v="11"/>
    <s v="Primero"/>
    <s v="Panamá"/>
    <n v="55"/>
    <s v="01/03/2019"/>
    <x v="50"/>
  </r>
  <r>
    <x v="11"/>
    <s v="Primero"/>
    <s v="San Miguelito"/>
    <n v="7"/>
    <s v="01/03/2019"/>
    <x v="50"/>
  </r>
  <r>
    <x v="11"/>
    <s v="Primero"/>
    <s v="Panamá Oeste"/>
    <n v="14"/>
    <s v="01/03/2019"/>
    <x v="50"/>
  </r>
  <r>
    <x v="11"/>
    <s v="Primero"/>
    <s v="Colón"/>
    <n v="8"/>
    <s v="01/03/2019"/>
    <x v="50"/>
  </r>
  <r>
    <x v="11"/>
    <s v="Primero"/>
    <s v="Darién"/>
    <n v="1"/>
    <s v="01/03/2019"/>
    <x v="50"/>
  </r>
  <r>
    <x v="12"/>
    <s v="Primero"/>
    <s v="Panamá"/>
    <n v="15"/>
    <s v="01/03/2019"/>
    <x v="50"/>
  </r>
  <r>
    <x v="12"/>
    <s v="Primero"/>
    <s v="San Miguelito"/>
    <n v="27"/>
    <s v="01/03/2019"/>
    <x v="50"/>
  </r>
  <r>
    <x v="12"/>
    <s v="Primero"/>
    <s v="Panamá Oeste"/>
    <n v="16"/>
    <s v="01/03/2019"/>
    <x v="50"/>
  </r>
  <r>
    <x v="12"/>
    <s v="Primero"/>
    <s v="Colón"/>
    <n v="2"/>
    <s v="01/03/2019"/>
    <x v="50"/>
  </r>
  <r>
    <x v="12"/>
    <s v="Primero"/>
    <s v="Darién"/>
    <n v="3"/>
    <s v="01/03/2019"/>
    <x v="50"/>
  </r>
  <r>
    <x v="13"/>
    <s v="Primero"/>
    <s v="Panamá"/>
    <n v="1"/>
    <s v="01/03/2019"/>
    <x v="50"/>
  </r>
  <r>
    <x v="13"/>
    <s v="Primero"/>
    <s v="San Miguelito"/>
    <n v="1"/>
    <s v="01/03/2019"/>
    <x v="50"/>
  </r>
  <r>
    <x v="13"/>
    <s v="Primero"/>
    <s v="Panamá Oeste"/>
    <n v="2"/>
    <s v="01/03/2019"/>
    <x v="50"/>
  </r>
  <r>
    <x v="13"/>
    <s v="Primero"/>
    <s v="Colón"/>
    <n v="2"/>
    <s v="01/03/2019"/>
    <x v="50"/>
  </r>
  <r>
    <x v="13"/>
    <s v="Primero"/>
    <s v="Darién"/>
    <n v="13"/>
    <s v="01/03/2019"/>
    <x v="50"/>
  </r>
  <r>
    <x v="14"/>
    <s v="Primero"/>
    <s v="Panamá"/>
    <n v="0"/>
    <s v="01/03/2019"/>
    <x v="50"/>
  </r>
  <r>
    <x v="14"/>
    <s v="Primero"/>
    <s v="San Miguelito"/>
    <n v="0"/>
    <s v="01/03/2019"/>
    <x v="50"/>
  </r>
  <r>
    <x v="14"/>
    <s v="Primero"/>
    <s v="Panamá Oeste"/>
    <n v="0"/>
    <s v="01/03/2019"/>
    <x v="50"/>
  </r>
  <r>
    <x v="14"/>
    <s v="Primero"/>
    <s v="Colón"/>
    <n v="0"/>
    <s v="01/03/2019"/>
    <x v="50"/>
  </r>
  <r>
    <x v="14"/>
    <s v="Primero"/>
    <s v="Darién"/>
    <n v="0"/>
    <s v="01/03/2019"/>
    <x v="50"/>
  </r>
  <r>
    <x v="0"/>
    <s v="Primero"/>
    <s v="Panamá"/>
    <n v="2"/>
    <s v="01/03/2019"/>
    <x v="50"/>
  </r>
  <r>
    <x v="0"/>
    <s v="Primero"/>
    <s v="San Miguelito"/>
    <n v="0"/>
    <s v="01/03/2019"/>
    <x v="50"/>
  </r>
  <r>
    <x v="0"/>
    <s v="Primero"/>
    <s v="Panamá Oeste"/>
    <n v="1"/>
    <s v="01/03/2019"/>
    <x v="50"/>
  </r>
  <r>
    <x v="0"/>
    <s v="Primero"/>
    <s v="Colón"/>
    <n v="2"/>
    <s v="01/03/2019"/>
    <x v="50"/>
  </r>
  <r>
    <x v="0"/>
    <s v="Primero"/>
    <s v="Darién"/>
    <n v="1"/>
    <s v="01/03/2019"/>
    <x v="50"/>
  </r>
  <r>
    <x v="1"/>
    <s v="Primero"/>
    <s v="Panamá"/>
    <n v="263"/>
    <s v="01/04/2019"/>
    <x v="51"/>
  </r>
  <r>
    <x v="1"/>
    <s v="Primero"/>
    <s v="San Miguelito"/>
    <n v="63"/>
    <s v="01/04/2019"/>
    <x v="51"/>
  </r>
  <r>
    <x v="1"/>
    <s v="Primero"/>
    <s v="Panamá Oeste"/>
    <n v="117"/>
    <s v="01/04/2019"/>
    <x v="51"/>
  </r>
  <r>
    <x v="1"/>
    <s v="Primero"/>
    <s v="Colón"/>
    <n v="78"/>
    <s v="01/04/2019"/>
    <x v="51"/>
  </r>
  <r>
    <x v="1"/>
    <s v="Primero"/>
    <s v="Darién"/>
    <n v="13"/>
    <s v="01/04/2019"/>
    <x v="51"/>
  </r>
  <r>
    <x v="2"/>
    <s v="Primero"/>
    <s v="Panamá"/>
    <n v="40"/>
    <s v="01/04/2019"/>
    <x v="51"/>
  </r>
  <r>
    <x v="2"/>
    <s v="Primero"/>
    <s v="San Miguelito"/>
    <n v="5"/>
    <s v="01/04/2019"/>
    <x v="51"/>
  </r>
  <r>
    <x v="2"/>
    <s v="Primero"/>
    <s v="Panamá Oeste"/>
    <n v="25"/>
    <s v="01/04/2019"/>
    <x v="51"/>
  </r>
  <r>
    <x v="2"/>
    <s v="Primero"/>
    <s v="Colón"/>
    <n v="12"/>
    <s v="01/04/2019"/>
    <x v="51"/>
  </r>
  <r>
    <x v="2"/>
    <s v="Primero"/>
    <s v="Darién"/>
    <n v="0"/>
    <s v="01/04/2019"/>
    <x v="51"/>
  </r>
  <r>
    <x v="3"/>
    <s v="Primero"/>
    <s v="Panamá"/>
    <n v="97"/>
    <s v="01/04/2019"/>
    <x v="51"/>
  </r>
  <r>
    <x v="3"/>
    <s v="Primero"/>
    <s v="San Miguelito"/>
    <n v="40"/>
    <s v="01/04/2019"/>
    <x v="51"/>
  </r>
  <r>
    <x v="3"/>
    <s v="Primero"/>
    <s v="Panamá Oeste"/>
    <n v="76"/>
    <s v="01/04/2019"/>
    <x v="51"/>
  </r>
  <r>
    <x v="3"/>
    <s v="Primero"/>
    <s v="Colón"/>
    <n v="29"/>
    <s v="01/04/2019"/>
    <x v="51"/>
  </r>
  <r>
    <x v="3"/>
    <s v="Primero"/>
    <s v="Darién"/>
    <n v="24"/>
    <s v="01/04/2019"/>
    <x v="51"/>
  </r>
  <r>
    <x v="4"/>
    <s v="Primero"/>
    <s v="Panamá"/>
    <n v="10"/>
    <s v="01/04/2019"/>
    <x v="51"/>
  </r>
  <r>
    <x v="4"/>
    <s v="Primero"/>
    <s v="San Miguelito"/>
    <n v="2"/>
    <s v="01/04/2019"/>
    <x v="51"/>
  </r>
  <r>
    <x v="4"/>
    <s v="Primero"/>
    <s v="Panamá Oeste"/>
    <n v="1"/>
    <s v="01/04/2019"/>
    <x v="51"/>
  </r>
  <r>
    <x v="4"/>
    <s v="Primero"/>
    <s v="Colón"/>
    <n v="0"/>
    <s v="01/04/2019"/>
    <x v="51"/>
  </r>
  <r>
    <x v="4"/>
    <s v="Primero"/>
    <s v="Darién"/>
    <n v="0"/>
    <s v="01/04/2019"/>
    <x v="51"/>
  </r>
  <r>
    <x v="5"/>
    <s v="Primero"/>
    <s v="Panamá"/>
    <n v="462"/>
    <s v="01/04/2019"/>
    <x v="51"/>
  </r>
  <r>
    <x v="5"/>
    <s v="Primero"/>
    <s v="San Miguelito"/>
    <n v="108"/>
    <s v="01/04/2019"/>
    <x v="51"/>
  </r>
  <r>
    <x v="5"/>
    <s v="Primero"/>
    <s v="Panamá Oeste"/>
    <n v="383"/>
    <s v="01/04/2019"/>
    <x v="51"/>
  </r>
  <r>
    <x v="5"/>
    <s v="Primero"/>
    <s v="Colón"/>
    <n v="201"/>
    <s v="01/04/2019"/>
    <x v="51"/>
  </r>
  <r>
    <x v="5"/>
    <s v="Primero"/>
    <s v="Darién"/>
    <n v="13"/>
    <s v="01/04/2019"/>
    <x v="51"/>
  </r>
  <r>
    <x v="6"/>
    <s v="Primero"/>
    <s v="Panamá"/>
    <n v="1038"/>
    <s v="01/04/2019"/>
    <x v="51"/>
  </r>
  <r>
    <x v="6"/>
    <s v="Primero"/>
    <s v="San Miguelito"/>
    <n v="240"/>
    <s v="01/04/2019"/>
    <x v="51"/>
  </r>
  <r>
    <x v="6"/>
    <s v="Primero"/>
    <s v="Panamá Oeste"/>
    <n v="348"/>
    <s v="01/04/2019"/>
    <x v="51"/>
  </r>
  <r>
    <x v="6"/>
    <s v="Primero"/>
    <s v="Colón"/>
    <n v="123"/>
    <s v="01/04/2019"/>
    <x v="51"/>
  </r>
  <r>
    <x v="6"/>
    <s v="Primero"/>
    <s v="Darién"/>
    <n v="32"/>
    <s v="01/04/2019"/>
    <x v="51"/>
  </r>
  <r>
    <x v="7"/>
    <s v="Primero"/>
    <s v="Panamá"/>
    <n v="126"/>
    <s v="01/04/2019"/>
    <x v="51"/>
  </r>
  <r>
    <x v="7"/>
    <s v="Primero"/>
    <s v="San Miguelito"/>
    <n v="15"/>
    <s v="01/04/2019"/>
    <x v="51"/>
  </r>
  <r>
    <x v="7"/>
    <s v="Primero"/>
    <s v="Panamá Oeste"/>
    <n v="27"/>
    <s v="01/04/2019"/>
    <x v="51"/>
  </r>
  <r>
    <x v="7"/>
    <s v="Primero"/>
    <s v="Colón"/>
    <n v="0"/>
    <s v="01/04/2019"/>
    <x v="51"/>
  </r>
  <r>
    <x v="7"/>
    <s v="Primero"/>
    <s v="Darién"/>
    <n v="0"/>
    <s v="01/04/2019"/>
    <x v="51"/>
  </r>
  <r>
    <x v="8"/>
    <s v="Primero"/>
    <s v="Panamá"/>
    <n v="8"/>
    <s v="01/04/2019"/>
    <x v="51"/>
  </r>
  <r>
    <x v="8"/>
    <s v="Primero"/>
    <s v="San Miguelito"/>
    <n v="0"/>
    <s v="01/04/2019"/>
    <x v="51"/>
  </r>
  <r>
    <x v="8"/>
    <s v="Primero"/>
    <s v="Panamá Oeste"/>
    <n v="0"/>
    <s v="01/04/2019"/>
    <x v="51"/>
  </r>
  <r>
    <x v="8"/>
    <s v="Primero"/>
    <s v="Colón"/>
    <n v="14"/>
    <s v="01/04/2019"/>
    <x v="51"/>
  </r>
  <r>
    <x v="8"/>
    <s v="Primero"/>
    <s v="Darién"/>
    <n v="0"/>
    <s v="01/04/2019"/>
    <x v="51"/>
  </r>
  <r>
    <x v="9"/>
    <s v="Primero"/>
    <s v="Panamá"/>
    <n v="224"/>
    <s v="01/04/2019"/>
    <x v="51"/>
  </r>
  <r>
    <x v="9"/>
    <s v="Primero"/>
    <s v="San Miguelito"/>
    <n v="87"/>
    <s v="01/04/2019"/>
    <x v="51"/>
  </r>
  <r>
    <x v="9"/>
    <s v="Primero"/>
    <s v="Panamá Oeste"/>
    <n v="85"/>
    <s v="01/04/2019"/>
    <x v="51"/>
  </r>
  <r>
    <x v="9"/>
    <s v="Primero"/>
    <s v="Colón"/>
    <n v="73"/>
    <s v="01/04/2019"/>
    <x v="51"/>
  </r>
  <r>
    <x v="9"/>
    <s v="Primero"/>
    <s v="Darién"/>
    <n v="15"/>
    <s v="01/04/2019"/>
    <x v="51"/>
  </r>
  <r>
    <x v="10"/>
    <s v="Primero"/>
    <s v="Panamá"/>
    <n v="40"/>
    <s v="01/04/2019"/>
    <x v="51"/>
  </r>
  <r>
    <x v="10"/>
    <s v="Primero"/>
    <s v="San Miguelito"/>
    <n v="3"/>
    <s v="01/04/2019"/>
    <x v="51"/>
  </r>
  <r>
    <x v="10"/>
    <s v="Primero"/>
    <s v="Panamá Oeste"/>
    <n v="9"/>
    <s v="01/04/2019"/>
    <x v="51"/>
  </r>
  <r>
    <x v="10"/>
    <s v="Primero"/>
    <s v="Colón"/>
    <n v="6"/>
    <s v="01/04/2019"/>
    <x v="51"/>
  </r>
  <r>
    <x v="10"/>
    <s v="Primero"/>
    <s v="Darién"/>
    <n v="1"/>
    <s v="01/04/2019"/>
    <x v="51"/>
  </r>
  <r>
    <x v="11"/>
    <s v="Primero"/>
    <s v="Panamá"/>
    <n v="79"/>
    <s v="01/04/2019"/>
    <x v="51"/>
  </r>
  <r>
    <x v="11"/>
    <s v="Primero"/>
    <s v="San Miguelito"/>
    <n v="3"/>
    <s v="01/04/2019"/>
    <x v="51"/>
  </r>
  <r>
    <x v="11"/>
    <s v="Primero"/>
    <s v="Panamá Oeste"/>
    <n v="6"/>
    <s v="01/04/2019"/>
    <x v="51"/>
  </r>
  <r>
    <x v="11"/>
    <s v="Primero"/>
    <s v="Colón"/>
    <n v="8"/>
    <s v="01/04/2019"/>
    <x v="51"/>
  </r>
  <r>
    <x v="11"/>
    <s v="Primero"/>
    <s v="Darién"/>
    <n v="0"/>
    <s v="01/04/2019"/>
    <x v="51"/>
  </r>
  <r>
    <x v="12"/>
    <s v="Primero"/>
    <s v="Panamá"/>
    <n v="16"/>
    <s v="01/04/2019"/>
    <x v="51"/>
  </r>
  <r>
    <x v="12"/>
    <s v="Primero"/>
    <s v="San Miguelito"/>
    <n v="10"/>
    <s v="01/04/2019"/>
    <x v="51"/>
  </r>
  <r>
    <x v="12"/>
    <s v="Primero"/>
    <s v="Panamá Oeste"/>
    <n v="21"/>
    <s v="01/04/2019"/>
    <x v="51"/>
  </r>
  <r>
    <x v="12"/>
    <s v="Primero"/>
    <s v="Colón"/>
    <n v="2"/>
    <s v="01/04/2019"/>
    <x v="51"/>
  </r>
  <r>
    <x v="12"/>
    <s v="Primero"/>
    <s v="Darién"/>
    <n v="0"/>
    <s v="01/04/2019"/>
    <x v="51"/>
  </r>
  <r>
    <x v="13"/>
    <s v="Primero"/>
    <s v="Panamá"/>
    <n v="6"/>
    <s v="01/04/2019"/>
    <x v="51"/>
  </r>
  <r>
    <x v="13"/>
    <s v="Primero"/>
    <s v="San Miguelito"/>
    <n v="0"/>
    <s v="01/04/2019"/>
    <x v="51"/>
  </r>
  <r>
    <x v="13"/>
    <s v="Primero"/>
    <s v="Panamá Oeste"/>
    <n v="9"/>
    <s v="01/04/2019"/>
    <x v="51"/>
  </r>
  <r>
    <x v="13"/>
    <s v="Primero"/>
    <s v="Colón"/>
    <n v="1"/>
    <s v="01/04/2019"/>
    <x v="51"/>
  </r>
  <r>
    <x v="13"/>
    <s v="Primero"/>
    <s v="Darién"/>
    <n v="16"/>
    <s v="01/04/2019"/>
    <x v="51"/>
  </r>
  <r>
    <x v="14"/>
    <s v="Primero"/>
    <s v="Panamá"/>
    <n v="0"/>
    <s v="01/04/2019"/>
    <x v="51"/>
  </r>
  <r>
    <x v="14"/>
    <s v="Primero"/>
    <s v="San Miguelito"/>
    <n v="0"/>
    <s v="01/04/2019"/>
    <x v="51"/>
  </r>
  <r>
    <x v="14"/>
    <s v="Primero"/>
    <s v="Panamá Oeste"/>
    <n v="0"/>
    <s v="01/04/2019"/>
    <x v="51"/>
  </r>
  <r>
    <x v="14"/>
    <s v="Primero"/>
    <s v="Colón"/>
    <n v="0"/>
    <s v="01/04/2019"/>
    <x v="51"/>
  </r>
  <r>
    <x v="14"/>
    <s v="Primero"/>
    <s v="Darién"/>
    <n v="0"/>
    <s v="01/04/2019"/>
    <x v="51"/>
  </r>
  <r>
    <x v="0"/>
    <s v="Primero"/>
    <s v="Panamá"/>
    <n v="3"/>
    <s v="01/04/2019"/>
    <x v="51"/>
  </r>
  <r>
    <x v="0"/>
    <s v="Primero"/>
    <s v="San Miguelito"/>
    <n v="0"/>
    <s v="01/04/2019"/>
    <x v="51"/>
  </r>
  <r>
    <x v="0"/>
    <s v="Primero"/>
    <s v="Panamá Oeste"/>
    <n v="0"/>
    <s v="01/04/2019"/>
    <x v="51"/>
  </r>
  <r>
    <x v="0"/>
    <s v="Primero"/>
    <s v="Colón"/>
    <n v="2"/>
    <s v="01/04/2019"/>
    <x v="51"/>
  </r>
  <r>
    <x v="0"/>
    <s v="Primero"/>
    <s v="Darién"/>
    <n v="3"/>
    <s v="01/04/2019"/>
    <x v="51"/>
  </r>
  <r>
    <x v="1"/>
    <s v="Primero"/>
    <s v="Panamá"/>
    <n v="320"/>
    <s v="01/05/2019"/>
    <x v="52"/>
  </r>
  <r>
    <x v="1"/>
    <s v="Primero"/>
    <s v="San Miguelito"/>
    <n v="86"/>
    <s v="01/05/2019"/>
    <x v="52"/>
  </r>
  <r>
    <x v="1"/>
    <s v="Primero"/>
    <s v="Panamá Oeste"/>
    <n v="132"/>
    <s v="01/05/2019"/>
    <x v="52"/>
  </r>
  <r>
    <x v="1"/>
    <s v="Primero"/>
    <s v="Colón"/>
    <n v="72"/>
    <s v="01/05/2019"/>
    <x v="52"/>
  </r>
  <r>
    <x v="1"/>
    <s v="Primero"/>
    <s v="Darién"/>
    <n v="22"/>
    <s v="01/05/2019"/>
    <x v="52"/>
  </r>
  <r>
    <x v="2"/>
    <s v="Primero"/>
    <s v="Panamá"/>
    <n v="36"/>
    <s v="01/05/2019"/>
    <x v="52"/>
  </r>
  <r>
    <x v="2"/>
    <s v="Primero"/>
    <s v="San Miguelito"/>
    <n v="9"/>
    <s v="01/05/2019"/>
    <x v="52"/>
  </r>
  <r>
    <x v="2"/>
    <s v="Primero"/>
    <s v="Panamá Oeste"/>
    <n v="34"/>
    <s v="01/05/2019"/>
    <x v="52"/>
  </r>
  <r>
    <x v="2"/>
    <s v="Primero"/>
    <s v="Colón"/>
    <n v="11"/>
    <s v="01/05/2019"/>
    <x v="52"/>
  </r>
  <r>
    <x v="2"/>
    <s v="Primero"/>
    <s v="Darién"/>
    <n v="0"/>
    <s v="01/05/2019"/>
    <x v="52"/>
  </r>
  <r>
    <x v="3"/>
    <s v="Primero"/>
    <s v="Panamá"/>
    <n v="105"/>
    <s v="01/05/2019"/>
    <x v="52"/>
  </r>
  <r>
    <x v="3"/>
    <s v="Primero"/>
    <s v="San Miguelito"/>
    <n v="33"/>
    <s v="01/05/2019"/>
    <x v="52"/>
  </r>
  <r>
    <x v="3"/>
    <s v="Primero"/>
    <s v="Panamá Oeste"/>
    <n v="68"/>
    <s v="01/05/2019"/>
    <x v="52"/>
  </r>
  <r>
    <x v="3"/>
    <s v="Primero"/>
    <s v="Colón"/>
    <n v="32"/>
    <s v="01/05/2019"/>
    <x v="52"/>
  </r>
  <r>
    <x v="3"/>
    <s v="Primero"/>
    <s v="Darién"/>
    <n v="10"/>
    <s v="01/05/2019"/>
    <x v="52"/>
  </r>
  <r>
    <x v="4"/>
    <s v="Primero"/>
    <s v="Panamá"/>
    <n v="22"/>
    <s v="01/05/2019"/>
    <x v="52"/>
  </r>
  <r>
    <x v="4"/>
    <s v="Primero"/>
    <s v="San Miguelito"/>
    <n v="4"/>
    <s v="01/05/2019"/>
    <x v="52"/>
  </r>
  <r>
    <x v="4"/>
    <s v="Primero"/>
    <s v="Panamá Oeste"/>
    <n v="5"/>
    <s v="01/05/2019"/>
    <x v="52"/>
  </r>
  <r>
    <x v="4"/>
    <s v="Primero"/>
    <s v="Colón"/>
    <n v="2"/>
    <s v="01/05/2019"/>
    <x v="52"/>
  </r>
  <r>
    <x v="4"/>
    <s v="Primero"/>
    <s v="Darién"/>
    <n v="0"/>
    <s v="01/05/2019"/>
    <x v="52"/>
  </r>
  <r>
    <x v="5"/>
    <s v="Primero"/>
    <s v="Panamá"/>
    <n v="442"/>
    <s v="01/05/2019"/>
    <x v="52"/>
  </r>
  <r>
    <x v="5"/>
    <s v="Primero"/>
    <s v="San Miguelito"/>
    <n v="118"/>
    <s v="01/05/2019"/>
    <x v="52"/>
  </r>
  <r>
    <x v="5"/>
    <s v="Primero"/>
    <s v="Panamá Oeste"/>
    <n v="421"/>
    <s v="01/05/2019"/>
    <x v="52"/>
  </r>
  <r>
    <x v="5"/>
    <s v="Primero"/>
    <s v="Colón"/>
    <n v="193"/>
    <s v="01/05/2019"/>
    <x v="52"/>
  </r>
  <r>
    <x v="5"/>
    <s v="Primero"/>
    <s v="Darién"/>
    <n v="19"/>
    <s v="01/05/2019"/>
    <x v="52"/>
  </r>
  <r>
    <x v="6"/>
    <s v="Primero"/>
    <s v="Panamá"/>
    <n v="1118"/>
    <s v="01/05/2019"/>
    <x v="52"/>
  </r>
  <r>
    <x v="6"/>
    <s v="Primero"/>
    <s v="San Miguelito"/>
    <n v="241"/>
    <s v="01/05/2019"/>
    <x v="52"/>
  </r>
  <r>
    <x v="6"/>
    <s v="Primero"/>
    <s v="Panamá Oeste"/>
    <n v="388"/>
    <s v="01/05/2019"/>
    <x v="52"/>
  </r>
  <r>
    <x v="6"/>
    <s v="Primero"/>
    <s v="Colón"/>
    <n v="131"/>
    <s v="01/05/2019"/>
    <x v="52"/>
  </r>
  <r>
    <x v="6"/>
    <s v="Primero"/>
    <s v="Darién"/>
    <n v="25"/>
    <s v="01/05/2019"/>
    <x v="52"/>
  </r>
  <r>
    <x v="7"/>
    <s v="Primero"/>
    <s v="Panamá"/>
    <n v="157"/>
    <s v="01/05/2019"/>
    <x v="52"/>
  </r>
  <r>
    <x v="7"/>
    <s v="Primero"/>
    <s v="San Miguelito"/>
    <n v="17"/>
    <s v="01/05/2019"/>
    <x v="52"/>
  </r>
  <r>
    <x v="7"/>
    <s v="Primero"/>
    <s v="Panamá Oeste"/>
    <n v="14"/>
    <s v="01/05/2019"/>
    <x v="52"/>
  </r>
  <r>
    <x v="7"/>
    <s v="Primero"/>
    <s v="Colón"/>
    <n v="17"/>
    <s v="01/05/2019"/>
    <x v="52"/>
  </r>
  <r>
    <x v="7"/>
    <s v="Primero"/>
    <s v="Darién"/>
    <n v="1"/>
    <s v="01/05/2019"/>
    <x v="52"/>
  </r>
  <r>
    <x v="8"/>
    <s v="Primero"/>
    <s v="Panamá"/>
    <n v="4"/>
    <s v="01/05/2019"/>
    <x v="52"/>
  </r>
  <r>
    <x v="8"/>
    <s v="Primero"/>
    <s v="San Miguelito"/>
    <n v="2"/>
    <s v="01/05/2019"/>
    <x v="52"/>
  </r>
  <r>
    <x v="8"/>
    <s v="Primero"/>
    <s v="Panamá Oeste"/>
    <n v="0"/>
    <s v="01/05/2019"/>
    <x v="52"/>
  </r>
  <r>
    <x v="8"/>
    <s v="Primero"/>
    <s v="Colón"/>
    <n v="0"/>
    <s v="01/05/2019"/>
    <x v="52"/>
  </r>
  <r>
    <x v="8"/>
    <s v="Primero"/>
    <s v="Darién"/>
    <n v="0"/>
    <s v="01/05/2019"/>
    <x v="52"/>
  </r>
  <r>
    <x v="9"/>
    <s v="Primero"/>
    <s v="Panamá"/>
    <n v="223"/>
    <s v="01/05/2019"/>
    <x v="52"/>
  </r>
  <r>
    <x v="9"/>
    <s v="Primero"/>
    <s v="San Miguelito"/>
    <n v="93"/>
    <s v="01/05/2019"/>
    <x v="52"/>
  </r>
  <r>
    <x v="9"/>
    <s v="Primero"/>
    <s v="Panamá Oeste"/>
    <n v="108"/>
    <s v="01/05/2019"/>
    <x v="52"/>
  </r>
  <r>
    <x v="9"/>
    <s v="Primero"/>
    <s v="Colón"/>
    <n v="76"/>
    <s v="01/05/2019"/>
    <x v="52"/>
  </r>
  <r>
    <x v="9"/>
    <s v="Primero"/>
    <s v="Darién"/>
    <n v="6"/>
    <s v="01/05/2019"/>
    <x v="52"/>
  </r>
  <r>
    <x v="10"/>
    <s v="Primero"/>
    <s v="Panamá"/>
    <n v="36"/>
    <s v="01/05/2019"/>
    <x v="52"/>
  </r>
  <r>
    <x v="10"/>
    <s v="Primero"/>
    <s v="San Miguelito"/>
    <n v="3"/>
    <s v="01/05/2019"/>
    <x v="52"/>
  </r>
  <r>
    <x v="10"/>
    <s v="Primero"/>
    <s v="Panamá Oeste"/>
    <n v="14"/>
    <s v="01/05/2019"/>
    <x v="52"/>
  </r>
  <r>
    <x v="10"/>
    <s v="Primero"/>
    <s v="Colón"/>
    <n v="7"/>
    <s v="01/05/2019"/>
    <x v="52"/>
  </r>
  <r>
    <x v="10"/>
    <s v="Primero"/>
    <s v="Darién"/>
    <n v="2"/>
    <s v="01/05/2019"/>
    <x v="52"/>
  </r>
  <r>
    <x v="11"/>
    <s v="Primero"/>
    <s v="Panamá"/>
    <n v="88"/>
    <s v="01/05/2019"/>
    <x v="52"/>
  </r>
  <r>
    <x v="11"/>
    <s v="Primero"/>
    <s v="San Miguelito"/>
    <n v="8"/>
    <s v="01/05/2019"/>
    <x v="52"/>
  </r>
  <r>
    <x v="11"/>
    <s v="Primero"/>
    <s v="Panamá Oeste"/>
    <n v="8"/>
    <s v="01/05/2019"/>
    <x v="52"/>
  </r>
  <r>
    <x v="11"/>
    <s v="Primero"/>
    <s v="Colón"/>
    <n v="6"/>
    <s v="01/05/2019"/>
    <x v="52"/>
  </r>
  <r>
    <x v="11"/>
    <s v="Primero"/>
    <s v="Darién"/>
    <n v="2"/>
    <s v="01/05/2019"/>
    <x v="52"/>
  </r>
  <r>
    <x v="12"/>
    <s v="Primero"/>
    <s v="Panamá"/>
    <n v="16"/>
    <s v="01/05/2019"/>
    <x v="52"/>
  </r>
  <r>
    <x v="12"/>
    <s v="Primero"/>
    <s v="San Miguelito"/>
    <n v="17"/>
    <s v="01/05/2019"/>
    <x v="52"/>
  </r>
  <r>
    <x v="12"/>
    <s v="Primero"/>
    <s v="Panamá Oeste"/>
    <n v="18"/>
    <s v="01/05/2019"/>
    <x v="52"/>
  </r>
  <r>
    <x v="12"/>
    <s v="Primero"/>
    <s v="Colón"/>
    <n v="0"/>
    <s v="01/05/2019"/>
    <x v="52"/>
  </r>
  <r>
    <x v="12"/>
    <s v="Primero"/>
    <s v="Darién"/>
    <n v="0"/>
    <s v="01/05/2019"/>
    <x v="52"/>
  </r>
  <r>
    <x v="13"/>
    <s v="Primero"/>
    <s v="Panamá"/>
    <n v="13"/>
    <s v="01/05/2019"/>
    <x v="52"/>
  </r>
  <r>
    <x v="13"/>
    <s v="Primero"/>
    <s v="San Miguelito"/>
    <n v="0"/>
    <s v="01/05/2019"/>
    <x v="52"/>
  </r>
  <r>
    <x v="13"/>
    <s v="Primero"/>
    <s v="Panamá Oeste"/>
    <n v="3"/>
    <s v="01/05/2019"/>
    <x v="52"/>
  </r>
  <r>
    <x v="13"/>
    <s v="Primero"/>
    <s v="Colón"/>
    <n v="1"/>
    <s v="01/05/2019"/>
    <x v="52"/>
  </r>
  <r>
    <x v="13"/>
    <s v="Primero"/>
    <s v="Darién"/>
    <n v="4"/>
    <s v="01/05/2019"/>
    <x v="52"/>
  </r>
  <r>
    <x v="14"/>
    <s v="Primero"/>
    <s v="Panamá"/>
    <n v="0"/>
    <s v="01/05/2019"/>
    <x v="52"/>
  </r>
  <r>
    <x v="14"/>
    <s v="Primero"/>
    <s v="San Miguelito"/>
    <n v="0"/>
    <s v="01/05/2019"/>
    <x v="52"/>
  </r>
  <r>
    <x v="14"/>
    <s v="Primero"/>
    <s v="Panamá Oeste"/>
    <n v="0"/>
    <s v="01/05/2019"/>
    <x v="52"/>
  </r>
  <r>
    <x v="14"/>
    <s v="Primero"/>
    <s v="Colón"/>
    <n v="0"/>
    <s v="01/05/2019"/>
    <x v="52"/>
  </r>
  <r>
    <x v="14"/>
    <s v="Primero"/>
    <s v="Darién"/>
    <n v="0"/>
    <s v="01/05/2019"/>
    <x v="52"/>
  </r>
  <r>
    <x v="0"/>
    <s v="Primero"/>
    <s v="Panamá"/>
    <n v="1"/>
    <s v="01/05/2019"/>
    <x v="52"/>
  </r>
  <r>
    <x v="0"/>
    <s v="Primero"/>
    <s v="San Miguelito"/>
    <n v="0"/>
    <s v="01/05/2019"/>
    <x v="52"/>
  </r>
  <r>
    <x v="0"/>
    <s v="Primero"/>
    <s v="Panamá Oeste"/>
    <n v="0"/>
    <s v="01/05/2019"/>
    <x v="52"/>
  </r>
  <r>
    <x v="0"/>
    <s v="Primero"/>
    <s v="Colón"/>
    <n v="0"/>
    <s v="01/05/2019"/>
    <x v="52"/>
  </r>
  <r>
    <x v="0"/>
    <s v="Primero"/>
    <s v="Darién"/>
    <n v="1"/>
    <s v="01/05/2019"/>
    <x v="52"/>
  </r>
  <r>
    <x v="1"/>
    <s v="Primero"/>
    <s v="Panamá"/>
    <n v="303"/>
    <s v="01/06/2019"/>
    <x v="53"/>
  </r>
  <r>
    <x v="1"/>
    <s v="Primero"/>
    <s v="San Miguelito"/>
    <n v="90"/>
    <s v="01/06/2019"/>
    <x v="53"/>
  </r>
  <r>
    <x v="1"/>
    <s v="Primero"/>
    <s v="Panamá Oeste"/>
    <n v="165"/>
    <s v="01/06/2019"/>
    <x v="53"/>
  </r>
  <r>
    <x v="1"/>
    <s v="Primero"/>
    <s v="Colón"/>
    <n v="78"/>
    <s v="01/06/2019"/>
    <x v="53"/>
  </r>
  <r>
    <x v="1"/>
    <s v="Primero"/>
    <s v="Darién"/>
    <n v="14"/>
    <s v="01/06/2019"/>
    <x v="53"/>
  </r>
  <r>
    <x v="2"/>
    <s v="Primero"/>
    <s v="Panamá"/>
    <n v="40"/>
    <s v="01/06/2019"/>
    <x v="53"/>
  </r>
  <r>
    <x v="2"/>
    <s v="Primero"/>
    <s v="San Miguelito"/>
    <n v="1"/>
    <s v="01/06/2019"/>
    <x v="53"/>
  </r>
  <r>
    <x v="2"/>
    <s v="Primero"/>
    <s v="Panamá Oeste"/>
    <n v="26"/>
    <s v="01/06/2019"/>
    <x v="53"/>
  </r>
  <r>
    <x v="2"/>
    <s v="Primero"/>
    <s v="Colón"/>
    <n v="14"/>
    <s v="01/06/2019"/>
    <x v="53"/>
  </r>
  <r>
    <x v="2"/>
    <s v="Primero"/>
    <s v="Darién"/>
    <n v="2"/>
    <s v="01/06/2019"/>
    <x v="53"/>
  </r>
  <r>
    <x v="3"/>
    <s v="Primero"/>
    <s v="Panamá"/>
    <n v="98"/>
    <s v="01/06/2019"/>
    <x v="53"/>
  </r>
  <r>
    <x v="3"/>
    <s v="Primero"/>
    <s v="San Miguelito"/>
    <n v="38"/>
    <s v="01/06/2019"/>
    <x v="53"/>
  </r>
  <r>
    <x v="3"/>
    <s v="Primero"/>
    <s v="Panamá Oeste"/>
    <n v="65"/>
    <s v="01/06/2019"/>
    <x v="53"/>
  </r>
  <r>
    <x v="3"/>
    <s v="Primero"/>
    <s v="Colón"/>
    <n v="32"/>
    <s v="01/06/2019"/>
    <x v="53"/>
  </r>
  <r>
    <x v="3"/>
    <s v="Primero"/>
    <s v="Darién"/>
    <n v="17"/>
    <s v="01/06/2019"/>
    <x v="53"/>
  </r>
  <r>
    <x v="4"/>
    <s v="Primero"/>
    <s v="Panamá"/>
    <n v="19"/>
    <s v="01/06/2019"/>
    <x v="53"/>
  </r>
  <r>
    <x v="4"/>
    <s v="Primero"/>
    <s v="San Miguelito"/>
    <n v="2"/>
    <s v="01/06/2019"/>
    <x v="53"/>
  </r>
  <r>
    <x v="4"/>
    <s v="Primero"/>
    <s v="Panamá Oeste"/>
    <n v="2"/>
    <s v="01/06/2019"/>
    <x v="53"/>
  </r>
  <r>
    <x v="4"/>
    <s v="Primero"/>
    <s v="Colón"/>
    <n v="2"/>
    <s v="01/06/2019"/>
    <x v="53"/>
  </r>
  <r>
    <x v="4"/>
    <s v="Primero"/>
    <s v="Darién"/>
    <n v="0"/>
    <s v="01/06/2019"/>
    <x v="53"/>
  </r>
  <r>
    <x v="5"/>
    <s v="Primero"/>
    <s v="Panamá"/>
    <n v="521"/>
    <s v="01/06/2019"/>
    <x v="53"/>
  </r>
  <r>
    <x v="5"/>
    <s v="Primero"/>
    <s v="San Miguelito"/>
    <n v="117"/>
    <s v="01/06/2019"/>
    <x v="53"/>
  </r>
  <r>
    <x v="5"/>
    <s v="Primero"/>
    <s v="Panamá Oeste"/>
    <n v="442"/>
    <s v="01/06/2019"/>
    <x v="53"/>
  </r>
  <r>
    <x v="5"/>
    <s v="Primero"/>
    <s v="Colón"/>
    <n v="177"/>
    <s v="01/06/2019"/>
    <x v="53"/>
  </r>
  <r>
    <x v="5"/>
    <s v="Primero"/>
    <s v="Darién"/>
    <n v="19"/>
    <s v="01/06/2019"/>
    <x v="53"/>
  </r>
  <r>
    <x v="6"/>
    <s v="Primero"/>
    <s v="Panamá"/>
    <n v="1141"/>
    <s v="01/06/2019"/>
    <x v="53"/>
  </r>
  <r>
    <x v="6"/>
    <s v="Primero"/>
    <s v="San Miguelito"/>
    <n v="218"/>
    <s v="01/06/2019"/>
    <x v="53"/>
  </r>
  <r>
    <x v="6"/>
    <s v="Primero"/>
    <s v="Panamá Oeste"/>
    <n v="381"/>
    <s v="01/06/2019"/>
    <x v="53"/>
  </r>
  <r>
    <x v="6"/>
    <s v="Primero"/>
    <s v="Colón"/>
    <n v="118"/>
    <s v="01/06/2019"/>
    <x v="53"/>
  </r>
  <r>
    <x v="6"/>
    <s v="Primero"/>
    <s v="Darién"/>
    <n v="16"/>
    <s v="01/06/2019"/>
    <x v="53"/>
  </r>
  <r>
    <x v="7"/>
    <s v="Primero"/>
    <s v="Panamá"/>
    <n v="109"/>
    <s v="01/06/2019"/>
    <x v="53"/>
  </r>
  <r>
    <x v="7"/>
    <s v="Primero"/>
    <s v="San Miguelito"/>
    <n v="10"/>
    <s v="01/06/2019"/>
    <x v="53"/>
  </r>
  <r>
    <x v="7"/>
    <s v="Primero"/>
    <s v="Panamá Oeste"/>
    <n v="27"/>
    <s v="01/06/2019"/>
    <x v="53"/>
  </r>
  <r>
    <x v="7"/>
    <s v="Primero"/>
    <s v="Colón"/>
    <n v="27"/>
    <s v="01/06/2019"/>
    <x v="53"/>
  </r>
  <r>
    <x v="7"/>
    <s v="Primero"/>
    <s v="Darién"/>
    <n v="0"/>
    <s v="01/06/2019"/>
    <x v="53"/>
  </r>
  <r>
    <x v="8"/>
    <s v="Primero"/>
    <s v="Panamá"/>
    <n v="5"/>
    <s v="01/06/2019"/>
    <x v="53"/>
  </r>
  <r>
    <x v="8"/>
    <s v="Primero"/>
    <s v="San Miguelito"/>
    <n v="1"/>
    <s v="01/06/2019"/>
    <x v="53"/>
  </r>
  <r>
    <x v="8"/>
    <s v="Primero"/>
    <s v="Panamá Oeste"/>
    <n v="1"/>
    <s v="01/06/2019"/>
    <x v="53"/>
  </r>
  <r>
    <x v="8"/>
    <s v="Primero"/>
    <s v="Colón"/>
    <n v="0"/>
    <s v="01/06/2019"/>
    <x v="53"/>
  </r>
  <r>
    <x v="8"/>
    <s v="Primero"/>
    <s v="Darién"/>
    <n v="0"/>
    <s v="01/06/2019"/>
    <x v="53"/>
  </r>
  <r>
    <x v="9"/>
    <s v="Primero"/>
    <s v="Panamá"/>
    <n v="249"/>
    <s v="01/06/2019"/>
    <x v="53"/>
  </r>
  <r>
    <x v="9"/>
    <s v="Primero"/>
    <s v="San Miguelito"/>
    <n v="79"/>
    <s v="01/06/2019"/>
    <x v="53"/>
  </r>
  <r>
    <x v="9"/>
    <s v="Primero"/>
    <s v="Panamá Oeste"/>
    <n v="71"/>
    <s v="01/06/2019"/>
    <x v="53"/>
  </r>
  <r>
    <x v="9"/>
    <s v="Primero"/>
    <s v="Colón"/>
    <n v="66"/>
    <s v="01/06/2019"/>
    <x v="53"/>
  </r>
  <r>
    <x v="9"/>
    <s v="Primero"/>
    <s v="Darién"/>
    <n v="23"/>
    <s v="01/06/2019"/>
    <x v="53"/>
  </r>
  <r>
    <x v="10"/>
    <s v="Primero"/>
    <s v="Panamá"/>
    <n v="48"/>
    <s v="01/06/2019"/>
    <x v="53"/>
  </r>
  <r>
    <x v="10"/>
    <s v="Primero"/>
    <s v="San Miguelito"/>
    <n v="4"/>
    <s v="01/06/2019"/>
    <x v="53"/>
  </r>
  <r>
    <x v="10"/>
    <s v="Primero"/>
    <s v="Panamá Oeste"/>
    <n v="13"/>
    <s v="01/06/2019"/>
    <x v="53"/>
  </r>
  <r>
    <x v="10"/>
    <s v="Primero"/>
    <s v="Colón"/>
    <n v="4"/>
    <s v="01/06/2019"/>
    <x v="53"/>
  </r>
  <r>
    <x v="10"/>
    <s v="Primero"/>
    <s v="Darién"/>
    <n v="3"/>
    <s v="01/06/2019"/>
    <x v="53"/>
  </r>
  <r>
    <x v="11"/>
    <s v="Primero"/>
    <s v="Panamá"/>
    <n v="60"/>
    <s v="01/06/2019"/>
    <x v="53"/>
  </r>
  <r>
    <x v="11"/>
    <s v="Primero"/>
    <s v="San Miguelito"/>
    <n v="13"/>
    <s v="01/06/2019"/>
    <x v="53"/>
  </r>
  <r>
    <x v="11"/>
    <s v="Primero"/>
    <s v="Panamá Oeste"/>
    <n v="13"/>
    <s v="01/06/2019"/>
    <x v="53"/>
  </r>
  <r>
    <x v="11"/>
    <s v="Primero"/>
    <s v="Colón"/>
    <n v="5"/>
    <s v="01/06/2019"/>
    <x v="53"/>
  </r>
  <r>
    <x v="11"/>
    <s v="Primero"/>
    <s v="Darién"/>
    <n v="0"/>
    <s v="01/06/2019"/>
    <x v="53"/>
  </r>
  <r>
    <x v="12"/>
    <s v="Primero"/>
    <s v="Panamá"/>
    <n v="22"/>
    <s v="01/06/2019"/>
    <x v="53"/>
  </r>
  <r>
    <x v="12"/>
    <s v="Primero"/>
    <s v="San Miguelito"/>
    <n v="5"/>
    <s v="01/06/2019"/>
    <x v="53"/>
  </r>
  <r>
    <x v="12"/>
    <s v="Primero"/>
    <s v="Panamá Oeste"/>
    <n v="17"/>
    <s v="01/06/2019"/>
    <x v="53"/>
  </r>
  <r>
    <x v="12"/>
    <s v="Primero"/>
    <s v="Colón"/>
    <n v="8"/>
    <s v="01/06/2019"/>
    <x v="53"/>
  </r>
  <r>
    <x v="12"/>
    <s v="Primero"/>
    <s v="Darién"/>
    <n v="0"/>
    <s v="01/06/2019"/>
    <x v="53"/>
  </r>
  <r>
    <x v="13"/>
    <s v="Primero"/>
    <s v="Panamá"/>
    <n v="6"/>
    <s v="01/06/2019"/>
    <x v="53"/>
  </r>
  <r>
    <x v="13"/>
    <s v="Primero"/>
    <s v="San Miguelito"/>
    <n v="0"/>
    <s v="01/06/2019"/>
    <x v="53"/>
  </r>
  <r>
    <x v="13"/>
    <s v="Primero"/>
    <s v="Panamá Oeste"/>
    <n v="2"/>
    <s v="01/06/2019"/>
    <x v="53"/>
  </r>
  <r>
    <x v="13"/>
    <s v="Primero"/>
    <s v="Colón"/>
    <n v="1"/>
    <s v="01/06/2019"/>
    <x v="53"/>
  </r>
  <r>
    <x v="13"/>
    <s v="Primero"/>
    <s v="Darién"/>
    <n v="3"/>
    <s v="01/06/2019"/>
    <x v="53"/>
  </r>
  <r>
    <x v="14"/>
    <s v="Primero"/>
    <s v="Panamá"/>
    <n v="0"/>
    <s v="01/06/2019"/>
    <x v="53"/>
  </r>
  <r>
    <x v="14"/>
    <s v="Primero"/>
    <s v="San Miguelito"/>
    <n v="0"/>
    <s v="01/06/2019"/>
    <x v="53"/>
  </r>
  <r>
    <x v="14"/>
    <s v="Primero"/>
    <s v="Panamá Oeste"/>
    <n v="0"/>
    <s v="01/06/2019"/>
    <x v="53"/>
  </r>
  <r>
    <x v="14"/>
    <s v="Primero"/>
    <s v="Colón"/>
    <n v="0"/>
    <s v="01/06/2019"/>
    <x v="53"/>
  </r>
  <r>
    <x v="14"/>
    <s v="Primero"/>
    <s v="Darién"/>
    <n v="0"/>
    <s v="01/06/2019"/>
    <x v="53"/>
  </r>
  <r>
    <x v="0"/>
    <s v="Primero"/>
    <s v="Panamá"/>
    <n v="3"/>
    <s v="01/06/2019"/>
    <x v="53"/>
  </r>
  <r>
    <x v="0"/>
    <s v="Primero"/>
    <s v="San Miguelito"/>
    <n v="0"/>
    <s v="01/06/2019"/>
    <x v="53"/>
  </r>
  <r>
    <x v="0"/>
    <s v="Primero"/>
    <s v="Panamá Oeste"/>
    <n v="0"/>
    <s v="01/06/2019"/>
    <x v="53"/>
  </r>
  <r>
    <x v="0"/>
    <s v="Primero"/>
    <s v="Colón"/>
    <n v="0"/>
    <s v="01/06/2019"/>
    <x v="53"/>
  </r>
  <r>
    <x v="0"/>
    <s v="Primero"/>
    <s v="Darién"/>
    <n v="3"/>
    <s v="01/06/2019"/>
    <x v="53"/>
  </r>
  <r>
    <x v="1"/>
    <s v="Primero"/>
    <s v="Panamá"/>
    <n v="287"/>
    <s v="01/07/2019"/>
    <x v="54"/>
  </r>
  <r>
    <x v="1"/>
    <s v="Primero"/>
    <s v="San Miguelito"/>
    <n v="83"/>
    <s v="01/07/2019"/>
    <x v="54"/>
  </r>
  <r>
    <x v="1"/>
    <s v="Primero"/>
    <s v="Panamá Oeste"/>
    <n v="125"/>
    <s v="01/07/2019"/>
    <x v="54"/>
  </r>
  <r>
    <x v="1"/>
    <s v="Primero"/>
    <s v="Colón"/>
    <n v="66"/>
    <s v="01/07/2019"/>
    <x v="54"/>
  </r>
  <r>
    <x v="1"/>
    <s v="Primero"/>
    <s v="Darién"/>
    <n v="21"/>
    <s v="01/07/2019"/>
    <x v="54"/>
  </r>
  <r>
    <x v="2"/>
    <s v="Primero"/>
    <s v="Panamá"/>
    <n v="43"/>
    <s v="01/07/2019"/>
    <x v="54"/>
  </r>
  <r>
    <x v="2"/>
    <s v="Primero"/>
    <s v="San Miguelito"/>
    <n v="8"/>
    <s v="01/07/2019"/>
    <x v="54"/>
  </r>
  <r>
    <x v="2"/>
    <s v="Primero"/>
    <s v="Panamá Oeste"/>
    <n v="44"/>
    <s v="01/07/2019"/>
    <x v="54"/>
  </r>
  <r>
    <x v="2"/>
    <s v="Primero"/>
    <s v="Colón"/>
    <n v="8"/>
    <s v="01/07/2019"/>
    <x v="54"/>
  </r>
  <r>
    <x v="2"/>
    <s v="Primero"/>
    <s v="Darién"/>
    <n v="0"/>
    <s v="01/07/2019"/>
    <x v="54"/>
  </r>
  <r>
    <x v="3"/>
    <s v="Primero"/>
    <s v="Panamá"/>
    <n v="123"/>
    <s v="01/07/2019"/>
    <x v="54"/>
  </r>
  <r>
    <x v="3"/>
    <s v="Primero"/>
    <s v="San Miguelito"/>
    <n v="50"/>
    <s v="01/07/2019"/>
    <x v="54"/>
  </r>
  <r>
    <x v="3"/>
    <s v="Primero"/>
    <s v="Panamá Oeste"/>
    <n v="68"/>
    <s v="01/07/2019"/>
    <x v="54"/>
  </r>
  <r>
    <x v="3"/>
    <s v="Primero"/>
    <s v="Colón"/>
    <n v="46"/>
    <s v="01/07/2019"/>
    <x v="54"/>
  </r>
  <r>
    <x v="3"/>
    <s v="Primero"/>
    <s v="Darién"/>
    <n v="19"/>
    <s v="01/07/2019"/>
    <x v="54"/>
  </r>
  <r>
    <x v="4"/>
    <s v="Primero"/>
    <s v="Panamá"/>
    <n v="13"/>
    <s v="01/07/2019"/>
    <x v="54"/>
  </r>
  <r>
    <x v="4"/>
    <s v="Primero"/>
    <s v="San Miguelito"/>
    <n v="2"/>
    <s v="01/07/2019"/>
    <x v="54"/>
  </r>
  <r>
    <x v="4"/>
    <s v="Primero"/>
    <s v="Panamá Oeste"/>
    <n v="5"/>
    <s v="01/07/2019"/>
    <x v="54"/>
  </r>
  <r>
    <x v="4"/>
    <s v="Primero"/>
    <s v="Colón"/>
    <n v="1"/>
    <s v="01/07/2019"/>
    <x v="54"/>
  </r>
  <r>
    <x v="4"/>
    <s v="Primero"/>
    <s v="Darién"/>
    <n v="1"/>
    <s v="01/07/2019"/>
    <x v="54"/>
  </r>
  <r>
    <x v="5"/>
    <s v="Primero"/>
    <s v="Panamá"/>
    <n v="386"/>
    <s v="01/07/2019"/>
    <x v="54"/>
  </r>
  <r>
    <x v="5"/>
    <s v="Primero"/>
    <s v="San Miguelito"/>
    <n v="160"/>
    <s v="01/07/2019"/>
    <x v="54"/>
  </r>
  <r>
    <x v="5"/>
    <s v="Primero"/>
    <s v="Panamá Oeste"/>
    <n v="454"/>
    <s v="01/07/2019"/>
    <x v="54"/>
  </r>
  <r>
    <x v="5"/>
    <s v="Primero"/>
    <s v="Colón"/>
    <n v="189"/>
    <s v="01/07/2019"/>
    <x v="54"/>
  </r>
  <r>
    <x v="5"/>
    <s v="Primero"/>
    <s v="Darién"/>
    <n v="24"/>
    <s v="01/07/2019"/>
    <x v="54"/>
  </r>
  <r>
    <x v="6"/>
    <s v="Primero"/>
    <s v="Panamá"/>
    <n v="1260"/>
    <s v="01/07/2019"/>
    <x v="54"/>
  </r>
  <r>
    <x v="6"/>
    <s v="Primero"/>
    <s v="San Miguelito"/>
    <n v="289"/>
    <s v="01/07/2019"/>
    <x v="54"/>
  </r>
  <r>
    <x v="6"/>
    <s v="Primero"/>
    <s v="Panamá Oeste"/>
    <n v="445"/>
    <s v="01/07/2019"/>
    <x v="54"/>
  </r>
  <r>
    <x v="6"/>
    <s v="Primero"/>
    <s v="Colón"/>
    <n v="121"/>
    <s v="01/07/2019"/>
    <x v="54"/>
  </r>
  <r>
    <x v="6"/>
    <s v="Primero"/>
    <s v="Darién"/>
    <n v="19"/>
    <s v="01/07/2019"/>
    <x v="54"/>
  </r>
  <r>
    <x v="7"/>
    <s v="Primero"/>
    <s v="Panamá"/>
    <n v="99"/>
    <s v="01/07/2019"/>
    <x v="54"/>
  </r>
  <r>
    <x v="7"/>
    <s v="Primero"/>
    <s v="San Miguelito"/>
    <n v="7"/>
    <s v="01/07/2019"/>
    <x v="54"/>
  </r>
  <r>
    <x v="7"/>
    <s v="Primero"/>
    <s v="Panamá Oeste"/>
    <n v="9"/>
    <s v="01/07/2019"/>
    <x v="54"/>
  </r>
  <r>
    <x v="7"/>
    <s v="Primero"/>
    <s v="Colón"/>
    <n v="10"/>
    <s v="01/07/2019"/>
    <x v="54"/>
  </r>
  <r>
    <x v="7"/>
    <s v="Primero"/>
    <s v="Darién"/>
    <n v="0"/>
    <s v="01/07/2019"/>
    <x v="54"/>
  </r>
  <r>
    <x v="8"/>
    <s v="Primero"/>
    <s v="Panamá"/>
    <n v="10"/>
    <s v="01/07/2019"/>
    <x v="54"/>
  </r>
  <r>
    <x v="8"/>
    <s v="Primero"/>
    <s v="San Miguelito"/>
    <n v="2"/>
    <s v="01/07/2019"/>
    <x v="54"/>
  </r>
  <r>
    <x v="8"/>
    <s v="Primero"/>
    <s v="Panamá Oeste"/>
    <n v="0"/>
    <s v="01/07/2019"/>
    <x v="54"/>
  </r>
  <r>
    <x v="8"/>
    <s v="Primero"/>
    <s v="Colón"/>
    <n v="0"/>
    <s v="01/07/2019"/>
    <x v="54"/>
  </r>
  <r>
    <x v="8"/>
    <s v="Primero"/>
    <s v="Darién"/>
    <n v="0"/>
    <s v="01/07/2019"/>
    <x v="54"/>
  </r>
  <r>
    <x v="9"/>
    <s v="Primero"/>
    <s v="Panamá"/>
    <n v="259"/>
    <s v="01/07/2019"/>
    <x v="54"/>
  </r>
  <r>
    <x v="9"/>
    <s v="Primero"/>
    <s v="San Miguelito"/>
    <n v="75"/>
    <s v="01/07/2019"/>
    <x v="54"/>
  </r>
  <r>
    <x v="9"/>
    <s v="Primero"/>
    <s v="Panamá Oeste"/>
    <n v="93"/>
    <s v="01/07/2019"/>
    <x v="54"/>
  </r>
  <r>
    <x v="9"/>
    <s v="Primero"/>
    <s v="Colón"/>
    <n v="69"/>
    <s v="01/07/2019"/>
    <x v="54"/>
  </r>
  <r>
    <x v="9"/>
    <s v="Primero"/>
    <s v="Darién"/>
    <n v="8"/>
    <s v="01/07/2019"/>
    <x v="54"/>
  </r>
  <r>
    <x v="10"/>
    <s v="Primero"/>
    <s v="Panamá"/>
    <n v="42"/>
    <s v="01/07/2019"/>
    <x v="54"/>
  </r>
  <r>
    <x v="10"/>
    <s v="Primero"/>
    <s v="San Miguelito"/>
    <n v="14"/>
    <s v="01/07/2019"/>
    <x v="54"/>
  </r>
  <r>
    <x v="10"/>
    <s v="Primero"/>
    <s v="Panamá Oeste"/>
    <n v="36"/>
    <s v="01/07/2019"/>
    <x v="54"/>
  </r>
  <r>
    <x v="10"/>
    <s v="Primero"/>
    <s v="Colón"/>
    <n v="19"/>
    <s v="01/07/2019"/>
    <x v="54"/>
  </r>
  <r>
    <x v="10"/>
    <s v="Primero"/>
    <s v="Darién"/>
    <n v="1"/>
    <s v="01/07/2019"/>
    <x v="54"/>
  </r>
  <r>
    <x v="11"/>
    <s v="Primero"/>
    <s v="Panamá"/>
    <n v="83"/>
    <s v="01/07/2019"/>
    <x v="54"/>
  </r>
  <r>
    <x v="11"/>
    <s v="Primero"/>
    <s v="San Miguelito"/>
    <n v="12"/>
    <s v="01/07/2019"/>
    <x v="54"/>
  </r>
  <r>
    <x v="11"/>
    <s v="Primero"/>
    <s v="Panamá Oeste"/>
    <n v="6"/>
    <s v="01/07/2019"/>
    <x v="54"/>
  </r>
  <r>
    <x v="11"/>
    <s v="Primero"/>
    <s v="Colón"/>
    <n v="4"/>
    <s v="01/07/2019"/>
    <x v="54"/>
  </r>
  <r>
    <x v="11"/>
    <s v="Primero"/>
    <s v="Darién"/>
    <n v="0"/>
    <s v="01/07/2019"/>
    <x v="54"/>
  </r>
  <r>
    <x v="12"/>
    <s v="Primero"/>
    <s v="Panamá"/>
    <n v="18"/>
    <s v="01/07/2019"/>
    <x v="54"/>
  </r>
  <r>
    <x v="12"/>
    <s v="Primero"/>
    <s v="San Miguelito"/>
    <n v="37"/>
    <s v="01/07/2019"/>
    <x v="54"/>
  </r>
  <r>
    <x v="12"/>
    <s v="Primero"/>
    <s v="Panamá Oeste"/>
    <n v="19"/>
    <s v="01/07/2019"/>
    <x v="54"/>
  </r>
  <r>
    <x v="12"/>
    <s v="Primero"/>
    <s v="Colón"/>
    <n v="2"/>
    <s v="01/07/2019"/>
    <x v="54"/>
  </r>
  <r>
    <x v="12"/>
    <s v="Primero"/>
    <s v="Darién"/>
    <n v="3"/>
    <s v="01/07/2019"/>
    <x v="54"/>
  </r>
  <r>
    <x v="13"/>
    <s v="Primero"/>
    <s v="Panamá"/>
    <n v="18"/>
    <s v="01/07/2019"/>
    <x v="54"/>
  </r>
  <r>
    <x v="13"/>
    <s v="Primero"/>
    <s v="San Miguelito"/>
    <n v="2"/>
    <s v="01/07/2019"/>
    <x v="54"/>
  </r>
  <r>
    <x v="13"/>
    <s v="Primero"/>
    <s v="Panamá Oeste"/>
    <n v="2"/>
    <s v="01/07/2019"/>
    <x v="54"/>
  </r>
  <r>
    <x v="13"/>
    <s v="Primero"/>
    <s v="Colón"/>
    <n v="4"/>
    <s v="01/07/2019"/>
    <x v="54"/>
  </r>
  <r>
    <x v="13"/>
    <s v="Primero"/>
    <s v="Darién"/>
    <n v="0"/>
    <s v="01/07/2019"/>
    <x v="54"/>
  </r>
  <r>
    <x v="14"/>
    <s v="Primero"/>
    <s v="Panamá"/>
    <n v="0"/>
    <s v="01/07/2019"/>
    <x v="54"/>
  </r>
  <r>
    <x v="14"/>
    <s v="Primero"/>
    <s v="San Miguelito"/>
    <n v="0"/>
    <s v="01/07/2019"/>
    <x v="54"/>
  </r>
  <r>
    <x v="14"/>
    <s v="Primero"/>
    <s v="Panamá Oeste"/>
    <n v="0"/>
    <s v="01/07/2019"/>
    <x v="54"/>
  </r>
  <r>
    <x v="14"/>
    <s v="Primero"/>
    <s v="Colón"/>
    <n v="0"/>
    <s v="01/07/2019"/>
    <x v="54"/>
  </r>
  <r>
    <x v="14"/>
    <s v="Primero"/>
    <s v="Darién"/>
    <n v="0"/>
    <s v="01/07/2019"/>
    <x v="54"/>
  </r>
  <r>
    <x v="0"/>
    <s v="Primero"/>
    <s v="Panamá"/>
    <n v="1"/>
    <s v="01/07/2019"/>
    <x v="54"/>
  </r>
  <r>
    <x v="0"/>
    <s v="Primero"/>
    <s v="San Miguelito"/>
    <n v="0"/>
    <s v="01/07/2019"/>
    <x v="54"/>
  </r>
  <r>
    <x v="0"/>
    <s v="Primero"/>
    <s v="Panamá Oeste"/>
    <n v="0"/>
    <s v="01/07/2019"/>
    <x v="54"/>
  </r>
  <r>
    <x v="0"/>
    <s v="Primero"/>
    <s v="Colón"/>
    <n v="0"/>
    <s v="01/07/2019"/>
    <x v="54"/>
  </r>
  <r>
    <x v="0"/>
    <s v="Primero"/>
    <s v="Darién"/>
    <n v="2"/>
    <s v="01/07/2019"/>
    <x v="54"/>
  </r>
  <r>
    <x v="1"/>
    <s v="Primero"/>
    <s v="Panamá"/>
    <n v="295"/>
    <s v="01/08/2019"/>
    <x v="55"/>
  </r>
  <r>
    <x v="1"/>
    <s v="Primero"/>
    <s v="San Miguelito"/>
    <n v="96"/>
    <s v="01/08/2019"/>
    <x v="55"/>
  </r>
  <r>
    <x v="1"/>
    <s v="Primero"/>
    <s v="Panamá Oeste"/>
    <n v="142"/>
    <s v="01/08/2019"/>
    <x v="55"/>
  </r>
  <r>
    <x v="1"/>
    <s v="Primero"/>
    <s v="Colón"/>
    <n v="69"/>
    <s v="01/08/2019"/>
    <x v="55"/>
  </r>
  <r>
    <x v="1"/>
    <s v="Primero"/>
    <s v="Darién"/>
    <n v="25"/>
    <s v="01/08/2019"/>
    <x v="55"/>
  </r>
  <r>
    <x v="2"/>
    <s v="Primero"/>
    <s v="Panamá"/>
    <n v="45"/>
    <s v="01/08/2019"/>
    <x v="55"/>
  </r>
  <r>
    <x v="2"/>
    <s v="Primero"/>
    <s v="San Miguelito"/>
    <n v="12"/>
    <s v="01/08/2019"/>
    <x v="55"/>
  </r>
  <r>
    <x v="2"/>
    <s v="Primero"/>
    <s v="Panamá Oeste"/>
    <n v="35"/>
    <s v="01/08/2019"/>
    <x v="55"/>
  </r>
  <r>
    <x v="2"/>
    <s v="Primero"/>
    <s v="Colón"/>
    <n v="14"/>
    <s v="01/08/2019"/>
    <x v="55"/>
  </r>
  <r>
    <x v="2"/>
    <s v="Primero"/>
    <s v="Darién"/>
    <n v="3"/>
    <s v="01/08/2019"/>
    <x v="55"/>
  </r>
  <r>
    <x v="3"/>
    <s v="Primero"/>
    <s v="Panamá"/>
    <n v="91"/>
    <s v="01/08/2019"/>
    <x v="55"/>
  </r>
  <r>
    <x v="3"/>
    <s v="Primero"/>
    <s v="San Miguelito"/>
    <n v="31"/>
    <s v="01/08/2019"/>
    <x v="55"/>
  </r>
  <r>
    <x v="3"/>
    <s v="Primero"/>
    <s v="Panamá Oeste"/>
    <n v="81"/>
    <s v="01/08/2019"/>
    <x v="55"/>
  </r>
  <r>
    <x v="3"/>
    <s v="Primero"/>
    <s v="Colón"/>
    <n v="39"/>
    <s v="01/08/2019"/>
    <x v="55"/>
  </r>
  <r>
    <x v="3"/>
    <s v="Primero"/>
    <s v="Darién"/>
    <n v="16"/>
    <s v="01/08/2019"/>
    <x v="55"/>
  </r>
  <r>
    <x v="4"/>
    <s v="Primero"/>
    <s v="Panamá"/>
    <n v="18"/>
    <s v="01/08/2019"/>
    <x v="55"/>
  </r>
  <r>
    <x v="4"/>
    <s v="Primero"/>
    <s v="San Miguelito"/>
    <n v="2"/>
    <s v="01/08/2019"/>
    <x v="55"/>
  </r>
  <r>
    <x v="4"/>
    <s v="Primero"/>
    <s v="Panamá Oeste"/>
    <n v="7"/>
    <s v="01/08/2019"/>
    <x v="55"/>
  </r>
  <r>
    <x v="4"/>
    <s v="Primero"/>
    <s v="Colón"/>
    <n v="1"/>
    <s v="01/08/2019"/>
    <x v="55"/>
  </r>
  <r>
    <x v="4"/>
    <s v="Primero"/>
    <s v="Darién"/>
    <n v="0"/>
    <s v="01/08/2019"/>
    <x v="55"/>
  </r>
  <r>
    <x v="5"/>
    <s v="Primero"/>
    <s v="Panamá"/>
    <n v="360"/>
    <s v="01/08/2019"/>
    <x v="55"/>
  </r>
  <r>
    <x v="5"/>
    <s v="Primero"/>
    <s v="San Miguelito"/>
    <n v="176"/>
    <s v="01/08/2019"/>
    <x v="55"/>
  </r>
  <r>
    <x v="5"/>
    <s v="Primero"/>
    <s v="Panamá Oeste"/>
    <n v="380"/>
    <s v="01/08/2019"/>
    <x v="55"/>
  </r>
  <r>
    <x v="5"/>
    <s v="Primero"/>
    <s v="Colón"/>
    <n v="142"/>
    <s v="01/08/2019"/>
    <x v="55"/>
  </r>
  <r>
    <x v="5"/>
    <s v="Primero"/>
    <s v="Darién"/>
    <n v="32"/>
    <s v="01/08/2019"/>
    <x v="55"/>
  </r>
  <r>
    <x v="6"/>
    <s v="Primero"/>
    <s v="Panamá"/>
    <n v="1149"/>
    <s v="01/08/2019"/>
    <x v="55"/>
  </r>
  <r>
    <x v="6"/>
    <s v="Primero"/>
    <s v="San Miguelito"/>
    <n v="278"/>
    <s v="01/08/2019"/>
    <x v="55"/>
  </r>
  <r>
    <x v="6"/>
    <s v="Primero"/>
    <s v="Panamá Oeste"/>
    <n v="446"/>
    <s v="01/08/2019"/>
    <x v="55"/>
  </r>
  <r>
    <x v="6"/>
    <s v="Primero"/>
    <s v="Colón"/>
    <n v="131"/>
    <s v="01/08/2019"/>
    <x v="55"/>
  </r>
  <r>
    <x v="6"/>
    <s v="Primero"/>
    <s v="Darién"/>
    <n v="23"/>
    <s v="01/08/2019"/>
    <x v="55"/>
  </r>
  <r>
    <x v="7"/>
    <s v="Primero"/>
    <s v="Panamá"/>
    <n v="128"/>
    <s v="01/08/2019"/>
    <x v="55"/>
  </r>
  <r>
    <x v="7"/>
    <s v="Primero"/>
    <s v="San Miguelito"/>
    <n v="0"/>
    <s v="01/08/2019"/>
    <x v="55"/>
  </r>
  <r>
    <x v="7"/>
    <s v="Primero"/>
    <s v="Panamá Oeste"/>
    <n v="10"/>
    <s v="01/08/2019"/>
    <x v="55"/>
  </r>
  <r>
    <x v="7"/>
    <s v="Primero"/>
    <s v="Colón"/>
    <n v="21"/>
    <s v="01/08/2019"/>
    <x v="55"/>
  </r>
  <r>
    <x v="7"/>
    <s v="Primero"/>
    <s v="Darién"/>
    <n v="0"/>
    <s v="01/08/2019"/>
    <x v="55"/>
  </r>
  <r>
    <x v="8"/>
    <s v="Primero"/>
    <s v="Panamá"/>
    <n v="6"/>
    <s v="01/08/2019"/>
    <x v="55"/>
  </r>
  <r>
    <x v="8"/>
    <s v="Primero"/>
    <s v="San Miguelito"/>
    <n v="5"/>
    <s v="01/08/2019"/>
    <x v="55"/>
  </r>
  <r>
    <x v="8"/>
    <s v="Primero"/>
    <s v="Panamá Oeste"/>
    <n v="4"/>
    <s v="01/08/2019"/>
    <x v="55"/>
  </r>
  <r>
    <x v="8"/>
    <s v="Primero"/>
    <s v="Colón"/>
    <n v="0"/>
    <s v="01/08/2019"/>
    <x v="55"/>
  </r>
  <r>
    <x v="8"/>
    <s v="Primero"/>
    <s v="Darién"/>
    <n v="0"/>
    <s v="01/08/2019"/>
    <x v="55"/>
  </r>
  <r>
    <x v="9"/>
    <s v="Primero"/>
    <s v="Panamá"/>
    <n v="243"/>
    <s v="01/08/2019"/>
    <x v="55"/>
  </r>
  <r>
    <x v="9"/>
    <s v="Primero"/>
    <s v="San Miguelito"/>
    <n v="74"/>
    <s v="01/08/2019"/>
    <x v="55"/>
  </r>
  <r>
    <x v="9"/>
    <s v="Primero"/>
    <s v="Panamá Oeste"/>
    <n v="79"/>
    <s v="01/08/2019"/>
    <x v="55"/>
  </r>
  <r>
    <x v="9"/>
    <s v="Primero"/>
    <s v="Colón"/>
    <n v="69"/>
    <s v="01/08/2019"/>
    <x v="55"/>
  </r>
  <r>
    <x v="9"/>
    <s v="Primero"/>
    <s v="Darién"/>
    <n v="17"/>
    <s v="01/08/2019"/>
    <x v="55"/>
  </r>
  <r>
    <x v="10"/>
    <s v="Primero"/>
    <s v="Panamá"/>
    <n v="32"/>
    <s v="01/08/2019"/>
    <x v="55"/>
  </r>
  <r>
    <x v="10"/>
    <s v="Primero"/>
    <s v="San Miguelito"/>
    <n v="7"/>
    <s v="01/08/2019"/>
    <x v="55"/>
  </r>
  <r>
    <x v="10"/>
    <s v="Primero"/>
    <s v="Panamá Oeste"/>
    <n v="8"/>
    <s v="01/08/2019"/>
    <x v="55"/>
  </r>
  <r>
    <x v="10"/>
    <s v="Primero"/>
    <s v="Colón"/>
    <n v="13"/>
    <s v="01/08/2019"/>
    <x v="55"/>
  </r>
  <r>
    <x v="10"/>
    <s v="Primero"/>
    <s v="Darién"/>
    <n v="3"/>
    <s v="01/08/2019"/>
    <x v="55"/>
  </r>
  <r>
    <x v="11"/>
    <s v="Primero"/>
    <s v="Panamá"/>
    <n v="87"/>
    <s v="01/08/2019"/>
    <x v="55"/>
  </r>
  <r>
    <x v="11"/>
    <s v="Primero"/>
    <s v="San Miguelito"/>
    <n v="4"/>
    <s v="01/08/2019"/>
    <x v="55"/>
  </r>
  <r>
    <x v="11"/>
    <s v="Primero"/>
    <s v="Panamá Oeste"/>
    <n v="15"/>
    <s v="01/08/2019"/>
    <x v="55"/>
  </r>
  <r>
    <x v="11"/>
    <s v="Primero"/>
    <s v="Colón"/>
    <n v="9"/>
    <s v="01/08/2019"/>
    <x v="55"/>
  </r>
  <r>
    <x v="11"/>
    <s v="Primero"/>
    <s v="Darién"/>
    <n v="1"/>
    <s v="01/08/2019"/>
    <x v="55"/>
  </r>
  <r>
    <x v="12"/>
    <s v="Primero"/>
    <s v="Panamá"/>
    <n v="13"/>
    <s v="01/08/2019"/>
    <x v="55"/>
  </r>
  <r>
    <x v="12"/>
    <s v="Primero"/>
    <s v="San Miguelito"/>
    <n v="5"/>
    <s v="01/08/2019"/>
    <x v="55"/>
  </r>
  <r>
    <x v="12"/>
    <s v="Primero"/>
    <s v="Panamá Oeste"/>
    <n v="21"/>
    <s v="01/08/2019"/>
    <x v="55"/>
  </r>
  <r>
    <x v="12"/>
    <s v="Primero"/>
    <s v="Colón"/>
    <n v="1"/>
    <s v="01/08/2019"/>
    <x v="55"/>
  </r>
  <r>
    <x v="12"/>
    <s v="Primero"/>
    <s v="Darién"/>
    <n v="1"/>
    <s v="01/08/2019"/>
    <x v="55"/>
  </r>
  <r>
    <x v="13"/>
    <s v="Primero"/>
    <s v="Panamá"/>
    <n v="8"/>
    <s v="01/08/2019"/>
    <x v="55"/>
  </r>
  <r>
    <x v="13"/>
    <s v="Primero"/>
    <s v="San Miguelito"/>
    <n v="0"/>
    <s v="01/08/2019"/>
    <x v="55"/>
  </r>
  <r>
    <x v="13"/>
    <s v="Primero"/>
    <s v="Panamá Oeste"/>
    <n v="1"/>
    <s v="01/08/2019"/>
    <x v="55"/>
  </r>
  <r>
    <x v="13"/>
    <s v="Primero"/>
    <s v="Colón"/>
    <n v="2"/>
    <s v="01/08/2019"/>
    <x v="55"/>
  </r>
  <r>
    <x v="13"/>
    <s v="Primero"/>
    <s v="Darién"/>
    <n v="1"/>
    <s v="01/08/2019"/>
    <x v="55"/>
  </r>
  <r>
    <x v="14"/>
    <s v="Primero"/>
    <s v="Panamá"/>
    <n v="0"/>
    <s v="01/08/2019"/>
    <x v="55"/>
  </r>
  <r>
    <x v="14"/>
    <s v="Primero"/>
    <s v="San Miguelito"/>
    <n v="0"/>
    <s v="01/08/2019"/>
    <x v="55"/>
  </r>
  <r>
    <x v="14"/>
    <s v="Primero"/>
    <s v="Panamá Oeste"/>
    <n v="0"/>
    <s v="01/08/2019"/>
    <x v="55"/>
  </r>
  <r>
    <x v="14"/>
    <s v="Primero"/>
    <s v="Colón"/>
    <n v="0"/>
    <s v="01/08/2019"/>
    <x v="55"/>
  </r>
  <r>
    <x v="14"/>
    <s v="Primero"/>
    <s v="Darién"/>
    <n v="1"/>
    <s v="01/08/2019"/>
    <x v="55"/>
  </r>
  <r>
    <x v="0"/>
    <s v="Primero"/>
    <s v="Panamá"/>
    <n v="7"/>
    <s v="01/08/2019"/>
    <x v="55"/>
  </r>
  <r>
    <x v="0"/>
    <s v="Primero"/>
    <s v="San Miguelito"/>
    <n v="0"/>
    <s v="01/08/2019"/>
    <x v="55"/>
  </r>
  <r>
    <x v="0"/>
    <s v="Primero"/>
    <s v="Panamá Oeste"/>
    <n v="0"/>
    <s v="01/08/2019"/>
    <x v="55"/>
  </r>
  <r>
    <x v="0"/>
    <s v="Primero"/>
    <s v="Colón"/>
    <n v="0"/>
    <s v="01/08/2019"/>
    <x v="55"/>
  </r>
  <r>
    <x v="0"/>
    <s v="Primero"/>
    <s v="Darién"/>
    <n v="0"/>
    <s v="01/08/2019"/>
    <x v="55"/>
  </r>
  <r>
    <x v="1"/>
    <s v="Primero"/>
    <s v="Panamá"/>
    <n v="267"/>
    <s v="01/09/2019"/>
    <x v="56"/>
  </r>
  <r>
    <x v="1"/>
    <s v="Primero"/>
    <s v="San Miguelito"/>
    <n v="86"/>
    <s v="01/09/2019"/>
    <x v="56"/>
  </r>
  <r>
    <x v="1"/>
    <s v="Primero"/>
    <s v="Panamá Oeste"/>
    <n v="119"/>
    <s v="01/09/2019"/>
    <x v="56"/>
  </r>
  <r>
    <x v="1"/>
    <s v="Primero"/>
    <s v="Colón"/>
    <n v="74"/>
    <s v="01/09/2019"/>
    <x v="56"/>
  </r>
  <r>
    <x v="1"/>
    <s v="Primero"/>
    <s v="Darién"/>
    <n v="16"/>
    <s v="01/09/2019"/>
    <x v="56"/>
  </r>
  <r>
    <x v="2"/>
    <s v="Primero"/>
    <s v="Panamá"/>
    <n v="31"/>
    <s v="01/09/2019"/>
    <x v="56"/>
  </r>
  <r>
    <x v="2"/>
    <s v="Primero"/>
    <s v="San Miguelito"/>
    <n v="12"/>
    <s v="01/09/2019"/>
    <x v="56"/>
  </r>
  <r>
    <x v="2"/>
    <s v="Primero"/>
    <s v="Panamá Oeste"/>
    <n v="22"/>
    <s v="01/09/2019"/>
    <x v="56"/>
  </r>
  <r>
    <x v="2"/>
    <s v="Primero"/>
    <s v="Colón"/>
    <n v="10"/>
    <s v="01/09/2019"/>
    <x v="56"/>
  </r>
  <r>
    <x v="2"/>
    <s v="Primero"/>
    <s v="Darién"/>
    <n v="2"/>
    <s v="01/09/2019"/>
    <x v="56"/>
  </r>
  <r>
    <x v="3"/>
    <s v="Primero"/>
    <s v="Panamá"/>
    <n v="125"/>
    <s v="01/09/2019"/>
    <x v="56"/>
  </r>
  <r>
    <x v="3"/>
    <s v="Primero"/>
    <s v="San Miguelito"/>
    <n v="38"/>
    <s v="01/09/2019"/>
    <x v="56"/>
  </r>
  <r>
    <x v="3"/>
    <s v="Primero"/>
    <s v="Panamá Oeste"/>
    <n v="58"/>
    <s v="01/09/2019"/>
    <x v="56"/>
  </r>
  <r>
    <x v="3"/>
    <s v="Primero"/>
    <s v="Colón"/>
    <n v="30"/>
    <s v="01/09/2019"/>
    <x v="56"/>
  </r>
  <r>
    <x v="3"/>
    <s v="Primero"/>
    <s v="Darién"/>
    <n v="11"/>
    <s v="01/09/2019"/>
    <x v="56"/>
  </r>
  <r>
    <x v="4"/>
    <s v="Primero"/>
    <s v="Panamá"/>
    <n v="14"/>
    <s v="01/09/2019"/>
    <x v="56"/>
  </r>
  <r>
    <x v="4"/>
    <s v="Primero"/>
    <s v="San Miguelito"/>
    <n v="3"/>
    <s v="01/09/2019"/>
    <x v="56"/>
  </r>
  <r>
    <x v="4"/>
    <s v="Primero"/>
    <s v="Panamá Oeste"/>
    <n v="1"/>
    <s v="01/09/2019"/>
    <x v="56"/>
  </r>
  <r>
    <x v="4"/>
    <s v="Primero"/>
    <s v="Colón"/>
    <n v="1"/>
    <s v="01/09/2019"/>
    <x v="56"/>
  </r>
  <r>
    <x v="4"/>
    <s v="Primero"/>
    <s v="Darién"/>
    <n v="0"/>
    <s v="01/09/2019"/>
    <x v="56"/>
  </r>
  <r>
    <x v="5"/>
    <s v="Primero"/>
    <s v="Panamá"/>
    <n v="351"/>
    <s v="01/09/2019"/>
    <x v="56"/>
  </r>
  <r>
    <x v="5"/>
    <s v="Primero"/>
    <s v="San Miguelito"/>
    <n v="131"/>
    <s v="01/09/2019"/>
    <x v="56"/>
  </r>
  <r>
    <x v="5"/>
    <s v="Primero"/>
    <s v="Panamá Oeste"/>
    <n v="393"/>
    <s v="01/09/2019"/>
    <x v="56"/>
  </r>
  <r>
    <x v="5"/>
    <s v="Primero"/>
    <s v="Colón"/>
    <n v="164"/>
    <s v="01/09/2019"/>
    <x v="56"/>
  </r>
  <r>
    <x v="5"/>
    <s v="Primero"/>
    <s v="Darién"/>
    <n v="31"/>
    <s v="01/09/2019"/>
    <x v="56"/>
  </r>
  <r>
    <x v="6"/>
    <s v="Primero"/>
    <s v="Panamá"/>
    <n v="1114"/>
    <s v="01/09/2019"/>
    <x v="56"/>
  </r>
  <r>
    <x v="6"/>
    <s v="Primero"/>
    <s v="San Miguelito"/>
    <n v="281"/>
    <s v="01/09/2019"/>
    <x v="56"/>
  </r>
  <r>
    <x v="6"/>
    <s v="Primero"/>
    <s v="Panamá Oeste"/>
    <n v="432"/>
    <s v="01/09/2019"/>
    <x v="56"/>
  </r>
  <r>
    <x v="6"/>
    <s v="Primero"/>
    <s v="Colón"/>
    <n v="116"/>
    <s v="01/09/2019"/>
    <x v="56"/>
  </r>
  <r>
    <x v="6"/>
    <s v="Primero"/>
    <s v="Darién"/>
    <n v="15"/>
    <s v="01/09/2019"/>
    <x v="56"/>
  </r>
  <r>
    <x v="7"/>
    <s v="Primero"/>
    <s v="Panamá"/>
    <n v="154"/>
    <s v="01/09/2019"/>
    <x v="56"/>
  </r>
  <r>
    <x v="7"/>
    <s v="Primero"/>
    <s v="San Miguelito"/>
    <n v="8"/>
    <s v="01/09/2019"/>
    <x v="56"/>
  </r>
  <r>
    <x v="7"/>
    <s v="Primero"/>
    <s v="Panamá Oeste"/>
    <n v="9"/>
    <s v="01/09/2019"/>
    <x v="56"/>
  </r>
  <r>
    <x v="7"/>
    <s v="Primero"/>
    <s v="Colón"/>
    <n v="18"/>
    <s v="01/09/2019"/>
    <x v="56"/>
  </r>
  <r>
    <x v="7"/>
    <s v="Primero"/>
    <s v="Darién"/>
    <n v="0"/>
    <s v="01/09/2019"/>
    <x v="56"/>
  </r>
  <r>
    <x v="8"/>
    <s v="Primero"/>
    <s v="Panamá"/>
    <n v="6"/>
    <s v="01/09/2019"/>
    <x v="56"/>
  </r>
  <r>
    <x v="8"/>
    <s v="Primero"/>
    <s v="San Miguelito"/>
    <n v="0"/>
    <s v="01/09/2019"/>
    <x v="56"/>
  </r>
  <r>
    <x v="8"/>
    <s v="Primero"/>
    <s v="Panamá Oeste"/>
    <n v="2"/>
    <s v="01/09/2019"/>
    <x v="56"/>
  </r>
  <r>
    <x v="8"/>
    <s v="Primero"/>
    <s v="Colón"/>
    <n v="0"/>
    <s v="01/09/2019"/>
    <x v="56"/>
  </r>
  <r>
    <x v="8"/>
    <s v="Primero"/>
    <s v="Darién"/>
    <n v="0"/>
    <s v="01/09/2019"/>
    <x v="56"/>
  </r>
  <r>
    <x v="9"/>
    <s v="Primero"/>
    <s v="Panamá"/>
    <n v="270"/>
    <s v="01/09/2019"/>
    <x v="56"/>
  </r>
  <r>
    <x v="9"/>
    <s v="Primero"/>
    <s v="San Miguelito"/>
    <n v="96"/>
    <s v="01/09/2019"/>
    <x v="56"/>
  </r>
  <r>
    <x v="9"/>
    <s v="Primero"/>
    <s v="Panamá Oeste"/>
    <n v="97"/>
    <s v="01/09/2019"/>
    <x v="56"/>
  </r>
  <r>
    <x v="9"/>
    <s v="Primero"/>
    <s v="Colón"/>
    <n v="73"/>
    <s v="01/09/2019"/>
    <x v="56"/>
  </r>
  <r>
    <x v="9"/>
    <s v="Primero"/>
    <s v="Darién"/>
    <n v="10"/>
    <s v="01/09/2019"/>
    <x v="56"/>
  </r>
  <r>
    <x v="10"/>
    <s v="Primero"/>
    <s v="Panamá"/>
    <n v="38"/>
    <s v="01/09/2019"/>
    <x v="56"/>
  </r>
  <r>
    <x v="10"/>
    <s v="Primero"/>
    <s v="San Miguelito"/>
    <n v="3"/>
    <s v="01/09/2019"/>
    <x v="56"/>
  </r>
  <r>
    <x v="10"/>
    <s v="Primero"/>
    <s v="Panamá Oeste"/>
    <n v="12"/>
    <s v="01/09/2019"/>
    <x v="56"/>
  </r>
  <r>
    <x v="10"/>
    <s v="Primero"/>
    <s v="Colón"/>
    <n v="13"/>
    <s v="01/09/2019"/>
    <x v="56"/>
  </r>
  <r>
    <x v="10"/>
    <s v="Primero"/>
    <s v="Darién"/>
    <n v="2"/>
    <s v="01/09/2019"/>
    <x v="56"/>
  </r>
  <r>
    <x v="11"/>
    <s v="Primero"/>
    <s v="Panamá"/>
    <n v="68"/>
    <s v="01/09/2019"/>
    <x v="56"/>
  </r>
  <r>
    <x v="11"/>
    <s v="Primero"/>
    <s v="San Miguelito"/>
    <n v="15"/>
    <s v="01/09/2019"/>
    <x v="56"/>
  </r>
  <r>
    <x v="11"/>
    <s v="Primero"/>
    <s v="Panamá Oeste"/>
    <n v="15"/>
    <s v="01/09/2019"/>
    <x v="56"/>
  </r>
  <r>
    <x v="11"/>
    <s v="Primero"/>
    <s v="Colón"/>
    <n v="8"/>
    <s v="01/09/2019"/>
    <x v="56"/>
  </r>
  <r>
    <x v="11"/>
    <s v="Primero"/>
    <s v="Darién"/>
    <n v="2"/>
    <s v="01/09/2019"/>
    <x v="56"/>
  </r>
  <r>
    <x v="12"/>
    <s v="Primero"/>
    <s v="Panamá"/>
    <n v="20"/>
    <s v="01/09/2019"/>
    <x v="56"/>
  </r>
  <r>
    <x v="12"/>
    <s v="Primero"/>
    <s v="San Miguelito"/>
    <n v="7"/>
    <s v="01/09/2019"/>
    <x v="56"/>
  </r>
  <r>
    <x v="12"/>
    <s v="Primero"/>
    <s v="Panamá Oeste"/>
    <n v="15"/>
    <s v="01/09/2019"/>
    <x v="56"/>
  </r>
  <r>
    <x v="12"/>
    <s v="Primero"/>
    <s v="Colón"/>
    <n v="4"/>
    <s v="01/09/2019"/>
    <x v="56"/>
  </r>
  <r>
    <x v="12"/>
    <s v="Primero"/>
    <s v="Darién"/>
    <n v="3"/>
    <s v="01/09/2019"/>
    <x v="56"/>
  </r>
  <r>
    <x v="13"/>
    <s v="Primero"/>
    <s v="Panamá"/>
    <n v="3"/>
    <s v="01/09/2019"/>
    <x v="56"/>
  </r>
  <r>
    <x v="13"/>
    <s v="Primero"/>
    <s v="San Miguelito"/>
    <n v="1"/>
    <s v="01/09/2019"/>
    <x v="56"/>
  </r>
  <r>
    <x v="13"/>
    <s v="Primero"/>
    <s v="Panamá Oeste"/>
    <n v="5"/>
    <s v="01/09/2019"/>
    <x v="56"/>
  </r>
  <r>
    <x v="13"/>
    <s v="Primero"/>
    <s v="Colón"/>
    <n v="0"/>
    <s v="01/09/2019"/>
    <x v="56"/>
  </r>
  <r>
    <x v="13"/>
    <s v="Primero"/>
    <s v="Darién"/>
    <n v="3"/>
    <s v="01/09/2019"/>
    <x v="56"/>
  </r>
  <r>
    <x v="14"/>
    <s v="Primero"/>
    <s v="Panamá"/>
    <n v="0"/>
    <s v="01/09/2019"/>
    <x v="56"/>
  </r>
  <r>
    <x v="14"/>
    <s v="Primero"/>
    <s v="San Miguelito"/>
    <n v="0"/>
    <s v="01/09/2019"/>
    <x v="56"/>
  </r>
  <r>
    <x v="14"/>
    <s v="Primero"/>
    <s v="Panamá Oeste"/>
    <n v="0"/>
    <s v="01/09/2019"/>
    <x v="56"/>
  </r>
  <r>
    <x v="14"/>
    <s v="Primero"/>
    <s v="Colón"/>
    <n v="0"/>
    <s v="01/09/2019"/>
    <x v="56"/>
  </r>
  <r>
    <x v="14"/>
    <s v="Primero"/>
    <s v="Darién"/>
    <n v="0"/>
    <s v="01/09/2019"/>
    <x v="56"/>
  </r>
  <r>
    <x v="0"/>
    <s v="Primero"/>
    <s v="Panamá"/>
    <n v="5"/>
    <s v="01/09/2019"/>
    <x v="56"/>
  </r>
  <r>
    <x v="0"/>
    <s v="Primero"/>
    <s v="San Miguelito"/>
    <n v="0"/>
    <s v="01/09/2019"/>
    <x v="56"/>
  </r>
  <r>
    <x v="0"/>
    <s v="Primero"/>
    <s v="Panamá Oeste"/>
    <n v="0"/>
    <s v="01/09/2019"/>
    <x v="56"/>
  </r>
  <r>
    <x v="0"/>
    <s v="Primero"/>
    <s v="Colón"/>
    <n v="0"/>
    <s v="01/09/2019"/>
    <x v="56"/>
  </r>
  <r>
    <x v="0"/>
    <s v="Primero"/>
    <s v="Darién"/>
    <n v="1"/>
    <s v="01/09/2019"/>
    <x v="56"/>
  </r>
  <r>
    <x v="1"/>
    <s v="Primero"/>
    <s v="Panamá"/>
    <n v="300"/>
    <s v="01/10/2019"/>
    <x v="57"/>
  </r>
  <r>
    <x v="1"/>
    <s v="Primero"/>
    <s v="San Miguelito"/>
    <n v="97"/>
    <s v="01/10/2019"/>
    <x v="57"/>
  </r>
  <r>
    <x v="1"/>
    <s v="Primero"/>
    <s v="Panamá Oeste"/>
    <n v="128"/>
    <s v="01/10/2019"/>
    <x v="57"/>
  </r>
  <r>
    <x v="1"/>
    <s v="Primero"/>
    <s v="Colón"/>
    <n v="55"/>
    <s v="01/10/2019"/>
    <x v="57"/>
  </r>
  <r>
    <x v="1"/>
    <s v="Primero"/>
    <s v="Darién"/>
    <n v="19"/>
    <s v="01/10/2019"/>
    <x v="57"/>
  </r>
  <r>
    <x v="2"/>
    <s v="Primero"/>
    <s v="Panamá"/>
    <n v="41"/>
    <s v="01/10/2019"/>
    <x v="57"/>
  </r>
  <r>
    <x v="2"/>
    <s v="Primero"/>
    <s v="San Miguelito"/>
    <n v="9"/>
    <s v="01/10/2019"/>
    <x v="57"/>
  </r>
  <r>
    <x v="2"/>
    <s v="Primero"/>
    <s v="Panamá Oeste"/>
    <n v="24"/>
    <s v="01/10/2019"/>
    <x v="57"/>
  </r>
  <r>
    <x v="2"/>
    <s v="Primero"/>
    <s v="Colón"/>
    <n v="13"/>
    <s v="01/10/2019"/>
    <x v="57"/>
  </r>
  <r>
    <x v="2"/>
    <s v="Primero"/>
    <s v="Darién"/>
    <n v="3"/>
    <s v="01/10/2019"/>
    <x v="57"/>
  </r>
  <r>
    <x v="3"/>
    <s v="Primero"/>
    <s v="Panamá"/>
    <n v="143"/>
    <s v="01/10/2019"/>
    <x v="57"/>
  </r>
  <r>
    <x v="3"/>
    <s v="Primero"/>
    <s v="San Miguelito"/>
    <n v="42"/>
    <s v="01/10/2019"/>
    <x v="57"/>
  </r>
  <r>
    <x v="3"/>
    <s v="Primero"/>
    <s v="Panamá Oeste"/>
    <n v="75"/>
    <s v="01/10/2019"/>
    <x v="57"/>
  </r>
  <r>
    <x v="3"/>
    <s v="Primero"/>
    <s v="Colón"/>
    <n v="37"/>
    <s v="01/10/2019"/>
    <x v="57"/>
  </r>
  <r>
    <x v="3"/>
    <s v="Primero"/>
    <s v="Darién"/>
    <n v="13"/>
    <s v="01/10/2019"/>
    <x v="57"/>
  </r>
  <r>
    <x v="4"/>
    <s v="Primero"/>
    <s v="Panamá"/>
    <n v="18"/>
    <s v="01/10/2019"/>
    <x v="57"/>
  </r>
  <r>
    <x v="4"/>
    <s v="Primero"/>
    <s v="San Miguelito"/>
    <n v="0"/>
    <s v="01/10/2019"/>
    <x v="57"/>
  </r>
  <r>
    <x v="4"/>
    <s v="Primero"/>
    <s v="Panamá Oeste"/>
    <n v="3"/>
    <s v="01/10/2019"/>
    <x v="57"/>
  </r>
  <r>
    <x v="4"/>
    <s v="Primero"/>
    <s v="Colón"/>
    <n v="1"/>
    <s v="01/10/2019"/>
    <x v="57"/>
  </r>
  <r>
    <x v="4"/>
    <s v="Primero"/>
    <s v="Darién"/>
    <n v="0"/>
    <s v="01/10/2019"/>
    <x v="57"/>
  </r>
  <r>
    <x v="5"/>
    <s v="Primero"/>
    <s v="Panamá"/>
    <n v="360"/>
    <s v="01/10/2019"/>
    <x v="57"/>
  </r>
  <r>
    <x v="5"/>
    <s v="Primero"/>
    <s v="San Miguelito"/>
    <n v="134"/>
    <s v="01/10/2019"/>
    <x v="57"/>
  </r>
  <r>
    <x v="5"/>
    <s v="Primero"/>
    <s v="Panamá Oeste"/>
    <n v="438"/>
    <s v="01/10/2019"/>
    <x v="57"/>
  </r>
  <r>
    <x v="5"/>
    <s v="Primero"/>
    <s v="Colón"/>
    <n v="161"/>
    <s v="01/10/2019"/>
    <x v="57"/>
  </r>
  <r>
    <x v="5"/>
    <s v="Primero"/>
    <s v="Darién"/>
    <n v="36"/>
    <s v="01/10/2019"/>
    <x v="57"/>
  </r>
  <r>
    <x v="6"/>
    <s v="Primero"/>
    <s v="Panamá"/>
    <n v="1163"/>
    <s v="01/10/2019"/>
    <x v="57"/>
  </r>
  <r>
    <x v="6"/>
    <s v="Primero"/>
    <s v="San Miguelito"/>
    <n v="280"/>
    <s v="01/10/2019"/>
    <x v="57"/>
  </r>
  <r>
    <x v="6"/>
    <s v="Primero"/>
    <s v="Panamá Oeste"/>
    <n v="462"/>
    <s v="01/10/2019"/>
    <x v="57"/>
  </r>
  <r>
    <x v="6"/>
    <s v="Primero"/>
    <s v="Colón"/>
    <n v="151"/>
    <s v="01/10/2019"/>
    <x v="57"/>
  </r>
  <r>
    <x v="6"/>
    <s v="Primero"/>
    <s v="Darién"/>
    <n v="25"/>
    <s v="01/10/2019"/>
    <x v="57"/>
  </r>
  <r>
    <x v="7"/>
    <s v="Primero"/>
    <s v="Panamá"/>
    <n v="89"/>
    <s v="01/10/2019"/>
    <x v="57"/>
  </r>
  <r>
    <x v="7"/>
    <s v="Primero"/>
    <s v="San Miguelito"/>
    <n v="6"/>
    <s v="01/10/2019"/>
    <x v="57"/>
  </r>
  <r>
    <x v="7"/>
    <s v="Primero"/>
    <s v="Panamá Oeste"/>
    <n v="10"/>
    <s v="01/10/2019"/>
    <x v="57"/>
  </r>
  <r>
    <x v="7"/>
    <s v="Primero"/>
    <s v="Colón"/>
    <n v="10"/>
    <s v="01/10/2019"/>
    <x v="57"/>
  </r>
  <r>
    <x v="7"/>
    <s v="Primero"/>
    <s v="Darién"/>
    <n v="1"/>
    <s v="01/10/2019"/>
    <x v="57"/>
  </r>
  <r>
    <x v="8"/>
    <s v="Primero"/>
    <s v="Panamá"/>
    <n v="8"/>
    <s v="01/10/2019"/>
    <x v="57"/>
  </r>
  <r>
    <x v="8"/>
    <s v="Primero"/>
    <s v="San Miguelito"/>
    <n v="1"/>
    <s v="01/10/2019"/>
    <x v="57"/>
  </r>
  <r>
    <x v="8"/>
    <s v="Primero"/>
    <s v="Panamá Oeste"/>
    <n v="3"/>
    <s v="01/10/2019"/>
    <x v="57"/>
  </r>
  <r>
    <x v="8"/>
    <s v="Primero"/>
    <s v="Colón"/>
    <n v="0"/>
    <s v="01/10/2019"/>
    <x v="57"/>
  </r>
  <r>
    <x v="8"/>
    <s v="Primero"/>
    <s v="Darién"/>
    <n v="1"/>
    <s v="01/10/2019"/>
    <x v="57"/>
  </r>
  <r>
    <x v="9"/>
    <s v="Primero"/>
    <s v="Panamá"/>
    <n v="315"/>
    <s v="01/10/2019"/>
    <x v="57"/>
  </r>
  <r>
    <x v="9"/>
    <s v="Primero"/>
    <s v="San Miguelito"/>
    <n v="108"/>
    <s v="01/10/2019"/>
    <x v="57"/>
  </r>
  <r>
    <x v="9"/>
    <s v="Primero"/>
    <s v="Panamá Oeste"/>
    <n v="92"/>
    <s v="01/10/2019"/>
    <x v="57"/>
  </r>
  <r>
    <x v="9"/>
    <s v="Primero"/>
    <s v="Colón"/>
    <n v="101"/>
    <s v="01/10/2019"/>
    <x v="57"/>
  </r>
  <r>
    <x v="9"/>
    <s v="Primero"/>
    <s v="Darién"/>
    <n v="8"/>
    <s v="01/10/2019"/>
    <x v="57"/>
  </r>
  <r>
    <x v="10"/>
    <s v="Primero"/>
    <s v="Panamá"/>
    <n v="37"/>
    <s v="01/10/2019"/>
    <x v="57"/>
  </r>
  <r>
    <x v="10"/>
    <s v="Primero"/>
    <s v="San Miguelito"/>
    <n v="9"/>
    <s v="01/10/2019"/>
    <x v="57"/>
  </r>
  <r>
    <x v="10"/>
    <s v="Primero"/>
    <s v="Panamá Oeste"/>
    <n v="12"/>
    <s v="01/10/2019"/>
    <x v="57"/>
  </r>
  <r>
    <x v="10"/>
    <s v="Primero"/>
    <s v="Colón"/>
    <n v="4"/>
    <s v="01/10/2019"/>
    <x v="57"/>
  </r>
  <r>
    <x v="10"/>
    <s v="Primero"/>
    <s v="Darién"/>
    <n v="3"/>
    <s v="01/10/2019"/>
    <x v="57"/>
  </r>
  <r>
    <x v="11"/>
    <s v="Primero"/>
    <s v="Panamá"/>
    <n v="80"/>
    <s v="01/10/2019"/>
    <x v="57"/>
  </r>
  <r>
    <x v="11"/>
    <s v="Primero"/>
    <s v="San Miguelito"/>
    <n v="9"/>
    <s v="01/10/2019"/>
    <x v="57"/>
  </r>
  <r>
    <x v="11"/>
    <s v="Primero"/>
    <s v="Panamá Oeste"/>
    <n v="17"/>
    <s v="01/10/2019"/>
    <x v="57"/>
  </r>
  <r>
    <x v="11"/>
    <s v="Primero"/>
    <s v="Colón"/>
    <n v="7"/>
    <s v="01/10/2019"/>
    <x v="57"/>
  </r>
  <r>
    <x v="11"/>
    <s v="Primero"/>
    <s v="Darién"/>
    <n v="1"/>
    <s v="01/10/2019"/>
    <x v="57"/>
  </r>
  <r>
    <x v="12"/>
    <s v="Primero"/>
    <s v="Panamá"/>
    <n v="20"/>
    <s v="01/10/2019"/>
    <x v="57"/>
  </r>
  <r>
    <x v="12"/>
    <s v="Primero"/>
    <s v="San Miguelito"/>
    <n v="7"/>
    <s v="01/10/2019"/>
    <x v="57"/>
  </r>
  <r>
    <x v="12"/>
    <s v="Primero"/>
    <s v="Panamá Oeste"/>
    <n v="15"/>
    <s v="01/10/2019"/>
    <x v="57"/>
  </r>
  <r>
    <x v="12"/>
    <s v="Primero"/>
    <s v="Colón"/>
    <n v="6"/>
    <s v="01/10/2019"/>
    <x v="57"/>
  </r>
  <r>
    <x v="12"/>
    <s v="Primero"/>
    <s v="Darién"/>
    <n v="1"/>
    <s v="01/10/2019"/>
    <x v="57"/>
  </r>
  <r>
    <x v="13"/>
    <s v="Primero"/>
    <s v="Panamá"/>
    <n v="9"/>
    <s v="01/10/2019"/>
    <x v="57"/>
  </r>
  <r>
    <x v="13"/>
    <s v="Primero"/>
    <s v="San Miguelito"/>
    <n v="1"/>
    <s v="01/10/2019"/>
    <x v="57"/>
  </r>
  <r>
    <x v="13"/>
    <s v="Primero"/>
    <s v="Panamá Oeste"/>
    <n v="1"/>
    <s v="01/10/2019"/>
    <x v="57"/>
  </r>
  <r>
    <x v="13"/>
    <s v="Primero"/>
    <s v="Colón"/>
    <n v="6"/>
    <s v="01/10/2019"/>
    <x v="57"/>
  </r>
  <r>
    <x v="13"/>
    <s v="Primero"/>
    <s v="Darién"/>
    <n v="2"/>
    <s v="01/10/2019"/>
    <x v="57"/>
  </r>
  <r>
    <x v="14"/>
    <s v="Primero"/>
    <s v="Panamá"/>
    <n v="0"/>
    <s v="01/10/2019"/>
    <x v="57"/>
  </r>
  <r>
    <x v="14"/>
    <s v="Primero"/>
    <s v="San Miguelito"/>
    <n v="0"/>
    <s v="01/10/2019"/>
    <x v="57"/>
  </r>
  <r>
    <x v="14"/>
    <s v="Primero"/>
    <s v="Panamá Oeste"/>
    <n v="0"/>
    <s v="01/10/2019"/>
    <x v="57"/>
  </r>
  <r>
    <x v="14"/>
    <s v="Primero"/>
    <s v="Colón"/>
    <n v="0"/>
    <s v="01/10/2019"/>
    <x v="57"/>
  </r>
  <r>
    <x v="14"/>
    <s v="Primero"/>
    <s v="Darién"/>
    <n v="0"/>
    <s v="01/10/2019"/>
    <x v="57"/>
  </r>
  <r>
    <x v="0"/>
    <s v="Primero"/>
    <s v="Panamá"/>
    <n v="1"/>
    <s v="01/10/2019"/>
    <x v="57"/>
  </r>
  <r>
    <x v="0"/>
    <s v="Primero"/>
    <s v="San Miguelito"/>
    <n v="2"/>
    <s v="01/10/2019"/>
    <x v="57"/>
  </r>
  <r>
    <x v="0"/>
    <s v="Primero"/>
    <s v="Panamá Oeste"/>
    <n v="0"/>
    <s v="01/10/2019"/>
    <x v="57"/>
  </r>
  <r>
    <x v="0"/>
    <s v="Primero"/>
    <s v="Colón"/>
    <n v="0"/>
    <s v="01/10/2019"/>
    <x v="57"/>
  </r>
  <r>
    <x v="0"/>
    <s v="Primero"/>
    <s v="Darién"/>
    <n v="0"/>
    <s v="01/10/2019"/>
    <x v="57"/>
  </r>
  <r>
    <x v="1"/>
    <s v="Primero"/>
    <s v="Panamá"/>
    <n v="268"/>
    <s v="01/11/2019"/>
    <x v="58"/>
  </r>
  <r>
    <x v="1"/>
    <s v="Primero"/>
    <s v="San Miguelito"/>
    <n v="78"/>
    <s v="01/11/2019"/>
    <x v="58"/>
  </r>
  <r>
    <x v="1"/>
    <s v="Primero"/>
    <s v="Panamá Oeste"/>
    <n v="136"/>
    <s v="01/11/2019"/>
    <x v="58"/>
  </r>
  <r>
    <x v="1"/>
    <s v="Primero"/>
    <s v="Colón"/>
    <n v="70"/>
    <s v="01/11/2019"/>
    <x v="58"/>
  </r>
  <r>
    <x v="1"/>
    <s v="Primero"/>
    <s v="Darién"/>
    <n v="26"/>
    <s v="01/11/2019"/>
    <x v="58"/>
  </r>
  <r>
    <x v="2"/>
    <s v="Primero"/>
    <s v="Panamá"/>
    <n v="37"/>
    <s v="01/11/2019"/>
    <x v="58"/>
  </r>
  <r>
    <x v="2"/>
    <s v="Primero"/>
    <s v="San Miguelito"/>
    <n v="6"/>
    <s v="01/11/2019"/>
    <x v="58"/>
  </r>
  <r>
    <x v="2"/>
    <s v="Primero"/>
    <s v="Panamá Oeste"/>
    <n v="22"/>
    <s v="01/11/2019"/>
    <x v="58"/>
  </r>
  <r>
    <x v="2"/>
    <s v="Primero"/>
    <s v="Colón"/>
    <n v="14"/>
    <s v="01/11/2019"/>
    <x v="58"/>
  </r>
  <r>
    <x v="2"/>
    <s v="Primero"/>
    <s v="Darién"/>
    <n v="0"/>
    <s v="01/11/2019"/>
    <x v="58"/>
  </r>
  <r>
    <x v="3"/>
    <s v="Primero"/>
    <s v="Panamá"/>
    <n v="98"/>
    <s v="01/11/2019"/>
    <x v="58"/>
  </r>
  <r>
    <x v="3"/>
    <s v="Primero"/>
    <s v="San Miguelito"/>
    <n v="22"/>
    <s v="01/11/2019"/>
    <x v="58"/>
  </r>
  <r>
    <x v="3"/>
    <s v="Primero"/>
    <s v="Panamá Oeste"/>
    <n v="71"/>
    <s v="01/11/2019"/>
    <x v="58"/>
  </r>
  <r>
    <x v="3"/>
    <s v="Primero"/>
    <s v="Colón"/>
    <n v="27"/>
    <s v="01/11/2019"/>
    <x v="58"/>
  </r>
  <r>
    <x v="3"/>
    <s v="Primero"/>
    <s v="Darién"/>
    <n v="9"/>
    <s v="01/11/2019"/>
    <x v="58"/>
  </r>
  <r>
    <x v="4"/>
    <s v="Primero"/>
    <s v="Panamá"/>
    <n v="19"/>
    <s v="01/11/2019"/>
    <x v="58"/>
  </r>
  <r>
    <x v="4"/>
    <s v="Primero"/>
    <s v="San Miguelito"/>
    <n v="1"/>
    <s v="01/11/2019"/>
    <x v="58"/>
  </r>
  <r>
    <x v="4"/>
    <s v="Primero"/>
    <s v="Panamá Oeste"/>
    <n v="5"/>
    <s v="01/11/2019"/>
    <x v="58"/>
  </r>
  <r>
    <x v="4"/>
    <s v="Primero"/>
    <s v="Colón"/>
    <n v="1"/>
    <s v="01/11/2019"/>
    <x v="58"/>
  </r>
  <r>
    <x v="4"/>
    <s v="Primero"/>
    <s v="Darién"/>
    <n v="0"/>
    <s v="01/11/2019"/>
    <x v="58"/>
  </r>
  <r>
    <x v="5"/>
    <s v="Primero"/>
    <s v="Panamá"/>
    <n v="337"/>
    <s v="01/11/2019"/>
    <x v="58"/>
  </r>
  <r>
    <x v="5"/>
    <s v="Primero"/>
    <s v="San Miguelito"/>
    <n v="124"/>
    <s v="01/11/2019"/>
    <x v="58"/>
  </r>
  <r>
    <x v="5"/>
    <s v="Primero"/>
    <s v="Panamá Oeste"/>
    <n v="356"/>
    <s v="01/11/2019"/>
    <x v="58"/>
  </r>
  <r>
    <x v="5"/>
    <s v="Primero"/>
    <s v="Colón"/>
    <n v="189"/>
    <s v="01/11/2019"/>
    <x v="58"/>
  </r>
  <r>
    <x v="5"/>
    <s v="Primero"/>
    <s v="Darién"/>
    <n v="28"/>
    <s v="01/11/2019"/>
    <x v="58"/>
  </r>
  <r>
    <x v="6"/>
    <s v="Primero"/>
    <s v="Panamá"/>
    <n v="1029"/>
    <s v="01/11/2019"/>
    <x v="58"/>
  </r>
  <r>
    <x v="6"/>
    <s v="Primero"/>
    <s v="San Miguelito"/>
    <n v="271"/>
    <s v="01/11/2019"/>
    <x v="58"/>
  </r>
  <r>
    <x v="6"/>
    <s v="Primero"/>
    <s v="Panamá Oeste"/>
    <n v="442"/>
    <s v="01/11/2019"/>
    <x v="58"/>
  </r>
  <r>
    <x v="6"/>
    <s v="Primero"/>
    <s v="Colón"/>
    <n v="144"/>
    <s v="01/11/2019"/>
    <x v="58"/>
  </r>
  <r>
    <x v="6"/>
    <s v="Primero"/>
    <s v="Darién"/>
    <n v="18"/>
    <s v="01/11/2019"/>
    <x v="58"/>
  </r>
  <r>
    <x v="7"/>
    <s v="Primero"/>
    <s v="Panamá"/>
    <n v="82"/>
    <s v="01/11/2019"/>
    <x v="58"/>
  </r>
  <r>
    <x v="7"/>
    <s v="Primero"/>
    <s v="San Miguelito"/>
    <n v="5"/>
    <s v="01/11/2019"/>
    <x v="58"/>
  </r>
  <r>
    <x v="7"/>
    <s v="Primero"/>
    <s v="Panamá Oeste"/>
    <n v="6"/>
    <s v="01/11/2019"/>
    <x v="58"/>
  </r>
  <r>
    <x v="7"/>
    <s v="Primero"/>
    <s v="Colón"/>
    <n v="13"/>
    <s v="01/11/2019"/>
    <x v="58"/>
  </r>
  <r>
    <x v="7"/>
    <s v="Primero"/>
    <s v="Darién"/>
    <n v="2"/>
    <s v="01/11/2019"/>
    <x v="58"/>
  </r>
  <r>
    <x v="8"/>
    <s v="Primero"/>
    <s v="Panamá"/>
    <n v="2"/>
    <s v="01/11/2019"/>
    <x v="58"/>
  </r>
  <r>
    <x v="8"/>
    <s v="Primero"/>
    <s v="San Miguelito"/>
    <n v="2"/>
    <s v="01/11/2019"/>
    <x v="58"/>
  </r>
  <r>
    <x v="8"/>
    <s v="Primero"/>
    <s v="Panamá Oeste"/>
    <n v="2"/>
    <s v="01/11/2019"/>
    <x v="58"/>
  </r>
  <r>
    <x v="8"/>
    <s v="Primero"/>
    <s v="Colón"/>
    <n v="0"/>
    <s v="01/11/2019"/>
    <x v="58"/>
  </r>
  <r>
    <x v="8"/>
    <s v="Primero"/>
    <s v="Darién"/>
    <n v="0"/>
    <s v="01/11/2019"/>
    <x v="58"/>
  </r>
  <r>
    <x v="9"/>
    <s v="Primero"/>
    <s v="Panamá"/>
    <n v="232"/>
    <s v="01/11/2019"/>
    <x v="58"/>
  </r>
  <r>
    <x v="9"/>
    <s v="Primero"/>
    <s v="San Miguelito"/>
    <n v="77"/>
    <s v="01/11/2019"/>
    <x v="58"/>
  </r>
  <r>
    <x v="9"/>
    <s v="Primero"/>
    <s v="Panamá Oeste"/>
    <n v="92"/>
    <s v="01/11/2019"/>
    <x v="58"/>
  </r>
  <r>
    <x v="9"/>
    <s v="Primero"/>
    <s v="Colón"/>
    <n v="79"/>
    <s v="01/11/2019"/>
    <x v="58"/>
  </r>
  <r>
    <x v="9"/>
    <s v="Primero"/>
    <s v="Darién"/>
    <n v="13"/>
    <s v="01/11/2019"/>
    <x v="58"/>
  </r>
  <r>
    <x v="10"/>
    <s v="Primero"/>
    <s v="Panamá"/>
    <n v="20"/>
    <s v="01/11/2019"/>
    <x v="58"/>
  </r>
  <r>
    <x v="10"/>
    <s v="Primero"/>
    <s v="San Miguelito"/>
    <n v="4"/>
    <s v="01/11/2019"/>
    <x v="58"/>
  </r>
  <r>
    <x v="10"/>
    <s v="Primero"/>
    <s v="Panamá Oeste"/>
    <n v="4"/>
    <s v="01/11/2019"/>
    <x v="58"/>
  </r>
  <r>
    <x v="10"/>
    <s v="Primero"/>
    <s v="Colón"/>
    <n v="3"/>
    <s v="01/11/2019"/>
    <x v="58"/>
  </r>
  <r>
    <x v="10"/>
    <s v="Primero"/>
    <s v="Darién"/>
    <n v="0"/>
    <s v="01/11/2019"/>
    <x v="58"/>
  </r>
  <r>
    <x v="11"/>
    <s v="Primero"/>
    <s v="Panamá"/>
    <n v="56"/>
    <s v="01/11/2019"/>
    <x v="58"/>
  </r>
  <r>
    <x v="11"/>
    <s v="Primero"/>
    <s v="San Miguelito"/>
    <n v="5"/>
    <s v="01/11/2019"/>
    <x v="58"/>
  </r>
  <r>
    <x v="11"/>
    <s v="Primero"/>
    <s v="Panamá Oeste"/>
    <n v="15"/>
    <s v="01/11/2019"/>
    <x v="58"/>
  </r>
  <r>
    <x v="11"/>
    <s v="Primero"/>
    <s v="Colón"/>
    <n v="5"/>
    <s v="01/11/2019"/>
    <x v="58"/>
  </r>
  <r>
    <x v="11"/>
    <s v="Primero"/>
    <s v="Darién"/>
    <n v="0"/>
    <s v="01/11/2019"/>
    <x v="58"/>
  </r>
  <r>
    <x v="12"/>
    <s v="Primero"/>
    <s v="Panamá"/>
    <n v="15"/>
    <s v="01/11/2019"/>
    <x v="58"/>
  </r>
  <r>
    <x v="12"/>
    <s v="Primero"/>
    <s v="San Miguelito"/>
    <n v="6"/>
    <s v="01/11/2019"/>
    <x v="58"/>
  </r>
  <r>
    <x v="12"/>
    <s v="Primero"/>
    <s v="Panamá Oeste"/>
    <n v="21"/>
    <s v="01/11/2019"/>
    <x v="58"/>
  </r>
  <r>
    <x v="12"/>
    <s v="Primero"/>
    <s v="Colón"/>
    <n v="2"/>
    <s v="01/11/2019"/>
    <x v="58"/>
  </r>
  <r>
    <x v="12"/>
    <s v="Primero"/>
    <s v="Darién"/>
    <n v="2"/>
    <s v="01/11/2019"/>
    <x v="58"/>
  </r>
  <r>
    <x v="13"/>
    <s v="Primero"/>
    <s v="Panamá"/>
    <n v="11"/>
    <s v="01/11/2019"/>
    <x v="58"/>
  </r>
  <r>
    <x v="13"/>
    <s v="Primero"/>
    <s v="San Miguelito"/>
    <n v="2"/>
    <s v="01/11/2019"/>
    <x v="58"/>
  </r>
  <r>
    <x v="13"/>
    <s v="Primero"/>
    <s v="Panamá Oeste"/>
    <n v="5"/>
    <s v="01/11/2019"/>
    <x v="58"/>
  </r>
  <r>
    <x v="13"/>
    <s v="Primero"/>
    <s v="Colón"/>
    <n v="1"/>
    <s v="01/11/2019"/>
    <x v="58"/>
  </r>
  <r>
    <x v="13"/>
    <s v="Primero"/>
    <s v="Darién"/>
    <n v="3"/>
    <s v="01/11/2019"/>
    <x v="58"/>
  </r>
  <r>
    <x v="14"/>
    <s v="Primero"/>
    <s v="Panamá"/>
    <n v="0"/>
    <s v="01/11/2019"/>
    <x v="58"/>
  </r>
  <r>
    <x v="14"/>
    <s v="Primero"/>
    <s v="San Miguelito"/>
    <n v="0"/>
    <s v="01/11/2019"/>
    <x v="58"/>
  </r>
  <r>
    <x v="14"/>
    <s v="Primero"/>
    <s v="Panamá Oeste"/>
    <n v="0"/>
    <s v="01/11/2019"/>
    <x v="58"/>
  </r>
  <r>
    <x v="14"/>
    <s v="Primero"/>
    <s v="Colón"/>
    <n v="0"/>
    <s v="01/11/2019"/>
    <x v="58"/>
  </r>
  <r>
    <x v="14"/>
    <s v="Primero"/>
    <s v="Darién"/>
    <n v="0"/>
    <s v="01/11/2019"/>
    <x v="58"/>
  </r>
  <r>
    <x v="0"/>
    <s v="Primero"/>
    <s v="Panamá"/>
    <n v="5"/>
    <s v="01/11/2019"/>
    <x v="58"/>
  </r>
  <r>
    <x v="0"/>
    <s v="Primero"/>
    <s v="San Miguelito"/>
    <n v="0"/>
    <s v="01/11/2019"/>
    <x v="58"/>
  </r>
  <r>
    <x v="0"/>
    <s v="Primero"/>
    <s v="Panamá Oeste"/>
    <n v="0"/>
    <s v="01/11/2019"/>
    <x v="58"/>
  </r>
  <r>
    <x v="0"/>
    <s v="Primero"/>
    <s v="Colón"/>
    <n v="0"/>
    <s v="01/11/2019"/>
    <x v="58"/>
  </r>
  <r>
    <x v="0"/>
    <s v="Primero"/>
    <s v="Darién"/>
    <n v="1"/>
    <s v="01/11/2019"/>
    <x v="58"/>
  </r>
  <r>
    <x v="1"/>
    <s v="Primero"/>
    <s v="Panamá"/>
    <n v="302"/>
    <s v="01/12/2019"/>
    <x v="59"/>
  </r>
  <r>
    <x v="1"/>
    <s v="Primero"/>
    <s v="San Miguelito"/>
    <n v="101"/>
    <s v="01/12/2019"/>
    <x v="59"/>
  </r>
  <r>
    <x v="1"/>
    <s v="Primero"/>
    <s v="Panamá Oeste"/>
    <n v="148"/>
    <s v="01/12/2019"/>
    <x v="59"/>
  </r>
  <r>
    <x v="1"/>
    <s v="Primero"/>
    <s v="Colón"/>
    <n v="81"/>
    <s v="01/12/2019"/>
    <x v="59"/>
  </r>
  <r>
    <x v="1"/>
    <s v="Primero"/>
    <s v="Darién"/>
    <n v="21"/>
    <s v="01/12/2019"/>
    <x v="59"/>
  </r>
  <r>
    <x v="2"/>
    <s v="Primero"/>
    <s v="Panamá"/>
    <n v="20"/>
    <s v="01/12/2019"/>
    <x v="59"/>
  </r>
  <r>
    <x v="2"/>
    <s v="Primero"/>
    <s v="San Miguelito"/>
    <n v="1"/>
    <s v="01/12/2019"/>
    <x v="59"/>
  </r>
  <r>
    <x v="2"/>
    <s v="Primero"/>
    <s v="Panamá Oeste"/>
    <n v="14"/>
    <s v="01/12/2019"/>
    <x v="59"/>
  </r>
  <r>
    <x v="2"/>
    <s v="Primero"/>
    <s v="Colón"/>
    <n v="9"/>
    <s v="01/12/2019"/>
    <x v="59"/>
  </r>
  <r>
    <x v="2"/>
    <s v="Primero"/>
    <s v="Darién"/>
    <n v="0"/>
    <s v="01/12/2019"/>
    <x v="59"/>
  </r>
  <r>
    <x v="3"/>
    <s v="Primero"/>
    <s v="Panamá"/>
    <n v="101"/>
    <s v="01/12/2019"/>
    <x v="59"/>
  </r>
  <r>
    <x v="3"/>
    <s v="Primero"/>
    <s v="San Miguelito"/>
    <n v="30"/>
    <s v="01/12/2019"/>
    <x v="59"/>
  </r>
  <r>
    <x v="3"/>
    <s v="Primero"/>
    <s v="Panamá Oeste"/>
    <n v="49"/>
    <s v="01/12/2019"/>
    <x v="59"/>
  </r>
  <r>
    <x v="3"/>
    <s v="Primero"/>
    <s v="Colón"/>
    <n v="30"/>
    <s v="01/12/2019"/>
    <x v="59"/>
  </r>
  <r>
    <x v="3"/>
    <s v="Primero"/>
    <s v="Darién"/>
    <n v="13"/>
    <s v="01/12/2019"/>
    <x v="59"/>
  </r>
  <r>
    <x v="4"/>
    <s v="Primero"/>
    <s v="Panamá"/>
    <n v="15"/>
    <s v="01/12/2019"/>
    <x v="59"/>
  </r>
  <r>
    <x v="4"/>
    <s v="Primero"/>
    <s v="San Miguelito"/>
    <n v="1"/>
    <s v="01/12/2019"/>
    <x v="59"/>
  </r>
  <r>
    <x v="4"/>
    <s v="Primero"/>
    <s v="Panamá Oeste"/>
    <n v="5"/>
    <s v="01/12/2019"/>
    <x v="59"/>
  </r>
  <r>
    <x v="4"/>
    <s v="Primero"/>
    <s v="Colón"/>
    <n v="1"/>
    <s v="01/12/2019"/>
    <x v="59"/>
  </r>
  <r>
    <x v="4"/>
    <s v="Primero"/>
    <s v="Darién"/>
    <n v="0"/>
    <s v="01/12/2019"/>
    <x v="59"/>
  </r>
  <r>
    <x v="5"/>
    <s v="Primero"/>
    <s v="Panamá"/>
    <n v="271"/>
    <s v="01/12/2019"/>
    <x v="59"/>
  </r>
  <r>
    <x v="5"/>
    <s v="Primero"/>
    <s v="San Miguelito"/>
    <n v="123"/>
    <s v="01/12/2019"/>
    <x v="59"/>
  </r>
  <r>
    <x v="5"/>
    <s v="Primero"/>
    <s v="Panamá Oeste"/>
    <n v="346"/>
    <s v="01/12/2019"/>
    <x v="59"/>
  </r>
  <r>
    <x v="5"/>
    <s v="Primero"/>
    <s v="Colón"/>
    <n v="177"/>
    <s v="01/12/2019"/>
    <x v="59"/>
  </r>
  <r>
    <x v="5"/>
    <s v="Primero"/>
    <s v="Darién"/>
    <n v="23"/>
    <s v="01/12/2019"/>
    <x v="59"/>
  </r>
  <r>
    <x v="6"/>
    <s v="Primero"/>
    <s v="Panamá"/>
    <n v="1150"/>
    <s v="01/12/2019"/>
    <x v="59"/>
  </r>
  <r>
    <x v="6"/>
    <s v="Primero"/>
    <s v="San Miguelito"/>
    <n v="252"/>
    <s v="01/12/2019"/>
    <x v="59"/>
  </r>
  <r>
    <x v="6"/>
    <s v="Primero"/>
    <s v="Panamá Oeste"/>
    <n v="390"/>
    <s v="01/12/2019"/>
    <x v="59"/>
  </r>
  <r>
    <x v="6"/>
    <s v="Primero"/>
    <s v="Colón"/>
    <n v="105"/>
    <s v="01/12/2019"/>
    <x v="59"/>
  </r>
  <r>
    <x v="6"/>
    <s v="Primero"/>
    <s v="Darién"/>
    <n v="20"/>
    <s v="01/12/2019"/>
    <x v="59"/>
  </r>
  <r>
    <x v="7"/>
    <s v="Primero"/>
    <s v="Panamá"/>
    <n v="64"/>
    <s v="01/12/2019"/>
    <x v="59"/>
  </r>
  <r>
    <x v="7"/>
    <s v="Primero"/>
    <s v="San Miguelito"/>
    <n v="6"/>
    <s v="01/12/2019"/>
    <x v="59"/>
  </r>
  <r>
    <x v="7"/>
    <s v="Primero"/>
    <s v="Panamá Oeste"/>
    <n v="20"/>
    <s v="01/12/2019"/>
    <x v="59"/>
  </r>
  <r>
    <x v="7"/>
    <s v="Primero"/>
    <s v="Colón"/>
    <n v="13"/>
    <s v="01/12/2019"/>
    <x v="59"/>
  </r>
  <r>
    <x v="7"/>
    <s v="Primero"/>
    <s v="Darién"/>
    <n v="0"/>
    <s v="01/12/2019"/>
    <x v="59"/>
  </r>
  <r>
    <x v="8"/>
    <s v="Primero"/>
    <s v="Panamá"/>
    <n v="5"/>
    <s v="01/12/2019"/>
    <x v="59"/>
  </r>
  <r>
    <x v="8"/>
    <s v="Primero"/>
    <s v="San Miguelito"/>
    <n v="1"/>
    <s v="01/12/2019"/>
    <x v="59"/>
  </r>
  <r>
    <x v="8"/>
    <s v="Primero"/>
    <s v="Panamá Oeste"/>
    <n v="0"/>
    <s v="01/12/2019"/>
    <x v="59"/>
  </r>
  <r>
    <x v="8"/>
    <s v="Primero"/>
    <s v="Colón"/>
    <n v="0"/>
    <s v="01/12/2019"/>
    <x v="59"/>
  </r>
  <r>
    <x v="8"/>
    <s v="Primero"/>
    <s v="Darién"/>
    <n v="0"/>
    <s v="01/12/2019"/>
    <x v="59"/>
  </r>
  <r>
    <x v="9"/>
    <s v="Primero"/>
    <s v="Panamá"/>
    <n v="277"/>
    <s v="01/12/2019"/>
    <x v="59"/>
  </r>
  <r>
    <x v="9"/>
    <s v="Primero"/>
    <s v="San Miguelito"/>
    <n v="66"/>
    <s v="01/12/2019"/>
    <x v="59"/>
  </r>
  <r>
    <x v="9"/>
    <s v="Primero"/>
    <s v="Panamá Oeste"/>
    <n v="98"/>
    <s v="01/12/2019"/>
    <x v="59"/>
  </r>
  <r>
    <x v="9"/>
    <s v="Primero"/>
    <s v="Colón"/>
    <n v="80"/>
    <s v="01/12/2019"/>
    <x v="59"/>
  </r>
  <r>
    <x v="9"/>
    <s v="Primero"/>
    <s v="Darién"/>
    <n v="11"/>
    <s v="01/12/2019"/>
    <x v="59"/>
  </r>
  <r>
    <x v="10"/>
    <s v="Primero"/>
    <s v="Panamá"/>
    <n v="27"/>
    <s v="01/12/2019"/>
    <x v="59"/>
  </r>
  <r>
    <x v="10"/>
    <s v="Primero"/>
    <s v="San Miguelito"/>
    <n v="5"/>
    <s v="01/12/2019"/>
    <x v="59"/>
  </r>
  <r>
    <x v="10"/>
    <s v="Primero"/>
    <s v="Panamá Oeste"/>
    <n v="3"/>
    <s v="01/12/2019"/>
    <x v="59"/>
  </r>
  <r>
    <x v="10"/>
    <s v="Primero"/>
    <s v="Colón"/>
    <n v="4"/>
    <s v="01/12/2019"/>
    <x v="59"/>
  </r>
  <r>
    <x v="10"/>
    <s v="Primero"/>
    <s v="Darién"/>
    <n v="2"/>
    <s v="01/12/2019"/>
    <x v="59"/>
  </r>
  <r>
    <x v="11"/>
    <s v="Primero"/>
    <s v="Panamá"/>
    <n v="57"/>
    <s v="01/12/2019"/>
    <x v="59"/>
  </r>
  <r>
    <x v="11"/>
    <s v="Primero"/>
    <s v="San Miguelito"/>
    <n v="9"/>
    <s v="01/12/2019"/>
    <x v="59"/>
  </r>
  <r>
    <x v="11"/>
    <s v="Primero"/>
    <s v="Panamá Oeste"/>
    <n v="3"/>
    <s v="01/12/2019"/>
    <x v="59"/>
  </r>
  <r>
    <x v="11"/>
    <s v="Primero"/>
    <s v="Colón"/>
    <n v="7"/>
    <s v="01/12/2019"/>
    <x v="59"/>
  </r>
  <r>
    <x v="11"/>
    <s v="Primero"/>
    <s v="Darién"/>
    <n v="0"/>
    <s v="01/12/2019"/>
    <x v="59"/>
  </r>
  <r>
    <x v="12"/>
    <s v="Primero"/>
    <s v="Panamá"/>
    <n v="17"/>
    <s v="01/12/2019"/>
    <x v="59"/>
  </r>
  <r>
    <x v="12"/>
    <s v="Primero"/>
    <s v="San Miguelito"/>
    <n v="9"/>
    <s v="01/12/2019"/>
    <x v="59"/>
  </r>
  <r>
    <x v="12"/>
    <s v="Primero"/>
    <s v="Panamá Oeste"/>
    <n v="14"/>
    <s v="01/12/2019"/>
    <x v="59"/>
  </r>
  <r>
    <x v="12"/>
    <s v="Primero"/>
    <s v="Colón"/>
    <n v="2"/>
    <s v="01/12/2019"/>
    <x v="59"/>
  </r>
  <r>
    <x v="12"/>
    <s v="Primero"/>
    <s v="Darién"/>
    <n v="1"/>
    <s v="01/12/2019"/>
    <x v="59"/>
  </r>
  <r>
    <x v="13"/>
    <s v="Primero"/>
    <s v="Panamá"/>
    <n v="6"/>
    <s v="01/12/2019"/>
    <x v="59"/>
  </r>
  <r>
    <x v="13"/>
    <s v="Primero"/>
    <s v="San Miguelito"/>
    <n v="0"/>
    <s v="01/12/2019"/>
    <x v="59"/>
  </r>
  <r>
    <x v="13"/>
    <s v="Primero"/>
    <s v="Panamá Oeste"/>
    <n v="1"/>
    <s v="01/12/2019"/>
    <x v="59"/>
  </r>
  <r>
    <x v="13"/>
    <s v="Primero"/>
    <s v="Colón"/>
    <n v="2"/>
    <s v="01/12/2019"/>
    <x v="59"/>
  </r>
  <r>
    <x v="13"/>
    <s v="Primero"/>
    <s v="Darién"/>
    <n v="1"/>
    <s v="01/12/2019"/>
    <x v="59"/>
  </r>
  <r>
    <x v="14"/>
    <s v="Primero"/>
    <s v="Panamá"/>
    <n v="0"/>
    <s v="01/12/2019"/>
    <x v="59"/>
  </r>
  <r>
    <x v="14"/>
    <s v="Primero"/>
    <s v="San Miguelito"/>
    <n v="0"/>
    <s v="01/12/2019"/>
    <x v="59"/>
  </r>
  <r>
    <x v="14"/>
    <s v="Primero"/>
    <s v="Panamá Oeste"/>
    <n v="0"/>
    <s v="01/12/2019"/>
    <x v="59"/>
  </r>
  <r>
    <x v="14"/>
    <s v="Primero"/>
    <s v="Colón"/>
    <n v="0"/>
    <s v="01/12/2019"/>
    <x v="59"/>
  </r>
  <r>
    <x v="14"/>
    <s v="Primero"/>
    <s v="Darién"/>
    <n v="0"/>
    <s v="01/12/2019"/>
    <x v="59"/>
  </r>
  <r>
    <x v="0"/>
    <s v="Primero"/>
    <s v="Panamá"/>
    <n v="2"/>
    <s v="01/12/2019"/>
    <x v="59"/>
  </r>
  <r>
    <x v="0"/>
    <s v="Primero"/>
    <s v="San Miguelito"/>
    <n v="0"/>
    <s v="01/12/2019"/>
    <x v="59"/>
  </r>
  <r>
    <x v="0"/>
    <s v="Primero"/>
    <s v="Panamá Oeste"/>
    <n v="0"/>
    <s v="01/12/2019"/>
    <x v="59"/>
  </r>
  <r>
    <x v="0"/>
    <s v="Primero"/>
    <s v="Colón"/>
    <n v="0"/>
    <s v="01/12/2019"/>
    <x v="59"/>
  </r>
  <r>
    <x v="0"/>
    <s v="Primero"/>
    <s v="Darién"/>
    <n v="0"/>
    <s v="01/12/2019"/>
    <x v="59"/>
  </r>
  <r>
    <x v="1"/>
    <s v="Tercero"/>
    <s v="Chiriquí"/>
    <n v="108"/>
    <s v="01/12/2019"/>
    <x v="59"/>
  </r>
  <r>
    <x v="1"/>
    <s v="Tercero"/>
    <s v="Bocas del Toro"/>
    <n v="72"/>
    <s v="01/12/2019"/>
    <x v="59"/>
  </r>
  <r>
    <x v="2"/>
    <s v="Tercero"/>
    <s v="Chiriquí"/>
    <n v="36"/>
    <s v="01/12/2019"/>
    <x v="59"/>
  </r>
  <r>
    <x v="2"/>
    <s v="Tercero"/>
    <s v="Bocas del Toro"/>
    <n v="2"/>
    <s v="01/12/2019"/>
    <x v="59"/>
  </r>
  <r>
    <x v="3"/>
    <s v="Tercero"/>
    <s v="Chiriquí"/>
    <n v="70"/>
    <s v="01/12/2019"/>
    <x v="59"/>
  </r>
  <r>
    <x v="3"/>
    <s v="Tercero"/>
    <s v="Bocas del Toro"/>
    <n v="65"/>
    <s v="01/12/2019"/>
    <x v="59"/>
  </r>
  <r>
    <x v="4"/>
    <s v="Tercero"/>
    <s v="Chiriquí"/>
    <n v="3"/>
    <s v="01/12/2019"/>
    <x v="59"/>
  </r>
  <r>
    <x v="4"/>
    <s v="Tercero"/>
    <s v="Bocas del Toro"/>
    <n v="0"/>
    <s v="01/12/2019"/>
    <x v="59"/>
  </r>
  <r>
    <x v="5"/>
    <s v="Tercero"/>
    <s v="Chiriquí"/>
    <n v="155"/>
    <s v="01/12/2019"/>
    <x v="59"/>
  </r>
  <r>
    <x v="5"/>
    <s v="Tercero"/>
    <s v="Bocas del Toro"/>
    <n v="81"/>
    <s v="01/12/2019"/>
    <x v="59"/>
  </r>
  <r>
    <x v="6"/>
    <s v="Tercero"/>
    <s v="Chiriquí"/>
    <n v="192"/>
    <s v="01/12/2019"/>
    <x v="59"/>
  </r>
  <r>
    <x v="6"/>
    <s v="Tercero"/>
    <s v="Bocas del Toro"/>
    <n v="48"/>
    <s v="01/12/2019"/>
    <x v="59"/>
  </r>
  <r>
    <x v="7"/>
    <s v="Tercero"/>
    <s v="Chiriquí"/>
    <n v="18"/>
    <s v="01/12/2019"/>
    <x v="59"/>
  </r>
  <r>
    <x v="7"/>
    <s v="Tercero"/>
    <s v="Bocas del Toro"/>
    <n v="1"/>
    <s v="01/12/2019"/>
    <x v="59"/>
  </r>
  <r>
    <x v="8"/>
    <s v="Tercero"/>
    <s v="Chiriquí"/>
    <n v="0"/>
    <s v="01/12/2019"/>
    <x v="59"/>
  </r>
  <r>
    <x v="8"/>
    <s v="Tercero"/>
    <s v="Bocas del Toro"/>
    <n v="0"/>
    <s v="01/12/2019"/>
    <x v="59"/>
  </r>
  <r>
    <x v="9"/>
    <s v="Tercero"/>
    <s v="Chiriquí"/>
    <n v="100"/>
    <s v="01/12/2019"/>
    <x v="59"/>
  </r>
  <r>
    <x v="9"/>
    <s v="Tercero"/>
    <s v="Bocas del Toro"/>
    <n v="44"/>
    <s v="01/12/2019"/>
    <x v="59"/>
  </r>
  <r>
    <x v="10"/>
    <s v="Tercero"/>
    <s v="Chiriquí"/>
    <n v="6"/>
    <s v="01/12/2019"/>
    <x v="59"/>
  </r>
  <r>
    <x v="10"/>
    <s v="Tercero"/>
    <s v="Bocas del Toro"/>
    <n v="4"/>
    <s v="01/12/2019"/>
    <x v="59"/>
  </r>
  <r>
    <x v="11"/>
    <s v="Tercero"/>
    <s v="Chiriquí"/>
    <n v="4"/>
    <s v="01/12/2019"/>
    <x v="59"/>
  </r>
  <r>
    <x v="11"/>
    <s v="Tercero"/>
    <s v="Bocas del Toro"/>
    <n v="2"/>
    <s v="01/12/2019"/>
    <x v="59"/>
  </r>
  <r>
    <x v="12"/>
    <s v="Tercero"/>
    <s v="Chiriquí"/>
    <n v="4"/>
    <s v="01/12/2019"/>
    <x v="59"/>
  </r>
  <r>
    <x v="12"/>
    <s v="Tercero"/>
    <s v="Bocas del Toro"/>
    <n v="2"/>
    <s v="01/12/2019"/>
    <x v="59"/>
  </r>
  <r>
    <x v="13"/>
    <s v="Tercero"/>
    <s v="Chiriquí"/>
    <n v="4"/>
    <s v="01/12/2019"/>
    <x v="59"/>
  </r>
  <r>
    <x v="13"/>
    <s v="Tercero"/>
    <s v="Bocas del Toro"/>
    <n v="2"/>
    <s v="01/12/2019"/>
    <x v="59"/>
  </r>
  <r>
    <x v="14"/>
    <s v="Tercero"/>
    <s v="Chiriquí"/>
    <n v="0"/>
    <s v="01/12/2019"/>
    <x v="59"/>
  </r>
  <r>
    <x v="14"/>
    <s v="Tercero"/>
    <s v="Bocas del Toro"/>
    <n v="0"/>
    <s v="01/12/2019"/>
    <x v="59"/>
  </r>
  <r>
    <x v="0"/>
    <s v="Tercero"/>
    <s v="Chiriquí"/>
    <n v="1"/>
    <s v="01/12/2019"/>
    <x v="59"/>
  </r>
  <r>
    <x v="0"/>
    <s v="Tercero"/>
    <s v="Bocas del Toro"/>
    <n v="0"/>
    <s v="01/12/2019"/>
    <x v="59"/>
  </r>
  <r>
    <x v="1"/>
    <s v="Tercero"/>
    <s v="Chiriquí"/>
    <n v="90"/>
    <s v="01/11/2019"/>
    <x v="58"/>
  </r>
  <r>
    <x v="1"/>
    <s v="Tercero"/>
    <s v="Bocas del Toro"/>
    <n v="58"/>
    <s v="01/11/2019"/>
    <x v="58"/>
  </r>
  <r>
    <x v="2"/>
    <s v="Tercero"/>
    <s v="Chiriquí"/>
    <n v="27"/>
    <s v="01/11/2019"/>
    <x v="58"/>
  </r>
  <r>
    <x v="2"/>
    <s v="Tercero"/>
    <s v="Bocas del Toro"/>
    <n v="0"/>
    <s v="01/11/2019"/>
    <x v="58"/>
  </r>
  <r>
    <x v="3"/>
    <s v="Tercero"/>
    <s v="Chiriquí"/>
    <n v="75"/>
    <s v="01/11/2019"/>
    <x v="58"/>
  </r>
  <r>
    <x v="3"/>
    <s v="Tercero"/>
    <s v="Bocas del Toro"/>
    <n v="75"/>
    <s v="01/11/2019"/>
    <x v="58"/>
  </r>
  <r>
    <x v="4"/>
    <s v="Tercero"/>
    <s v="Chiriquí"/>
    <n v="3"/>
    <s v="01/11/2019"/>
    <x v="58"/>
  </r>
  <r>
    <x v="4"/>
    <s v="Tercero"/>
    <s v="Bocas del Toro"/>
    <n v="0"/>
    <s v="01/11/2019"/>
    <x v="58"/>
  </r>
  <r>
    <x v="5"/>
    <s v="Tercero"/>
    <s v="Chiriquí"/>
    <n v="170"/>
    <s v="01/11/2019"/>
    <x v="58"/>
  </r>
  <r>
    <x v="5"/>
    <s v="Tercero"/>
    <s v="Bocas del Toro"/>
    <n v="78"/>
    <s v="01/11/2019"/>
    <x v="58"/>
  </r>
  <r>
    <x v="6"/>
    <s v="Tercero"/>
    <s v="Chiriquí"/>
    <n v="193"/>
    <s v="01/11/2019"/>
    <x v="58"/>
  </r>
  <r>
    <x v="6"/>
    <s v="Tercero"/>
    <s v="Bocas del Toro"/>
    <n v="51"/>
    <s v="01/11/2019"/>
    <x v="58"/>
  </r>
  <r>
    <x v="7"/>
    <s v="Tercero"/>
    <s v="Chiriquí"/>
    <n v="27"/>
    <s v="01/11/2019"/>
    <x v="58"/>
  </r>
  <r>
    <x v="7"/>
    <s v="Tercero"/>
    <s v="Bocas del Toro"/>
    <n v="2"/>
    <s v="01/11/2019"/>
    <x v="58"/>
  </r>
  <r>
    <x v="8"/>
    <s v="Tercero"/>
    <s v="Chiriquí"/>
    <n v="0"/>
    <s v="01/11/2019"/>
    <x v="58"/>
  </r>
  <r>
    <x v="8"/>
    <s v="Tercero"/>
    <s v="Bocas del Toro"/>
    <n v="0"/>
    <s v="01/11/2019"/>
    <x v="58"/>
  </r>
  <r>
    <x v="9"/>
    <s v="Tercero"/>
    <s v="Chiriquí"/>
    <n v="84"/>
    <s v="01/11/2019"/>
    <x v="58"/>
  </r>
  <r>
    <x v="9"/>
    <s v="Tercero"/>
    <s v="Bocas del Toro"/>
    <n v="50"/>
    <s v="01/11/2019"/>
    <x v="58"/>
  </r>
  <r>
    <x v="10"/>
    <s v="Tercero"/>
    <s v="Chiriquí"/>
    <n v="2"/>
    <s v="01/11/2019"/>
    <x v="58"/>
  </r>
  <r>
    <x v="10"/>
    <s v="Tercero"/>
    <s v="Bocas del Toro"/>
    <n v="0"/>
    <s v="01/11/2019"/>
    <x v="58"/>
  </r>
  <r>
    <x v="11"/>
    <s v="Tercero"/>
    <s v="Chiriquí"/>
    <n v="8"/>
    <s v="01/11/2019"/>
    <x v="58"/>
  </r>
  <r>
    <x v="11"/>
    <s v="Tercero"/>
    <s v="Bocas del Toro"/>
    <n v="1"/>
    <s v="01/11/2019"/>
    <x v="58"/>
  </r>
  <r>
    <x v="12"/>
    <s v="Tercero"/>
    <s v="Chiriquí"/>
    <n v="5"/>
    <s v="01/11/2019"/>
    <x v="58"/>
  </r>
  <r>
    <x v="12"/>
    <s v="Tercero"/>
    <s v="Bocas del Toro"/>
    <n v="5"/>
    <s v="01/11/2019"/>
    <x v="58"/>
  </r>
  <r>
    <x v="13"/>
    <s v="Tercero"/>
    <s v="Chiriquí"/>
    <n v="3"/>
    <s v="01/11/2019"/>
    <x v="58"/>
  </r>
  <r>
    <x v="13"/>
    <s v="Tercero"/>
    <s v="Bocas del Toro"/>
    <n v="4"/>
    <s v="01/11/2019"/>
    <x v="58"/>
  </r>
  <r>
    <x v="14"/>
    <s v="Tercero"/>
    <s v="Chiriquí"/>
    <n v="0"/>
    <s v="01/11/2019"/>
    <x v="58"/>
  </r>
  <r>
    <x v="14"/>
    <s v="Tercero"/>
    <s v="Bocas del Toro"/>
    <n v="0"/>
    <s v="01/11/2019"/>
    <x v="58"/>
  </r>
  <r>
    <x v="0"/>
    <s v="Tercero"/>
    <s v="Chiriquí"/>
    <n v="0"/>
    <s v="01/11/2019"/>
    <x v="58"/>
  </r>
  <r>
    <x v="0"/>
    <s v="Tercero"/>
    <s v="Bocas del Toro"/>
    <n v="0"/>
    <s v="01/11/2019"/>
    <x v="58"/>
  </r>
  <r>
    <x v="1"/>
    <s v="Tercero"/>
    <s v="Chiriquí"/>
    <n v="104"/>
    <s v="01/10/2019"/>
    <x v="57"/>
  </r>
  <r>
    <x v="1"/>
    <s v="Tercero"/>
    <s v="Bocas del Toro"/>
    <n v="73"/>
    <s v="01/10/2019"/>
    <x v="57"/>
  </r>
  <r>
    <x v="2"/>
    <s v="Tercero"/>
    <s v="Chiriquí"/>
    <n v="45"/>
    <s v="01/10/2019"/>
    <x v="57"/>
  </r>
  <r>
    <x v="2"/>
    <s v="Tercero"/>
    <s v="Bocas del Toro"/>
    <n v="3"/>
    <s v="01/10/2019"/>
    <x v="57"/>
  </r>
  <r>
    <x v="3"/>
    <s v="Tercero"/>
    <s v="Chiriquí"/>
    <n v="74"/>
    <s v="01/10/2019"/>
    <x v="57"/>
  </r>
  <r>
    <x v="3"/>
    <s v="Tercero"/>
    <s v="Bocas del Toro"/>
    <n v="93"/>
    <s v="01/10/2019"/>
    <x v="57"/>
  </r>
  <r>
    <x v="4"/>
    <s v="Tercero"/>
    <s v="Chiriquí"/>
    <n v="5"/>
    <s v="01/10/2019"/>
    <x v="57"/>
  </r>
  <r>
    <x v="4"/>
    <s v="Tercero"/>
    <s v="Bocas del Toro"/>
    <n v="2"/>
    <s v="01/10/2019"/>
    <x v="57"/>
  </r>
  <r>
    <x v="5"/>
    <s v="Tercero"/>
    <s v="Chiriquí"/>
    <n v="159"/>
    <s v="01/10/2019"/>
    <x v="57"/>
  </r>
  <r>
    <x v="5"/>
    <s v="Tercero"/>
    <s v="Bocas del Toro"/>
    <n v="93"/>
    <s v="01/10/2019"/>
    <x v="57"/>
  </r>
  <r>
    <x v="6"/>
    <s v="Tercero"/>
    <s v="Chiriquí"/>
    <n v="208"/>
    <s v="01/10/2019"/>
    <x v="57"/>
  </r>
  <r>
    <x v="6"/>
    <s v="Tercero"/>
    <s v="Bocas del Toro"/>
    <n v="49"/>
    <s v="01/10/2019"/>
    <x v="57"/>
  </r>
  <r>
    <x v="7"/>
    <s v="Tercero"/>
    <s v="Chiriquí"/>
    <n v="32"/>
    <s v="01/10/2019"/>
    <x v="57"/>
  </r>
  <r>
    <x v="7"/>
    <s v="Tercero"/>
    <s v="Bocas del Toro"/>
    <n v="0"/>
    <s v="01/10/2019"/>
    <x v="57"/>
  </r>
  <r>
    <x v="8"/>
    <s v="Tercero"/>
    <s v="Chiriquí"/>
    <n v="0"/>
    <s v="01/10/2019"/>
    <x v="57"/>
  </r>
  <r>
    <x v="8"/>
    <s v="Tercero"/>
    <s v="Bocas del Toro"/>
    <n v="0"/>
    <s v="01/10/2019"/>
    <x v="57"/>
  </r>
  <r>
    <x v="9"/>
    <s v="Tercero"/>
    <s v="Chiriquí"/>
    <n v="134"/>
    <s v="01/10/2019"/>
    <x v="57"/>
  </r>
  <r>
    <x v="9"/>
    <s v="Tercero"/>
    <s v="Bocas del Toro"/>
    <n v="43"/>
    <s v="01/10/2019"/>
    <x v="57"/>
  </r>
  <r>
    <x v="10"/>
    <s v="Tercero"/>
    <s v="Chiriquí"/>
    <n v="10"/>
    <s v="01/10/2019"/>
    <x v="57"/>
  </r>
  <r>
    <x v="10"/>
    <s v="Tercero"/>
    <s v="Bocas del Toro"/>
    <n v="7"/>
    <s v="01/10/2019"/>
    <x v="57"/>
  </r>
  <r>
    <x v="11"/>
    <s v="Tercero"/>
    <s v="Chiriquí"/>
    <n v="16"/>
    <s v="01/10/2019"/>
    <x v="57"/>
  </r>
  <r>
    <x v="11"/>
    <s v="Tercero"/>
    <s v="Bocas del Toro"/>
    <n v="2"/>
    <s v="01/10/2019"/>
    <x v="57"/>
  </r>
  <r>
    <x v="12"/>
    <s v="Tercero"/>
    <s v="Chiriquí"/>
    <n v="7"/>
    <s v="01/10/2019"/>
    <x v="57"/>
  </r>
  <r>
    <x v="12"/>
    <s v="Tercero"/>
    <s v="Bocas del Toro"/>
    <n v="6"/>
    <s v="01/10/2019"/>
    <x v="57"/>
  </r>
  <r>
    <x v="13"/>
    <s v="Tercero"/>
    <s v="Chiriquí"/>
    <n v="1"/>
    <s v="01/10/2019"/>
    <x v="57"/>
  </r>
  <r>
    <x v="13"/>
    <s v="Tercero"/>
    <s v="Bocas del Toro"/>
    <n v="0"/>
    <s v="01/10/2019"/>
    <x v="57"/>
  </r>
  <r>
    <x v="14"/>
    <s v="Tercero"/>
    <s v="Chiriquí"/>
    <n v="1"/>
    <s v="01/10/2019"/>
    <x v="57"/>
  </r>
  <r>
    <x v="14"/>
    <s v="Tercero"/>
    <s v="Bocas del Toro"/>
    <n v="0"/>
    <s v="01/10/2019"/>
    <x v="57"/>
  </r>
  <r>
    <x v="0"/>
    <s v="Tercero"/>
    <s v="Chiriquí"/>
    <n v="0"/>
    <s v="01/10/2019"/>
    <x v="57"/>
  </r>
  <r>
    <x v="0"/>
    <s v="Tercero"/>
    <s v="Bocas del Toro"/>
    <n v="0"/>
    <s v="01/10/2019"/>
    <x v="57"/>
  </r>
  <r>
    <x v="1"/>
    <s v="Tercero"/>
    <s v="Chiriquí"/>
    <n v="91"/>
    <s v="01/09/2019"/>
    <x v="56"/>
  </r>
  <r>
    <x v="1"/>
    <s v="Tercero"/>
    <s v="Bocas del Toro"/>
    <n v="68"/>
    <s v="01/09/2019"/>
    <x v="56"/>
  </r>
  <r>
    <x v="2"/>
    <s v="Tercero"/>
    <s v="Chiriquí"/>
    <n v="36"/>
    <s v="01/09/2019"/>
    <x v="56"/>
  </r>
  <r>
    <x v="2"/>
    <s v="Tercero"/>
    <s v="Bocas del Toro"/>
    <n v="4"/>
    <s v="01/09/2019"/>
    <x v="56"/>
  </r>
  <r>
    <x v="3"/>
    <s v="Tercero"/>
    <s v="Chiriquí"/>
    <n v="72"/>
    <s v="01/09/2019"/>
    <x v="56"/>
  </r>
  <r>
    <x v="3"/>
    <s v="Tercero"/>
    <s v="Bocas del Toro"/>
    <n v="55"/>
    <s v="01/09/2019"/>
    <x v="56"/>
  </r>
  <r>
    <x v="4"/>
    <s v="Tercero"/>
    <s v="Chiriquí"/>
    <n v="3"/>
    <s v="01/09/2019"/>
    <x v="56"/>
  </r>
  <r>
    <x v="4"/>
    <s v="Tercero"/>
    <s v="Bocas del Toro"/>
    <n v="1"/>
    <s v="01/09/2019"/>
    <x v="56"/>
  </r>
  <r>
    <x v="5"/>
    <s v="Tercero"/>
    <s v="Chiriquí"/>
    <n v="168"/>
    <s v="01/09/2019"/>
    <x v="56"/>
  </r>
  <r>
    <x v="5"/>
    <s v="Tercero"/>
    <s v="Bocas del Toro"/>
    <n v="64"/>
    <s v="01/09/2019"/>
    <x v="56"/>
  </r>
  <r>
    <x v="6"/>
    <s v="Tercero"/>
    <s v="Chiriquí"/>
    <n v="187"/>
    <s v="01/09/2019"/>
    <x v="56"/>
  </r>
  <r>
    <x v="6"/>
    <s v="Tercero"/>
    <s v="Bocas del Toro"/>
    <n v="36"/>
    <s v="01/09/2019"/>
    <x v="56"/>
  </r>
  <r>
    <x v="7"/>
    <s v="Tercero"/>
    <s v="Chiriquí"/>
    <n v="25"/>
    <s v="01/09/2019"/>
    <x v="56"/>
  </r>
  <r>
    <x v="7"/>
    <s v="Tercero"/>
    <s v="Bocas del Toro"/>
    <n v="2"/>
    <s v="01/09/2019"/>
    <x v="56"/>
  </r>
  <r>
    <x v="8"/>
    <s v="Tercero"/>
    <s v="Chiriquí"/>
    <n v="1"/>
    <s v="01/09/2019"/>
    <x v="56"/>
  </r>
  <r>
    <x v="8"/>
    <s v="Tercero"/>
    <s v="Bocas del Toro"/>
    <n v="0"/>
    <s v="01/09/2019"/>
    <x v="56"/>
  </r>
  <r>
    <x v="9"/>
    <s v="Tercero"/>
    <s v="Chiriquí"/>
    <n v="103"/>
    <s v="01/09/2019"/>
    <x v="56"/>
  </r>
  <r>
    <x v="9"/>
    <s v="Tercero"/>
    <s v="Bocas del Toro"/>
    <n v="42"/>
    <s v="01/09/2019"/>
    <x v="56"/>
  </r>
  <r>
    <x v="10"/>
    <s v="Tercero"/>
    <s v="Chiriquí"/>
    <n v="5"/>
    <s v="01/09/2019"/>
    <x v="56"/>
  </r>
  <r>
    <x v="10"/>
    <s v="Tercero"/>
    <s v="Bocas del Toro"/>
    <n v="8"/>
    <s v="01/09/2019"/>
    <x v="56"/>
  </r>
  <r>
    <x v="11"/>
    <s v="Tercero"/>
    <s v="Chiriquí"/>
    <n v="7"/>
    <s v="01/09/2019"/>
    <x v="56"/>
  </r>
  <r>
    <x v="11"/>
    <s v="Tercero"/>
    <s v="Bocas del Toro"/>
    <n v="1"/>
    <s v="01/09/2019"/>
    <x v="56"/>
  </r>
  <r>
    <x v="12"/>
    <s v="Tercero"/>
    <s v="Chiriquí"/>
    <n v="11"/>
    <s v="01/09/2019"/>
    <x v="56"/>
  </r>
  <r>
    <x v="12"/>
    <s v="Tercero"/>
    <s v="Bocas del Toro"/>
    <n v="6"/>
    <s v="01/09/2019"/>
    <x v="56"/>
  </r>
  <r>
    <x v="13"/>
    <s v="Tercero"/>
    <s v="Chiriquí"/>
    <n v="5"/>
    <s v="01/09/2019"/>
    <x v="56"/>
  </r>
  <r>
    <x v="13"/>
    <s v="Tercero"/>
    <s v="Bocas del Toro"/>
    <n v="0"/>
    <s v="01/09/2019"/>
    <x v="56"/>
  </r>
  <r>
    <x v="14"/>
    <s v="Tercero"/>
    <s v="Chiriquí"/>
    <n v="0"/>
    <s v="01/09/2019"/>
    <x v="56"/>
  </r>
  <r>
    <x v="14"/>
    <s v="Tercero"/>
    <s v="Bocas del Toro"/>
    <n v="0"/>
    <s v="01/09/2019"/>
    <x v="56"/>
  </r>
  <r>
    <x v="0"/>
    <s v="Tercero"/>
    <s v="Chiriquí"/>
    <n v="0"/>
    <s v="01/09/2019"/>
    <x v="56"/>
  </r>
  <r>
    <x v="0"/>
    <s v="Tercero"/>
    <s v="Bocas del Toro"/>
    <n v="0"/>
    <s v="01/09/2019"/>
    <x v="56"/>
  </r>
  <r>
    <x v="1"/>
    <s v="Tercero"/>
    <s v="Chiriquí"/>
    <n v="99"/>
    <s v="01/08/2019"/>
    <x v="55"/>
  </r>
  <r>
    <x v="1"/>
    <s v="Tercero"/>
    <s v="Bocas del Toro"/>
    <n v="81"/>
    <s v="01/08/2019"/>
    <x v="55"/>
  </r>
  <r>
    <x v="2"/>
    <s v="Tercero"/>
    <s v="Chiriquí"/>
    <n v="31"/>
    <s v="01/08/2019"/>
    <x v="55"/>
  </r>
  <r>
    <x v="2"/>
    <s v="Tercero"/>
    <s v="Bocas del Toro"/>
    <n v="5"/>
    <s v="01/08/2019"/>
    <x v="55"/>
  </r>
  <r>
    <x v="3"/>
    <s v="Tercero"/>
    <s v="Chiriquí"/>
    <n v="77"/>
    <s v="01/08/2019"/>
    <x v="55"/>
  </r>
  <r>
    <x v="3"/>
    <s v="Tercero"/>
    <s v="Bocas del Toro"/>
    <n v="71"/>
    <s v="01/08/2019"/>
    <x v="55"/>
  </r>
  <r>
    <x v="4"/>
    <s v="Tercero"/>
    <s v="Chiriquí"/>
    <n v="4"/>
    <s v="01/08/2019"/>
    <x v="55"/>
  </r>
  <r>
    <x v="4"/>
    <s v="Tercero"/>
    <s v="Bocas del Toro"/>
    <n v="1"/>
    <s v="01/08/2019"/>
    <x v="55"/>
  </r>
  <r>
    <x v="5"/>
    <s v="Tercero"/>
    <s v="Chiriquí"/>
    <n v="194"/>
    <s v="01/08/2019"/>
    <x v="55"/>
  </r>
  <r>
    <x v="5"/>
    <s v="Tercero"/>
    <s v="Bocas del Toro"/>
    <n v="116"/>
    <s v="01/08/2019"/>
    <x v="55"/>
  </r>
  <r>
    <x v="6"/>
    <s v="Tercero"/>
    <s v="Chiriquí"/>
    <n v="194"/>
    <s v="01/08/2019"/>
    <x v="55"/>
  </r>
  <r>
    <x v="6"/>
    <s v="Tercero"/>
    <s v="Bocas del Toro"/>
    <n v="59"/>
    <s v="01/08/2019"/>
    <x v="55"/>
  </r>
  <r>
    <x v="7"/>
    <s v="Tercero"/>
    <s v="Chiriquí"/>
    <n v="43"/>
    <s v="01/08/2019"/>
    <x v="55"/>
  </r>
  <r>
    <x v="7"/>
    <s v="Tercero"/>
    <s v="Bocas del Toro"/>
    <n v="4"/>
    <s v="01/08/2019"/>
    <x v="55"/>
  </r>
  <r>
    <x v="8"/>
    <s v="Tercero"/>
    <s v="Chiriquí"/>
    <n v="0"/>
    <s v="01/08/2019"/>
    <x v="55"/>
  </r>
  <r>
    <x v="8"/>
    <s v="Tercero"/>
    <s v="Bocas del Toro"/>
    <n v="0"/>
    <s v="01/08/2019"/>
    <x v="55"/>
  </r>
  <r>
    <x v="9"/>
    <s v="Tercero"/>
    <s v="Chiriquí"/>
    <n v="135"/>
    <s v="01/08/2019"/>
    <x v="55"/>
  </r>
  <r>
    <x v="9"/>
    <s v="Tercero"/>
    <s v="Bocas del Toro"/>
    <n v="32"/>
    <s v="01/08/2019"/>
    <x v="55"/>
  </r>
  <r>
    <x v="10"/>
    <s v="Tercero"/>
    <s v="Chiriquí"/>
    <n v="5"/>
    <s v="01/08/2019"/>
    <x v="55"/>
  </r>
  <r>
    <x v="10"/>
    <s v="Tercero"/>
    <s v="Bocas del Toro"/>
    <n v="5"/>
    <s v="01/08/2019"/>
    <x v="55"/>
  </r>
  <r>
    <x v="11"/>
    <s v="Tercero"/>
    <s v="Chiriquí"/>
    <n v="6"/>
    <s v="01/08/2019"/>
    <x v="55"/>
  </r>
  <r>
    <x v="11"/>
    <s v="Tercero"/>
    <s v="Bocas del Toro"/>
    <n v="0"/>
    <s v="01/08/2019"/>
    <x v="55"/>
  </r>
  <r>
    <x v="12"/>
    <s v="Tercero"/>
    <s v="Chiriquí"/>
    <n v="7"/>
    <s v="01/08/2019"/>
    <x v="55"/>
  </r>
  <r>
    <x v="12"/>
    <s v="Tercero"/>
    <s v="Bocas del Toro"/>
    <n v="5"/>
    <s v="01/08/2019"/>
    <x v="55"/>
  </r>
  <r>
    <x v="13"/>
    <s v="Tercero"/>
    <s v="Chiriquí"/>
    <n v="7"/>
    <s v="01/08/2019"/>
    <x v="55"/>
  </r>
  <r>
    <x v="13"/>
    <s v="Tercero"/>
    <s v="Bocas del Toro"/>
    <n v="3"/>
    <s v="01/08/2019"/>
    <x v="55"/>
  </r>
  <r>
    <x v="14"/>
    <s v="Tercero"/>
    <s v="Chiriquí"/>
    <n v="0"/>
    <s v="01/08/2019"/>
    <x v="55"/>
  </r>
  <r>
    <x v="14"/>
    <s v="Tercero"/>
    <s v="Bocas del Toro"/>
    <n v="0"/>
    <s v="01/08/2019"/>
    <x v="55"/>
  </r>
  <r>
    <x v="0"/>
    <s v="Tercero"/>
    <s v="Chiriquí"/>
    <n v="0"/>
    <s v="01/08/2019"/>
    <x v="55"/>
  </r>
  <r>
    <x v="0"/>
    <s v="Tercero"/>
    <s v="Bocas del Toro"/>
    <n v="0"/>
    <s v="01/08/2019"/>
    <x v="55"/>
  </r>
  <r>
    <x v="1"/>
    <s v="Tercero"/>
    <s v="Chiriquí"/>
    <n v="107"/>
    <s v="01/07/2019"/>
    <x v="54"/>
  </r>
  <r>
    <x v="1"/>
    <s v="Tercero"/>
    <s v="Bocas del Toro"/>
    <n v="76"/>
    <s v="01/07/2019"/>
    <x v="54"/>
  </r>
  <r>
    <x v="2"/>
    <s v="Tercero"/>
    <s v="Chiriquí"/>
    <n v="34"/>
    <s v="01/07/2019"/>
    <x v="54"/>
  </r>
  <r>
    <x v="2"/>
    <s v="Tercero"/>
    <s v="Bocas del Toro"/>
    <n v="0"/>
    <s v="01/07/2019"/>
    <x v="54"/>
  </r>
  <r>
    <x v="3"/>
    <s v="Tercero"/>
    <s v="Chiriquí"/>
    <n v="90"/>
    <s v="01/07/2019"/>
    <x v="54"/>
  </r>
  <r>
    <x v="3"/>
    <s v="Tercero"/>
    <s v="Bocas del Toro"/>
    <n v="60"/>
    <s v="01/07/2019"/>
    <x v="54"/>
  </r>
  <r>
    <x v="4"/>
    <s v="Tercero"/>
    <s v="Chiriquí"/>
    <n v="2"/>
    <s v="01/07/2019"/>
    <x v="54"/>
  </r>
  <r>
    <x v="4"/>
    <s v="Tercero"/>
    <s v="Bocas del Toro"/>
    <n v="2"/>
    <s v="01/07/2019"/>
    <x v="54"/>
  </r>
  <r>
    <x v="5"/>
    <s v="Tercero"/>
    <s v="Chiriquí"/>
    <n v="201"/>
    <s v="01/07/2019"/>
    <x v="54"/>
  </r>
  <r>
    <x v="5"/>
    <s v="Tercero"/>
    <s v="Bocas del Toro"/>
    <n v="101"/>
    <s v="01/07/2019"/>
    <x v="54"/>
  </r>
  <r>
    <x v="6"/>
    <s v="Tercero"/>
    <s v="Chiriquí"/>
    <n v="196"/>
    <s v="01/07/2019"/>
    <x v="54"/>
  </r>
  <r>
    <x v="6"/>
    <s v="Tercero"/>
    <s v="Bocas del Toro"/>
    <n v="65"/>
    <s v="01/07/2019"/>
    <x v="54"/>
  </r>
  <r>
    <x v="7"/>
    <s v="Tercero"/>
    <s v="Chiriquí"/>
    <n v="37"/>
    <s v="01/07/2019"/>
    <x v="54"/>
  </r>
  <r>
    <x v="7"/>
    <s v="Tercero"/>
    <s v="Bocas del Toro"/>
    <n v="11"/>
    <s v="01/07/2019"/>
    <x v="54"/>
  </r>
  <r>
    <x v="8"/>
    <s v="Tercero"/>
    <s v="Chiriquí"/>
    <n v="0"/>
    <s v="01/07/2019"/>
    <x v="54"/>
  </r>
  <r>
    <x v="8"/>
    <s v="Tercero"/>
    <s v="Bocas del Toro"/>
    <n v="0"/>
    <s v="01/07/2019"/>
    <x v="54"/>
  </r>
  <r>
    <x v="9"/>
    <s v="Tercero"/>
    <s v="Chiriquí"/>
    <n v="123"/>
    <s v="01/07/2019"/>
    <x v="54"/>
  </r>
  <r>
    <x v="9"/>
    <s v="Tercero"/>
    <s v="Bocas del Toro"/>
    <n v="40"/>
    <s v="01/07/2019"/>
    <x v="54"/>
  </r>
  <r>
    <x v="10"/>
    <s v="Tercero"/>
    <s v="Chiriquí"/>
    <n v="39"/>
    <s v="01/07/2019"/>
    <x v="54"/>
  </r>
  <r>
    <x v="10"/>
    <s v="Tercero"/>
    <s v="Bocas del Toro"/>
    <n v="15"/>
    <s v="01/07/2019"/>
    <x v="54"/>
  </r>
  <r>
    <x v="11"/>
    <s v="Tercero"/>
    <s v="Chiriquí"/>
    <n v="1"/>
    <s v="01/07/2019"/>
    <x v="54"/>
  </r>
  <r>
    <x v="11"/>
    <s v="Tercero"/>
    <s v="Bocas del Toro"/>
    <n v="0"/>
    <s v="01/07/2019"/>
    <x v="54"/>
  </r>
  <r>
    <x v="12"/>
    <s v="Tercero"/>
    <s v="Chiriquí"/>
    <n v="7"/>
    <s v="01/07/2019"/>
    <x v="54"/>
  </r>
  <r>
    <x v="12"/>
    <s v="Tercero"/>
    <s v="Bocas del Toro"/>
    <n v="3"/>
    <s v="01/07/2019"/>
    <x v="54"/>
  </r>
  <r>
    <x v="13"/>
    <s v="Tercero"/>
    <s v="Chiriquí"/>
    <n v="1"/>
    <s v="01/07/2019"/>
    <x v="54"/>
  </r>
  <r>
    <x v="13"/>
    <s v="Tercero"/>
    <s v="Bocas del Toro"/>
    <n v="1"/>
    <s v="01/07/2019"/>
    <x v="54"/>
  </r>
  <r>
    <x v="14"/>
    <s v="Tercero"/>
    <s v="Chiriquí"/>
    <n v="0"/>
    <s v="01/07/2019"/>
    <x v="54"/>
  </r>
  <r>
    <x v="14"/>
    <s v="Tercero"/>
    <s v="Bocas del Toro"/>
    <n v="0"/>
    <s v="01/07/2019"/>
    <x v="54"/>
  </r>
  <r>
    <x v="0"/>
    <s v="Tercero"/>
    <s v="Chiriquí"/>
    <n v="0"/>
    <s v="01/07/2019"/>
    <x v="54"/>
  </r>
  <r>
    <x v="0"/>
    <s v="Tercero"/>
    <s v="Bocas del Toro"/>
    <n v="0"/>
    <s v="01/07/2019"/>
    <x v="54"/>
  </r>
  <r>
    <x v="1"/>
    <s v="Tercero"/>
    <s v="Chiriquí"/>
    <n v="93"/>
    <s v="01/06/2019"/>
    <x v="53"/>
  </r>
  <r>
    <x v="1"/>
    <s v="Tercero"/>
    <s v="Bocas del Toro"/>
    <n v="51"/>
    <s v="01/06/2019"/>
    <x v="53"/>
  </r>
  <r>
    <x v="2"/>
    <s v="Tercero"/>
    <s v="Chiriquí"/>
    <n v="25"/>
    <s v="01/06/2019"/>
    <x v="53"/>
  </r>
  <r>
    <x v="2"/>
    <s v="Tercero"/>
    <s v="Bocas del Toro"/>
    <n v="2"/>
    <s v="01/06/2019"/>
    <x v="53"/>
  </r>
  <r>
    <x v="3"/>
    <s v="Tercero"/>
    <s v="Chiriquí"/>
    <n v="75"/>
    <s v="01/06/2019"/>
    <x v="53"/>
  </r>
  <r>
    <x v="3"/>
    <s v="Tercero"/>
    <s v="Bocas del Toro"/>
    <n v="50"/>
    <s v="01/06/2019"/>
    <x v="53"/>
  </r>
  <r>
    <x v="4"/>
    <s v="Tercero"/>
    <s v="Chiriquí"/>
    <n v="9"/>
    <s v="01/06/2019"/>
    <x v="53"/>
  </r>
  <r>
    <x v="4"/>
    <s v="Tercero"/>
    <s v="Bocas del Toro"/>
    <n v="1"/>
    <s v="01/06/2019"/>
    <x v="53"/>
  </r>
  <r>
    <x v="5"/>
    <s v="Tercero"/>
    <s v="Chiriquí"/>
    <n v="184"/>
    <s v="01/06/2019"/>
    <x v="53"/>
  </r>
  <r>
    <x v="5"/>
    <s v="Tercero"/>
    <s v="Bocas del Toro"/>
    <n v="82"/>
    <s v="01/06/2019"/>
    <x v="53"/>
  </r>
  <r>
    <x v="6"/>
    <s v="Tercero"/>
    <s v="Chiriquí"/>
    <n v="168"/>
    <s v="01/06/2019"/>
    <x v="53"/>
  </r>
  <r>
    <x v="6"/>
    <s v="Tercero"/>
    <s v="Bocas del Toro"/>
    <n v="47"/>
    <s v="01/06/2019"/>
    <x v="53"/>
  </r>
  <r>
    <x v="7"/>
    <s v="Tercero"/>
    <s v="Chiriquí"/>
    <n v="15"/>
    <s v="01/06/2019"/>
    <x v="53"/>
  </r>
  <r>
    <x v="7"/>
    <s v="Tercero"/>
    <s v="Bocas del Toro"/>
    <n v="0"/>
    <s v="01/06/2019"/>
    <x v="53"/>
  </r>
  <r>
    <x v="8"/>
    <s v="Tercero"/>
    <s v="Chiriquí"/>
    <n v="0"/>
    <s v="01/06/2019"/>
    <x v="53"/>
  </r>
  <r>
    <x v="8"/>
    <s v="Tercero"/>
    <s v="Bocas del Toro"/>
    <n v="0"/>
    <s v="01/06/2019"/>
    <x v="53"/>
  </r>
  <r>
    <x v="9"/>
    <s v="Tercero"/>
    <s v="Chiriquí"/>
    <n v="100"/>
    <s v="01/06/2019"/>
    <x v="53"/>
  </r>
  <r>
    <x v="9"/>
    <s v="Tercero"/>
    <s v="Bocas del Toro"/>
    <n v="36"/>
    <s v="01/06/2019"/>
    <x v="53"/>
  </r>
  <r>
    <x v="10"/>
    <s v="Tercero"/>
    <s v="Chiriquí"/>
    <n v="11"/>
    <s v="01/06/2019"/>
    <x v="53"/>
  </r>
  <r>
    <x v="10"/>
    <s v="Tercero"/>
    <s v="Bocas del Toro"/>
    <n v="4"/>
    <s v="01/06/2019"/>
    <x v="53"/>
  </r>
  <r>
    <x v="11"/>
    <s v="Tercero"/>
    <s v="Chiriquí"/>
    <n v="15"/>
    <s v="01/06/2019"/>
    <x v="53"/>
  </r>
  <r>
    <x v="11"/>
    <s v="Tercero"/>
    <s v="Bocas del Toro"/>
    <n v="1"/>
    <s v="01/06/2019"/>
    <x v="53"/>
  </r>
  <r>
    <x v="12"/>
    <s v="Tercero"/>
    <s v="Chiriquí"/>
    <n v="10"/>
    <s v="01/06/2019"/>
    <x v="53"/>
  </r>
  <r>
    <x v="12"/>
    <s v="Tercero"/>
    <s v="Bocas del Toro"/>
    <n v="3"/>
    <s v="01/06/2019"/>
    <x v="53"/>
  </r>
  <r>
    <x v="13"/>
    <s v="Tercero"/>
    <s v="Chiriquí"/>
    <n v="2"/>
    <s v="01/06/2019"/>
    <x v="53"/>
  </r>
  <r>
    <x v="13"/>
    <s v="Tercero"/>
    <s v="Bocas del Toro"/>
    <n v="1"/>
    <s v="01/06/2019"/>
    <x v="53"/>
  </r>
  <r>
    <x v="14"/>
    <s v="Tercero"/>
    <s v="Chiriquí"/>
    <n v="0"/>
    <s v="01/06/2019"/>
    <x v="53"/>
  </r>
  <r>
    <x v="14"/>
    <s v="Tercero"/>
    <s v="Bocas del Toro"/>
    <n v="0"/>
    <s v="01/06/2019"/>
    <x v="53"/>
  </r>
  <r>
    <x v="0"/>
    <s v="Tercero"/>
    <s v="Chiriquí"/>
    <n v="0"/>
    <s v="01/06/2019"/>
    <x v="53"/>
  </r>
  <r>
    <x v="0"/>
    <s v="Tercero"/>
    <s v="Bocas del Toro"/>
    <n v="0"/>
    <s v="01/06/2019"/>
    <x v="53"/>
  </r>
  <r>
    <x v="1"/>
    <s v="Tercero"/>
    <s v="Chiriquí"/>
    <n v="109"/>
    <s v="01/05/2019"/>
    <x v="52"/>
  </r>
  <r>
    <x v="1"/>
    <s v="Tercero"/>
    <s v="Bocas del Toro"/>
    <n v="73"/>
    <s v="01/05/2019"/>
    <x v="52"/>
  </r>
  <r>
    <x v="2"/>
    <s v="Tercero"/>
    <s v="Chiriquí"/>
    <n v="39"/>
    <s v="01/05/2019"/>
    <x v="52"/>
  </r>
  <r>
    <x v="2"/>
    <s v="Tercero"/>
    <s v="Bocas del Toro"/>
    <n v="1"/>
    <s v="01/05/2019"/>
    <x v="52"/>
  </r>
  <r>
    <x v="3"/>
    <s v="Tercero"/>
    <s v="Chiriquí"/>
    <n v="78"/>
    <s v="01/05/2019"/>
    <x v="52"/>
  </r>
  <r>
    <x v="3"/>
    <s v="Tercero"/>
    <s v="Bocas del Toro"/>
    <n v="47"/>
    <s v="01/05/2019"/>
    <x v="52"/>
  </r>
  <r>
    <x v="4"/>
    <s v="Tercero"/>
    <s v="Chiriquí"/>
    <n v="5"/>
    <s v="01/05/2019"/>
    <x v="52"/>
  </r>
  <r>
    <x v="4"/>
    <s v="Tercero"/>
    <s v="Bocas del Toro"/>
    <n v="0"/>
    <s v="01/05/2019"/>
    <x v="52"/>
  </r>
  <r>
    <x v="5"/>
    <s v="Tercero"/>
    <s v="Chiriquí"/>
    <n v="181"/>
    <s v="01/05/2019"/>
    <x v="52"/>
  </r>
  <r>
    <x v="5"/>
    <s v="Tercero"/>
    <s v="Bocas del Toro"/>
    <n v="81"/>
    <s v="01/05/2019"/>
    <x v="52"/>
  </r>
  <r>
    <x v="6"/>
    <s v="Tercero"/>
    <s v="Chiriquí"/>
    <n v="174"/>
    <s v="01/05/2019"/>
    <x v="52"/>
  </r>
  <r>
    <x v="6"/>
    <s v="Tercero"/>
    <s v="Bocas del Toro"/>
    <n v="59"/>
    <s v="01/05/2019"/>
    <x v="52"/>
  </r>
  <r>
    <x v="7"/>
    <s v="Tercero"/>
    <s v="Chiriquí"/>
    <n v="19"/>
    <s v="01/05/2019"/>
    <x v="52"/>
  </r>
  <r>
    <x v="7"/>
    <s v="Tercero"/>
    <s v="Bocas del Toro"/>
    <n v="2"/>
    <s v="01/05/2019"/>
    <x v="52"/>
  </r>
  <r>
    <x v="8"/>
    <s v="Tercero"/>
    <s v="Chiriquí"/>
    <n v="0"/>
    <s v="01/05/2019"/>
    <x v="52"/>
  </r>
  <r>
    <x v="8"/>
    <s v="Tercero"/>
    <s v="Bocas del Toro"/>
    <n v="0"/>
    <s v="01/05/2019"/>
    <x v="52"/>
  </r>
  <r>
    <x v="9"/>
    <s v="Tercero"/>
    <s v="Chiriquí"/>
    <n v="88"/>
    <s v="01/05/2019"/>
    <x v="52"/>
  </r>
  <r>
    <x v="9"/>
    <s v="Tercero"/>
    <s v="Bocas del Toro"/>
    <n v="24"/>
    <s v="01/05/2019"/>
    <x v="52"/>
  </r>
  <r>
    <x v="10"/>
    <s v="Tercero"/>
    <s v="Chiriquí"/>
    <n v="8"/>
    <s v="01/05/2019"/>
    <x v="52"/>
  </r>
  <r>
    <x v="10"/>
    <s v="Tercero"/>
    <s v="Bocas del Toro"/>
    <n v="6"/>
    <s v="01/05/2019"/>
    <x v="52"/>
  </r>
  <r>
    <x v="11"/>
    <s v="Tercero"/>
    <s v="Chiriquí"/>
    <n v="6"/>
    <s v="01/05/2019"/>
    <x v="52"/>
  </r>
  <r>
    <x v="11"/>
    <s v="Tercero"/>
    <s v="Bocas del Toro"/>
    <n v="0"/>
    <s v="01/05/2019"/>
    <x v="52"/>
  </r>
  <r>
    <x v="12"/>
    <s v="Tercero"/>
    <s v="Chiriquí"/>
    <n v="13"/>
    <s v="01/05/2019"/>
    <x v="52"/>
  </r>
  <r>
    <x v="12"/>
    <s v="Tercero"/>
    <s v="Bocas del Toro"/>
    <n v="2"/>
    <s v="01/05/2019"/>
    <x v="52"/>
  </r>
  <r>
    <x v="13"/>
    <s v="Tercero"/>
    <s v="Chiriquí"/>
    <n v="6"/>
    <s v="01/05/2019"/>
    <x v="52"/>
  </r>
  <r>
    <x v="13"/>
    <s v="Tercero"/>
    <s v="Bocas del Toro"/>
    <n v="3"/>
    <s v="01/05/2019"/>
    <x v="52"/>
  </r>
  <r>
    <x v="14"/>
    <s v="Tercero"/>
    <s v="Chiriquí"/>
    <n v="0"/>
    <s v="01/05/2019"/>
    <x v="52"/>
  </r>
  <r>
    <x v="14"/>
    <s v="Tercero"/>
    <s v="Bocas del Toro"/>
    <n v="0"/>
    <s v="01/05/2019"/>
    <x v="52"/>
  </r>
  <r>
    <x v="0"/>
    <s v="Tercero"/>
    <s v="Chiriquí"/>
    <n v="0"/>
    <s v="01/05/2019"/>
    <x v="52"/>
  </r>
  <r>
    <x v="0"/>
    <s v="Tercero"/>
    <s v="Bocas del Toro"/>
    <n v="0"/>
    <s v="01/05/2019"/>
    <x v="52"/>
  </r>
  <r>
    <x v="1"/>
    <s v="Tercero"/>
    <s v="Chiriquí"/>
    <n v="89"/>
    <s v="01/04/2019"/>
    <x v="51"/>
  </r>
  <r>
    <x v="1"/>
    <s v="Tercero"/>
    <s v="Bocas del Toro"/>
    <n v="52"/>
    <s v="01/04/2019"/>
    <x v="51"/>
  </r>
  <r>
    <x v="2"/>
    <s v="Tercero"/>
    <s v="Chiriquí"/>
    <n v="37"/>
    <s v="01/04/2019"/>
    <x v="51"/>
  </r>
  <r>
    <x v="2"/>
    <s v="Tercero"/>
    <s v="Bocas del Toro"/>
    <n v="3"/>
    <s v="01/04/2019"/>
    <x v="51"/>
  </r>
  <r>
    <x v="3"/>
    <s v="Tercero"/>
    <s v="Chiriquí"/>
    <n v="62"/>
    <s v="01/04/2019"/>
    <x v="51"/>
  </r>
  <r>
    <x v="3"/>
    <s v="Tercero"/>
    <s v="Bocas del Toro"/>
    <n v="35"/>
    <s v="01/04/2019"/>
    <x v="51"/>
  </r>
  <r>
    <x v="4"/>
    <s v="Tercero"/>
    <s v="Chiriquí"/>
    <n v="4"/>
    <s v="01/04/2019"/>
    <x v="51"/>
  </r>
  <r>
    <x v="4"/>
    <s v="Tercero"/>
    <s v="Bocas del Toro"/>
    <n v="2"/>
    <s v="01/04/2019"/>
    <x v="51"/>
  </r>
  <r>
    <x v="5"/>
    <s v="Tercero"/>
    <s v="Chiriquí"/>
    <n v="208"/>
    <s v="01/04/2019"/>
    <x v="51"/>
  </r>
  <r>
    <x v="5"/>
    <s v="Tercero"/>
    <s v="Bocas del Toro"/>
    <n v="86"/>
    <s v="01/04/2019"/>
    <x v="51"/>
  </r>
  <r>
    <x v="6"/>
    <s v="Tercero"/>
    <s v="Chiriquí"/>
    <n v="164"/>
    <s v="01/04/2019"/>
    <x v="51"/>
  </r>
  <r>
    <x v="6"/>
    <s v="Tercero"/>
    <s v="Bocas del Toro"/>
    <n v="56"/>
    <s v="01/04/2019"/>
    <x v="51"/>
  </r>
  <r>
    <x v="7"/>
    <s v="Tercero"/>
    <s v="Chiriquí"/>
    <n v="27"/>
    <s v="01/04/2019"/>
    <x v="51"/>
  </r>
  <r>
    <x v="7"/>
    <s v="Tercero"/>
    <s v="Bocas del Toro"/>
    <n v="0"/>
    <s v="01/04/2019"/>
    <x v="51"/>
  </r>
  <r>
    <x v="8"/>
    <s v="Tercero"/>
    <s v="Chiriquí"/>
    <n v="0"/>
    <s v="01/04/2019"/>
    <x v="51"/>
  </r>
  <r>
    <x v="8"/>
    <s v="Tercero"/>
    <s v="Bocas del Toro"/>
    <n v="0"/>
    <s v="01/04/2019"/>
    <x v="51"/>
  </r>
  <r>
    <x v="9"/>
    <s v="Tercero"/>
    <s v="Chiriquí"/>
    <n v="132"/>
    <s v="01/04/2019"/>
    <x v="51"/>
  </r>
  <r>
    <x v="9"/>
    <s v="Tercero"/>
    <s v="Bocas del Toro"/>
    <n v="55"/>
    <s v="01/04/2019"/>
    <x v="51"/>
  </r>
  <r>
    <x v="10"/>
    <s v="Tercero"/>
    <s v="Chiriquí"/>
    <n v="10"/>
    <s v="01/04/2019"/>
    <x v="51"/>
  </r>
  <r>
    <x v="10"/>
    <s v="Tercero"/>
    <s v="Bocas del Toro"/>
    <n v="5"/>
    <s v="01/04/2019"/>
    <x v="51"/>
  </r>
  <r>
    <x v="11"/>
    <s v="Tercero"/>
    <s v="Chiriquí"/>
    <n v="10"/>
    <s v="01/04/2019"/>
    <x v="51"/>
  </r>
  <r>
    <x v="11"/>
    <s v="Tercero"/>
    <s v="Bocas del Toro"/>
    <n v="2"/>
    <s v="01/04/2019"/>
    <x v="51"/>
  </r>
  <r>
    <x v="12"/>
    <s v="Tercero"/>
    <s v="Chiriquí"/>
    <n v="4"/>
    <s v="01/04/2019"/>
    <x v="51"/>
  </r>
  <r>
    <x v="12"/>
    <s v="Tercero"/>
    <s v="Bocas del Toro"/>
    <n v="1"/>
    <s v="01/04/2019"/>
    <x v="51"/>
  </r>
  <r>
    <x v="13"/>
    <s v="Tercero"/>
    <s v="Chiriquí"/>
    <n v="3"/>
    <s v="01/04/2019"/>
    <x v="51"/>
  </r>
  <r>
    <x v="13"/>
    <s v="Tercero"/>
    <s v="Bocas del Toro"/>
    <n v="5"/>
    <s v="01/04/2019"/>
    <x v="51"/>
  </r>
  <r>
    <x v="14"/>
    <s v="Tercero"/>
    <s v="Chiriquí"/>
    <n v="0"/>
    <s v="01/04/2019"/>
    <x v="51"/>
  </r>
  <r>
    <x v="14"/>
    <s v="Tercero"/>
    <s v="Bocas del Toro"/>
    <n v="0"/>
    <s v="01/04/2019"/>
    <x v="51"/>
  </r>
  <r>
    <x v="0"/>
    <s v="Tercero"/>
    <s v="Chiriquí"/>
    <n v="2"/>
    <s v="01/04/2019"/>
    <x v="51"/>
  </r>
  <r>
    <x v="0"/>
    <s v="Tercero"/>
    <s v="Bocas del Toro"/>
    <n v="0"/>
    <s v="01/04/2019"/>
    <x v="51"/>
  </r>
  <r>
    <x v="1"/>
    <s v="Tercero"/>
    <s v="Chiriquí"/>
    <n v="95"/>
    <s v="01/03/2019"/>
    <x v="50"/>
  </r>
  <r>
    <x v="1"/>
    <s v="Tercero"/>
    <s v="Bocas del Toro"/>
    <n v="43"/>
    <s v="01/03/2019"/>
    <x v="50"/>
  </r>
  <r>
    <x v="2"/>
    <s v="Tercero"/>
    <s v="Chiriquí"/>
    <n v="29"/>
    <s v="01/03/2019"/>
    <x v="50"/>
  </r>
  <r>
    <x v="2"/>
    <s v="Tercero"/>
    <s v="Bocas del Toro"/>
    <n v="3"/>
    <s v="01/03/2019"/>
    <x v="50"/>
  </r>
  <r>
    <x v="3"/>
    <s v="Tercero"/>
    <s v="Chiriquí"/>
    <n v="65"/>
    <s v="01/03/2019"/>
    <x v="50"/>
  </r>
  <r>
    <x v="3"/>
    <s v="Tercero"/>
    <s v="Bocas del Toro"/>
    <n v="53"/>
    <s v="01/03/2019"/>
    <x v="50"/>
  </r>
  <r>
    <x v="4"/>
    <s v="Tercero"/>
    <s v="Chiriquí"/>
    <n v="4"/>
    <s v="01/03/2019"/>
    <x v="50"/>
  </r>
  <r>
    <x v="4"/>
    <s v="Tercero"/>
    <s v="Bocas del Toro"/>
    <n v="2"/>
    <s v="01/03/2019"/>
    <x v="50"/>
  </r>
  <r>
    <x v="5"/>
    <s v="Tercero"/>
    <s v="Chiriquí"/>
    <n v="217"/>
    <s v="01/03/2019"/>
    <x v="50"/>
  </r>
  <r>
    <x v="5"/>
    <s v="Tercero"/>
    <s v="Bocas del Toro"/>
    <n v="89"/>
    <s v="01/03/2019"/>
    <x v="50"/>
  </r>
  <r>
    <x v="6"/>
    <s v="Tercero"/>
    <s v="Chiriquí"/>
    <n v="161"/>
    <s v="01/03/2019"/>
    <x v="50"/>
  </r>
  <r>
    <x v="6"/>
    <s v="Tercero"/>
    <s v="Bocas del Toro"/>
    <n v="66"/>
    <s v="01/03/2019"/>
    <x v="50"/>
  </r>
  <r>
    <x v="7"/>
    <s v="Tercero"/>
    <s v="Chiriquí"/>
    <n v="18"/>
    <s v="01/03/2019"/>
    <x v="50"/>
  </r>
  <r>
    <x v="7"/>
    <s v="Tercero"/>
    <s v="Bocas del Toro"/>
    <n v="0"/>
    <s v="01/03/2019"/>
    <x v="50"/>
  </r>
  <r>
    <x v="8"/>
    <s v="Tercero"/>
    <s v="Chiriquí"/>
    <n v="0"/>
    <s v="01/03/2019"/>
    <x v="50"/>
  </r>
  <r>
    <x v="8"/>
    <s v="Tercero"/>
    <s v="Bocas del Toro"/>
    <n v="0"/>
    <s v="01/03/2019"/>
    <x v="50"/>
  </r>
  <r>
    <x v="9"/>
    <s v="Tercero"/>
    <s v="Chiriquí"/>
    <n v="116"/>
    <s v="01/03/2019"/>
    <x v="50"/>
  </r>
  <r>
    <x v="9"/>
    <s v="Tercero"/>
    <s v="Bocas del Toro"/>
    <n v="43"/>
    <s v="01/03/2019"/>
    <x v="50"/>
  </r>
  <r>
    <x v="10"/>
    <s v="Tercero"/>
    <s v="Chiriquí"/>
    <n v="4"/>
    <s v="01/03/2019"/>
    <x v="50"/>
  </r>
  <r>
    <x v="10"/>
    <s v="Tercero"/>
    <s v="Bocas del Toro"/>
    <n v="2"/>
    <s v="01/03/2019"/>
    <x v="50"/>
  </r>
  <r>
    <x v="11"/>
    <s v="Tercero"/>
    <s v="Chiriquí"/>
    <n v="10"/>
    <s v="01/03/2019"/>
    <x v="50"/>
  </r>
  <r>
    <x v="11"/>
    <s v="Tercero"/>
    <s v="Bocas del Toro"/>
    <n v="0"/>
    <s v="01/03/2019"/>
    <x v="50"/>
  </r>
  <r>
    <x v="12"/>
    <s v="Tercero"/>
    <s v="Chiriquí"/>
    <n v="1"/>
    <s v="01/03/2019"/>
    <x v="50"/>
  </r>
  <r>
    <x v="12"/>
    <s v="Tercero"/>
    <s v="Bocas del Toro"/>
    <n v="4"/>
    <s v="01/03/2019"/>
    <x v="50"/>
  </r>
  <r>
    <x v="13"/>
    <s v="Tercero"/>
    <s v="Chiriquí"/>
    <n v="4"/>
    <s v="01/03/2019"/>
    <x v="50"/>
  </r>
  <r>
    <x v="13"/>
    <s v="Tercero"/>
    <s v="Bocas del Toro"/>
    <n v="2"/>
    <s v="01/03/2019"/>
    <x v="50"/>
  </r>
  <r>
    <x v="14"/>
    <s v="Tercero"/>
    <s v="Chiriquí"/>
    <n v="0"/>
    <s v="01/03/2019"/>
    <x v="50"/>
  </r>
  <r>
    <x v="14"/>
    <s v="Tercero"/>
    <s v="Bocas del Toro"/>
    <n v="0"/>
    <s v="01/03/2019"/>
    <x v="50"/>
  </r>
  <r>
    <x v="0"/>
    <s v="Tercero"/>
    <s v="Chiriquí"/>
    <n v="0"/>
    <s v="01/03/2019"/>
    <x v="50"/>
  </r>
  <r>
    <x v="0"/>
    <s v="Tercero"/>
    <s v="Bocas del Toro"/>
    <n v="0"/>
    <s v="01/03/2019"/>
    <x v="50"/>
  </r>
  <r>
    <x v="1"/>
    <s v="Tercero"/>
    <s v="Chiriquí"/>
    <n v="83"/>
    <s v="01/02/2019"/>
    <x v="49"/>
  </r>
  <r>
    <x v="1"/>
    <s v="Tercero"/>
    <s v="Bocas del Toro"/>
    <n v="57"/>
    <s v="01/02/2019"/>
    <x v="49"/>
  </r>
  <r>
    <x v="2"/>
    <s v="Tercero"/>
    <s v="Chiriquí"/>
    <n v="27"/>
    <s v="01/02/2019"/>
    <x v="49"/>
  </r>
  <r>
    <x v="2"/>
    <s v="Tercero"/>
    <s v="Bocas del Toro"/>
    <n v="3"/>
    <s v="01/02/2019"/>
    <x v="49"/>
  </r>
  <r>
    <x v="3"/>
    <s v="Tercero"/>
    <s v="Chiriquí"/>
    <n v="64"/>
    <s v="01/02/2019"/>
    <x v="49"/>
  </r>
  <r>
    <x v="3"/>
    <s v="Tercero"/>
    <s v="Bocas del Toro"/>
    <n v="39"/>
    <s v="01/02/2019"/>
    <x v="49"/>
  </r>
  <r>
    <x v="4"/>
    <s v="Tercero"/>
    <s v="Chiriquí"/>
    <n v="4"/>
    <s v="01/02/2019"/>
    <x v="49"/>
  </r>
  <r>
    <x v="4"/>
    <s v="Tercero"/>
    <s v="Bocas del Toro"/>
    <n v="0"/>
    <s v="01/02/2019"/>
    <x v="49"/>
  </r>
  <r>
    <x v="5"/>
    <s v="Tercero"/>
    <s v="Chiriquí"/>
    <n v="168"/>
    <s v="01/02/2019"/>
    <x v="49"/>
  </r>
  <r>
    <x v="5"/>
    <s v="Tercero"/>
    <s v="Bocas del Toro"/>
    <n v="80"/>
    <s v="01/02/2019"/>
    <x v="49"/>
  </r>
  <r>
    <x v="6"/>
    <s v="Tercero"/>
    <s v="Chiriquí"/>
    <n v="158"/>
    <s v="01/02/2019"/>
    <x v="49"/>
  </r>
  <r>
    <x v="6"/>
    <s v="Tercero"/>
    <s v="Bocas del Toro"/>
    <n v="49"/>
    <s v="01/02/2019"/>
    <x v="49"/>
  </r>
  <r>
    <x v="7"/>
    <s v="Tercero"/>
    <s v="Chiriquí"/>
    <n v="9"/>
    <s v="01/02/2019"/>
    <x v="49"/>
  </r>
  <r>
    <x v="7"/>
    <s v="Tercero"/>
    <s v="Bocas del Toro"/>
    <n v="0"/>
    <s v="01/02/2019"/>
    <x v="49"/>
  </r>
  <r>
    <x v="8"/>
    <s v="Tercero"/>
    <s v="Chiriquí"/>
    <n v="0"/>
    <s v="01/02/2019"/>
    <x v="49"/>
  </r>
  <r>
    <x v="8"/>
    <s v="Tercero"/>
    <s v="Bocas del Toro"/>
    <n v="0"/>
    <s v="01/02/2019"/>
    <x v="49"/>
  </r>
  <r>
    <x v="9"/>
    <s v="Tercero"/>
    <s v="Chiriquí"/>
    <n v="122"/>
    <s v="01/02/2019"/>
    <x v="49"/>
  </r>
  <r>
    <x v="9"/>
    <s v="Tercero"/>
    <s v="Bocas del Toro"/>
    <n v="38"/>
    <s v="01/02/2019"/>
    <x v="49"/>
  </r>
  <r>
    <x v="10"/>
    <s v="Tercero"/>
    <s v="Chiriquí"/>
    <n v="11"/>
    <s v="01/02/2019"/>
    <x v="49"/>
  </r>
  <r>
    <x v="10"/>
    <s v="Tercero"/>
    <s v="Bocas del Toro"/>
    <n v="4"/>
    <s v="01/02/2019"/>
    <x v="49"/>
  </r>
  <r>
    <x v="11"/>
    <s v="Tercero"/>
    <s v="Chiriquí"/>
    <n v="13"/>
    <s v="01/02/2019"/>
    <x v="49"/>
  </r>
  <r>
    <x v="11"/>
    <s v="Tercero"/>
    <s v="Bocas del Toro"/>
    <n v="0"/>
    <s v="01/02/2019"/>
    <x v="49"/>
  </r>
  <r>
    <x v="12"/>
    <s v="Tercero"/>
    <s v="Chiriquí"/>
    <n v="4"/>
    <s v="01/02/2019"/>
    <x v="49"/>
  </r>
  <r>
    <x v="12"/>
    <s v="Tercero"/>
    <s v="Bocas del Toro"/>
    <n v="3"/>
    <s v="01/02/2019"/>
    <x v="49"/>
  </r>
  <r>
    <x v="13"/>
    <s v="Tercero"/>
    <s v="Chiriquí"/>
    <n v="2"/>
    <s v="01/02/2019"/>
    <x v="49"/>
  </r>
  <r>
    <x v="13"/>
    <s v="Tercero"/>
    <s v="Bocas del Toro"/>
    <n v="0"/>
    <s v="01/02/2019"/>
    <x v="49"/>
  </r>
  <r>
    <x v="14"/>
    <s v="Tercero"/>
    <s v="Chiriquí"/>
    <n v="0"/>
    <s v="01/02/2019"/>
    <x v="49"/>
  </r>
  <r>
    <x v="14"/>
    <s v="Tercero"/>
    <s v="Bocas del Toro"/>
    <n v="0"/>
    <s v="01/02/2019"/>
    <x v="49"/>
  </r>
  <r>
    <x v="0"/>
    <s v="Tercero"/>
    <s v="Chiriquí"/>
    <n v="0"/>
    <s v="01/02/2019"/>
    <x v="49"/>
  </r>
  <r>
    <x v="0"/>
    <s v="Tercero"/>
    <s v="Bocas del Toro"/>
    <n v="1"/>
    <s v="01/02/2019"/>
    <x v="49"/>
  </r>
  <r>
    <x v="1"/>
    <s v="Tercero"/>
    <s v="Chiriquí"/>
    <n v="83"/>
    <s v="01/01/2019"/>
    <x v="48"/>
  </r>
  <r>
    <x v="1"/>
    <s v="Tercero"/>
    <s v="Bocas del Toro"/>
    <n v="79"/>
    <s v="01/01/2019"/>
    <x v="48"/>
  </r>
  <r>
    <x v="2"/>
    <s v="Tercero"/>
    <s v="Chiriquí"/>
    <n v="26"/>
    <s v="01/01/2019"/>
    <x v="48"/>
  </r>
  <r>
    <x v="2"/>
    <s v="Tercero"/>
    <s v="Bocas del Toro"/>
    <n v="2"/>
    <s v="01/01/2019"/>
    <x v="48"/>
  </r>
  <r>
    <x v="3"/>
    <s v="Tercero"/>
    <s v="Chiriquí"/>
    <n v="64"/>
    <s v="01/01/2019"/>
    <x v="48"/>
  </r>
  <r>
    <x v="3"/>
    <s v="Tercero"/>
    <s v="Bocas del Toro"/>
    <n v="54"/>
    <s v="01/01/2019"/>
    <x v="48"/>
  </r>
  <r>
    <x v="4"/>
    <s v="Tercero"/>
    <s v="Chiriquí"/>
    <n v="3"/>
    <s v="01/01/2019"/>
    <x v="48"/>
  </r>
  <r>
    <x v="4"/>
    <s v="Tercero"/>
    <s v="Bocas del Toro"/>
    <n v="1"/>
    <s v="01/01/2019"/>
    <x v="48"/>
  </r>
  <r>
    <x v="5"/>
    <s v="Tercero"/>
    <s v="Chiriquí"/>
    <n v="193"/>
    <s v="01/01/2019"/>
    <x v="48"/>
  </r>
  <r>
    <x v="5"/>
    <s v="Tercero"/>
    <s v="Bocas del Toro"/>
    <n v="87"/>
    <s v="01/01/2019"/>
    <x v="48"/>
  </r>
  <r>
    <x v="6"/>
    <s v="Tercero"/>
    <s v="Chiriquí"/>
    <n v="193"/>
    <s v="01/01/2019"/>
    <x v="48"/>
  </r>
  <r>
    <x v="6"/>
    <s v="Tercero"/>
    <s v="Bocas del Toro"/>
    <n v="69"/>
    <s v="01/01/2019"/>
    <x v="48"/>
  </r>
  <r>
    <x v="7"/>
    <s v="Tercero"/>
    <s v="Chiriquí"/>
    <n v="7"/>
    <s v="01/01/2019"/>
    <x v="48"/>
  </r>
  <r>
    <x v="7"/>
    <s v="Tercero"/>
    <s v="Bocas del Toro"/>
    <n v="2"/>
    <s v="01/01/2019"/>
    <x v="48"/>
  </r>
  <r>
    <x v="8"/>
    <s v="Tercero"/>
    <s v="Chiriquí"/>
    <n v="0"/>
    <s v="01/01/2019"/>
    <x v="48"/>
  </r>
  <r>
    <x v="8"/>
    <s v="Tercero"/>
    <s v="Bocas del Toro"/>
    <n v="0"/>
    <s v="01/01/2019"/>
    <x v="48"/>
  </r>
  <r>
    <x v="9"/>
    <s v="Tercero"/>
    <s v="Chiriquí"/>
    <n v="109"/>
    <s v="01/01/2019"/>
    <x v="48"/>
  </r>
  <r>
    <x v="9"/>
    <s v="Tercero"/>
    <s v="Bocas del Toro"/>
    <n v="41"/>
    <s v="01/01/2019"/>
    <x v="48"/>
  </r>
  <r>
    <x v="10"/>
    <s v="Tercero"/>
    <s v="Chiriquí"/>
    <n v="8"/>
    <s v="01/01/2019"/>
    <x v="48"/>
  </r>
  <r>
    <x v="10"/>
    <s v="Tercero"/>
    <s v="Bocas del Toro"/>
    <n v="6"/>
    <s v="01/01/2019"/>
    <x v="48"/>
  </r>
  <r>
    <x v="11"/>
    <s v="Tercero"/>
    <s v="Chiriquí"/>
    <n v="11"/>
    <s v="01/01/2019"/>
    <x v="48"/>
  </r>
  <r>
    <x v="11"/>
    <s v="Tercero"/>
    <s v="Bocas del Toro"/>
    <n v="2"/>
    <s v="01/01/2019"/>
    <x v="48"/>
  </r>
  <r>
    <x v="12"/>
    <s v="Tercero"/>
    <s v="Chiriquí"/>
    <n v="11"/>
    <s v="01/01/2019"/>
    <x v="48"/>
  </r>
  <r>
    <x v="12"/>
    <s v="Tercero"/>
    <s v="Bocas del Toro"/>
    <n v="1"/>
    <s v="01/01/2019"/>
    <x v="48"/>
  </r>
  <r>
    <x v="13"/>
    <s v="Tercero"/>
    <s v="Chiriquí"/>
    <n v="5"/>
    <s v="01/01/2019"/>
    <x v="48"/>
  </r>
  <r>
    <x v="13"/>
    <s v="Tercero"/>
    <s v="Bocas del Toro"/>
    <n v="3"/>
    <s v="01/01/2019"/>
    <x v="48"/>
  </r>
  <r>
    <x v="14"/>
    <s v="Tercero"/>
    <s v="Chiriquí"/>
    <n v="0"/>
    <s v="01/01/2019"/>
    <x v="48"/>
  </r>
  <r>
    <x v="14"/>
    <s v="Tercero"/>
    <s v="Bocas del Toro"/>
    <n v="0"/>
    <s v="01/01/2019"/>
    <x v="48"/>
  </r>
  <r>
    <x v="0"/>
    <s v="Tercero"/>
    <s v="Chiriquí"/>
    <n v="0"/>
    <s v="01/01/2019"/>
    <x v="48"/>
  </r>
  <r>
    <x v="0"/>
    <s v="Tercero"/>
    <s v="Bocas del Toro"/>
    <n v="0"/>
    <s v="01/01/2019"/>
    <x v="48"/>
  </r>
  <r>
    <x v="1"/>
    <s v="Tercero"/>
    <s v="Chiriquí"/>
    <n v="132"/>
    <s v="01/01/2020"/>
    <x v="36"/>
  </r>
  <r>
    <x v="1"/>
    <s v="Tercero"/>
    <s v="Bocas del Toro"/>
    <n v="73"/>
    <s v="01/01/2020"/>
    <x v="36"/>
  </r>
  <r>
    <x v="2"/>
    <s v="Tercero"/>
    <s v="Chiriquí"/>
    <n v="41"/>
    <s v="01/01/2020"/>
    <x v="36"/>
  </r>
  <r>
    <x v="2"/>
    <s v="Tercero"/>
    <s v="Bocas del Toro"/>
    <n v="5"/>
    <s v="01/01/2020"/>
    <x v="36"/>
  </r>
  <r>
    <x v="3"/>
    <s v="Tercero"/>
    <s v="Chiriquí"/>
    <n v="74"/>
    <s v="01/01/2020"/>
    <x v="36"/>
  </r>
  <r>
    <x v="3"/>
    <s v="Tercero"/>
    <s v="Bocas del Toro"/>
    <n v="53"/>
    <s v="01/01/2020"/>
    <x v="36"/>
  </r>
  <r>
    <x v="4"/>
    <s v="Tercero"/>
    <s v="Chiriquí"/>
    <n v="7"/>
    <s v="01/01/2020"/>
    <x v="36"/>
  </r>
  <r>
    <x v="4"/>
    <s v="Tercero"/>
    <s v="Bocas del Toro"/>
    <n v="1"/>
    <s v="01/01/2020"/>
    <x v="36"/>
  </r>
  <r>
    <x v="5"/>
    <s v="Tercero"/>
    <s v="Chiriquí"/>
    <n v="166"/>
    <s v="01/01/2020"/>
    <x v="36"/>
  </r>
  <r>
    <x v="5"/>
    <s v="Tercero"/>
    <s v="Bocas del Toro"/>
    <n v="94"/>
    <s v="01/01/2020"/>
    <x v="36"/>
  </r>
  <r>
    <x v="6"/>
    <s v="Tercero"/>
    <s v="Chiriquí"/>
    <n v="195"/>
    <s v="01/01/2020"/>
    <x v="36"/>
  </r>
  <r>
    <x v="6"/>
    <s v="Tercero"/>
    <s v="Bocas del Toro"/>
    <n v="48"/>
    <s v="01/01/2020"/>
    <x v="36"/>
  </r>
  <r>
    <x v="7"/>
    <s v="Tercero"/>
    <s v="Chiriquí"/>
    <n v="34"/>
    <s v="01/01/2020"/>
    <x v="36"/>
  </r>
  <r>
    <x v="7"/>
    <s v="Tercero"/>
    <s v="Bocas del Toro"/>
    <n v="3"/>
    <s v="01/01/2020"/>
    <x v="36"/>
  </r>
  <r>
    <x v="8"/>
    <s v="Tercero"/>
    <s v="Chiriquí"/>
    <n v="0"/>
    <s v="01/01/2020"/>
    <x v="36"/>
  </r>
  <r>
    <x v="8"/>
    <s v="Tercero"/>
    <s v="Bocas del Toro"/>
    <n v="0"/>
    <s v="01/01/2020"/>
    <x v="36"/>
  </r>
  <r>
    <x v="9"/>
    <s v="Tercero"/>
    <s v="Chiriquí"/>
    <n v="84"/>
    <s v="01/01/2020"/>
    <x v="36"/>
  </r>
  <r>
    <x v="9"/>
    <s v="Tercero"/>
    <s v="Bocas del Toro"/>
    <n v="38"/>
    <s v="01/01/2020"/>
    <x v="36"/>
  </r>
  <r>
    <x v="10"/>
    <s v="Tercero"/>
    <s v="Chiriquí"/>
    <n v="7"/>
    <s v="01/01/2020"/>
    <x v="36"/>
  </r>
  <r>
    <x v="10"/>
    <s v="Tercero"/>
    <s v="Bocas del Toro"/>
    <n v="5"/>
    <s v="01/01/2020"/>
    <x v="36"/>
  </r>
  <r>
    <x v="11"/>
    <s v="Tercero"/>
    <s v="Chiriquí"/>
    <n v="8"/>
    <s v="01/01/2020"/>
    <x v="36"/>
  </r>
  <r>
    <x v="11"/>
    <s v="Tercero"/>
    <s v="Bocas del Toro"/>
    <n v="2"/>
    <s v="01/01/2020"/>
    <x v="36"/>
  </r>
  <r>
    <x v="12"/>
    <s v="Tercero"/>
    <s v="Chiriquí"/>
    <n v="12"/>
    <s v="01/01/2020"/>
    <x v="36"/>
  </r>
  <r>
    <x v="12"/>
    <s v="Tercero"/>
    <s v="Bocas del Toro"/>
    <n v="3"/>
    <s v="01/01/2020"/>
    <x v="36"/>
  </r>
  <r>
    <x v="13"/>
    <s v="Tercero"/>
    <s v="Chiriquí"/>
    <n v="3"/>
    <s v="01/01/2020"/>
    <x v="36"/>
  </r>
  <r>
    <x v="13"/>
    <s v="Tercero"/>
    <s v="Bocas del Toro"/>
    <n v="2"/>
    <s v="01/01/2020"/>
    <x v="36"/>
  </r>
  <r>
    <x v="14"/>
    <s v="Tercero"/>
    <s v="Chiriquí"/>
    <n v="0"/>
    <s v="01/01/2020"/>
    <x v="36"/>
  </r>
  <r>
    <x v="14"/>
    <s v="Tercero"/>
    <s v="Bocas del Toro"/>
    <n v="0"/>
    <s v="01/01/2020"/>
    <x v="36"/>
  </r>
  <r>
    <x v="0"/>
    <s v="Tercero"/>
    <s v="Chiriquí"/>
    <n v="0"/>
    <s v="01/01/2020"/>
    <x v="36"/>
  </r>
  <r>
    <x v="0"/>
    <s v="Tercero"/>
    <s v="Bocas del Toro"/>
    <n v="0"/>
    <s v="01/01/2020"/>
    <x v="36"/>
  </r>
  <r>
    <x v="1"/>
    <s v="Tercero"/>
    <s v="Chiriquí"/>
    <n v="105"/>
    <s v="01/02/2020"/>
    <x v="37"/>
  </r>
  <r>
    <x v="1"/>
    <s v="Tercero"/>
    <s v="Bocas del Toro"/>
    <n v="50"/>
    <s v="01/02/2020"/>
    <x v="37"/>
  </r>
  <r>
    <x v="2"/>
    <s v="Tercero"/>
    <s v="Chiriquí"/>
    <n v="33"/>
    <s v="01/02/2020"/>
    <x v="37"/>
  </r>
  <r>
    <x v="2"/>
    <s v="Tercero"/>
    <s v="Bocas del Toro"/>
    <n v="2"/>
    <s v="01/02/2020"/>
    <x v="37"/>
  </r>
  <r>
    <x v="3"/>
    <s v="Tercero"/>
    <s v="Chiriquí"/>
    <n v="53"/>
    <s v="01/02/2020"/>
    <x v="37"/>
  </r>
  <r>
    <x v="3"/>
    <s v="Tercero"/>
    <s v="Bocas del Toro"/>
    <n v="32"/>
    <s v="01/02/2020"/>
    <x v="37"/>
  </r>
  <r>
    <x v="4"/>
    <s v="Tercero"/>
    <s v="Chiriquí"/>
    <n v="1"/>
    <s v="01/02/2020"/>
    <x v="37"/>
  </r>
  <r>
    <x v="4"/>
    <s v="Tercero"/>
    <s v="Bocas del Toro"/>
    <n v="0"/>
    <s v="01/02/2020"/>
    <x v="37"/>
  </r>
  <r>
    <x v="5"/>
    <s v="Tercero"/>
    <s v="Chiriquí"/>
    <n v="188"/>
    <s v="01/02/2020"/>
    <x v="37"/>
  </r>
  <r>
    <x v="5"/>
    <s v="Tercero"/>
    <s v="Bocas del Toro"/>
    <n v="77"/>
    <s v="01/02/2020"/>
    <x v="37"/>
  </r>
  <r>
    <x v="6"/>
    <s v="Tercero"/>
    <s v="Chiriquí"/>
    <n v="204"/>
    <s v="01/02/2020"/>
    <x v="37"/>
  </r>
  <r>
    <x v="6"/>
    <s v="Tercero"/>
    <s v="Bocas del Toro"/>
    <n v="52"/>
    <s v="01/02/2020"/>
    <x v="37"/>
  </r>
  <r>
    <x v="7"/>
    <s v="Tercero"/>
    <s v="Chiriquí"/>
    <n v="11"/>
    <s v="01/02/2020"/>
    <x v="37"/>
  </r>
  <r>
    <x v="7"/>
    <s v="Tercero"/>
    <s v="Bocas del Toro"/>
    <n v="1"/>
    <s v="01/02/2020"/>
    <x v="37"/>
  </r>
  <r>
    <x v="8"/>
    <s v="Tercero"/>
    <s v="Chiriquí"/>
    <n v="0"/>
    <s v="01/02/2020"/>
    <x v="37"/>
  </r>
  <r>
    <x v="8"/>
    <s v="Tercero"/>
    <s v="Bocas del Toro"/>
    <n v="0"/>
    <s v="01/02/2020"/>
    <x v="37"/>
  </r>
  <r>
    <x v="9"/>
    <s v="Tercero"/>
    <s v="Chiriquí"/>
    <n v="101"/>
    <s v="01/02/2020"/>
    <x v="37"/>
  </r>
  <r>
    <x v="9"/>
    <s v="Tercero"/>
    <s v="Bocas del Toro"/>
    <n v="54"/>
    <s v="01/02/2020"/>
    <x v="37"/>
  </r>
  <r>
    <x v="10"/>
    <s v="Tercero"/>
    <s v="Chiriquí"/>
    <n v="6"/>
    <s v="01/02/2020"/>
    <x v="37"/>
  </r>
  <r>
    <x v="10"/>
    <s v="Tercero"/>
    <s v="Bocas del Toro"/>
    <n v="9"/>
    <s v="01/02/2020"/>
    <x v="37"/>
  </r>
  <r>
    <x v="11"/>
    <s v="Tercero"/>
    <s v="Chiriquí"/>
    <n v="6"/>
    <s v="01/02/2020"/>
    <x v="37"/>
  </r>
  <r>
    <x v="11"/>
    <s v="Tercero"/>
    <s v="Bocas del Toro"/>
    <n v="0"/>
    <s v="01/02/2020"/>
    <x v="37"/>
  </r>
  <r>
    <x v="12"/>
    <s v="Tercero"/>
    <s v="Chiriquí"/>
    <n v="7"/>
    <s v="01/02/2020"/>
    <x v="37"/>
  </r>
  <r>
    <x v="12"/>
    <s v="Tercero"/>
    <s v="Bocas del Toro"/>
    <n v="2"/>
    <s v="01/02/2020"/>
    <x v="37"/>
  </r>
  <r>
    <x v="13"/>
    <s v="Tercero"/>
    <s v="Chiriquí"/>
    <n v="5"/>
    <s v="01/02/2020"/>
    <x v="37"/>
  </r>
  <r>
    <x v="13"/>
    <s v="Tercero"/>
    <s v="Bocas del Toro"/>
    <n v="2"/>
    <s v="01/02/2020"/>
    <x v="37"/>
  </r>
  <r>
    <x v="14"/>
    <s v="Tercero"/>
    <s v="Chiriquí"/>
    <n v="0"/>
    <s v="01/02/2020"/>
    <x v="37"/>
  </r>
  <r>
    <x v="14"/>
    <s v="Tercero"/>
    <s v="Bocas del Toro"/>
    <n v="0"/>
    <s v="01/02/2020"/>
    <x v="37"/>
  </r>
  <r>
    <x v="0"/>
    <s v="Tercero"/>
    <s v="Chiriquí"/>
    <n v="2"/>
    <s v="01/02/2020"/>
    <x v="37"/>
  </r>
  <r>
    <x v="0"/>
    <s v="Tercero"/>
    <s v="Bocas del Toro"/>
    <n v="0"/>
    <s v="01/02/2020"/>
    <x v="37"/>
  </r>
  <r>
    <x v="1"/>
    <s v="Tercero"/>
    <s v="Chiriquí"/>
    <n v="110"/>
    <s v="01/03/2020"/>
    <x v="38"/>
  </r>
  <r>
    <x v="1"/>
    <s v="Tercero"/>
    <s v="Bocas del Toro"/>
    <n v="53"/>
    <s v="01/03/2020"/>
    <x v="38"/>
  </r>
  <r>
    <x v="2"/>
    <s v="Tercero"/>
    <s v="Chiriquí"/>
    <n v="15"/>
    <s v="01/03/2020"/>
    <x v="38"/>
  </r>
  <r>
    <x v="2"/>
    <s v="Tercero"/>
    <s v="Bocas del Toro"/>
    <n v="0"/>
    <s v="01/03/2020"/>
    <x v="38"/>
  </r>
  <r>
    <x v="3"/>
    <s v="Tercero"/>
    <s v="Chiriquí"/>
    <n v="58"/>
    <s v="01/03/2020"/>
    <x v="38"/>
  </r>
  <r>
    <x v="3"/>
    <s v="Tercero"/>
    <s v="Bocas del Toro"/>
    <n v="27"/>
    <s v="01/03/2020"/>
    <x v="38"/>
  </r>
  <r>
    <x v="4"/>
    <s v="Tercero"/>
    <s v="Chiriquí"/>
    <n v="0"/>
    <s v="01/03/2020"/>
    <x v="38"/>
  </r>
  <r>
    <x v="4"/>
    <s v="Tercero"/>
    <s v="Bocas del Toro"/>
    <n v="0"/>
    <s v="01/03/2020"/>
    <x v="38"/>
  </r>
  <r>
    <x v="5"/>
    <s v="Tercero"/>
    <s v="Chiriquí"/>
    <n v="149"/>
    <s v="01/03/2020"/>
    <x v="38"/>
  </r>
  <r>
    <x v="5"/>
    <s v="Tercero"/>
    <s v="Bocas del Toro"/>
    <n v="72"/>
    <s v="01/03/2020"/>
    <x v="38"/>
  </r>
  <r>
    <x v="6"/>
    <s v="Tercero"/>
    <s v="Chiriquí"/>
    <n v="148"/>
    <s v="01/03/2020"/>
    <x v="38"/>
  </r>
  <r>
    <x v="6"/>
    <s v="Tercero"/>
    <s v="Bocas del Toro"/>
    <n v="42"/>
    <s v="01/03/2020"/>
    <x v="38"/>
  </r>
  <r>
    <x v="7"/>
    <s v="Tercero"/>
    <s v="Chiriquí"/>
    <n v="7"/>
    <s v="01/03/2020"/>
    <x v="38"/>
  </r>
  <r>
    <x v="7"/>
    <s v="Tercero"/>
    <s v="Bocas del Toro"/>
    <n v="2"/>
    <s v="01/03/2020"/>
    <x v="38"/>
  </r>
  <r>
    <x v="8"/>
    <s v="Tercero"/>
    <s v="Chiriquí"/>
    <n v="0"/>
    <s v="01/03/2020"/>
    <x v="38"/>
  </r>
  <r>
    <x v="8"/>
    <s v="Tercero"/>
    <s v="Bocas del Toro"/>
    <n v="0"/>
    <s v="01/03/2020"/>
    <x v="38"/>
  </r>
  <r>
    <x v="9"/>
    <s v="Tercero"/>
    <s v="Chiriquí"/>
    <n v="74"/>
    <s v="01/03/2020"/>
    <x v="38"/>
  </r>
  <r>
    <x v="9"/>
    <s v="Tercero"/>
    <s v="Bocas del Toro"/>
    <n v="19"/>
    <s v="01/03/2020"/>
    <x v="38"/>
  </r>
  <r>
    <x v="10"/>
    <s v="Tercero"/>
    <s v="Chiriquí"/>
    <n v="12"/>
    <s v="01/03/2020"/>
    <x v="38"/>
  </r>
  <r>
    <x v="10"/>
    <s v="Tercero"/>
    <s v="Bocas del Toro"/>
    <n v="2"/>
    <s v="01/03/2020"/>
    <x v="38"/>
  </r>
  <r>
    <x v="11"/>
    <s v="Tercero"/>
    <s v="Chiriquí"/>
    <n v="2"/>
    <s v="01/03/2020"/>
    <x v="38"/>
  </r>
  <r>
    <x v="11"/>
    <s v="Tercero"/>
    <s v="Bocas del Toro"/>
    <n v="1"/>
    <s v="01/03/2020"/>
    <x v="38"/>
  </r>
  <r>
    <x v="12"/>
    <s v="Tercero"/>
    <s v="Chiriquí"/>
    <n v="6"/>
    <s v="01/03/2020"/>
    <x v="38"/>
  </r>
  <r>
    <x v="12"/>
    <s v="Tercero"/>
    <s v="Bocas del Toro"/>
    <n v="2"/>
    <s v="01/03/2020"/>
    <x v="38"/>
  </r>
  <r>
    <x v="13"/>
    <s v="Tercero"/>
    <s v="Chiriquí"/>
    <n v="5"/>
    <s v="01/03/2020"/>
    <x v="38"/>
  </r>
  <r>
    <x v="13"/>
    <s v="Tercero"/>
    <s v="Bocas del Toro"/>
    <n v="3"/>
    <s v="01/03/2020"/>
    <x v="38"/>
  </r>
  <r>
    <x v="14"/>
    <s v="Tercero"/>
    <s v="Chiriquí"/>
    <n v="0"/>
    <s v="01/03/2020"/>
    <x v="38"/>
  </r>
  <r>
    <x v="14"/>
    <s v="Tercero"/>
    <s v="Bocas del Toro"/>
    <n v="0"/>
    <s v="01/03/2020"/>
    <x v="38"/>
  </r>
  <r>
    <x v="0"/>
    <s v="Tercero"/>
    <s v="Chiriquí"/>
    <n v="13"/>
    <s v="01/03/2020"/>
    <x v="38"/>
  </r>
  <r>
    <x v="0"/>
    <s v="Tercero"/>
    <s v="Bocas del Toro"/>
    <n v="0"/>
    <s v="01/03/2020"/>
    <x v="38"/>
  </r>
  <r>
    <x v="1"/>
    <s v="Tercero"/>
    <s v="Chiriquí"/>
    <n v="46"/>
    <s v="01/04/2020"/>
    <x v="39"/>
  </r>
  <r>
    <x v="1"/>
    <s v="Tercero"/>
    <s v="Bocas del Toro"/>
    <n v="37"/>
    <s v="01/04/2020"/>
    <x v="39"/>
  </r>
  <r>
    <x v="2"/>
    <s v="Tercero"/>
    <s v="Chiriquí"/>
    <n v="11"/>
    <s v="01/04/2020"/>
    <x v="39"/>
  </r>
  <r>
    <x v="2"/>
    <s v="Tercero"/>
    <s v="Bocas del Toro"/>
    <n v="0"/>
    <s v="01/04/2020"/>
    <x v="39"/>
  </r>
  <r>
    <x v="3"/>
    <s v="Tercero"/>
    <s v="Chiriquí"/>
    <n v="22"/>
    <s v="01/04/2020"/>
    <x v="39"/>
  </r>
  <r>
    <x v="3"/>
    <s v="Tercero"/>
    <s v="Bocas del Toro"/>
    <n v="19"/>
    <s v="01/04/2020"/>
    <x v="39"/>
  </r>
  <r>
    <x v="4"/>
    <s v="Tercero"/>
    <s v="Chiriquí"/>
    <n v="4"/>
    <s v="01/04/2020"/>
    <x v="39"/>
  </r>
  <r>
    <x v="4"/>
    <s v="Tercero"/>
    <s v="Bocas del Toro"/>
    <n v="1"/>
    <s v="01/04/2020"/>
    <x v="39"/>
  </r>
  <r>
    <x v="5"/>
    <s v="Tercero"/>
    <s v="Chiriquí"/>
    <n v="45"/>
    <s v="01/04/2020"/>
    <x v="39"/>
  </r>
  <r>
    <x v="5"/>
    <s v="Tercero"/>
    <s v="Bocas del Toro"/>
    <n v="24"/>
    <s v="01/04/2020"/>
    <x v="39"/>
  </r>
  <r>
    <x v="6"/>
    <s v="Tercero"/>
    <s v="Chiriquí"/>
    <n v="77"/>
    <s v="01/04/2020"/>
    <x v="39"/>
  </r>
  <r>
    <x v="6"/>
    <s v="Tercero"/>
    <s v="Bocas del Toro"/>
    <n v="34"/>
    <s v="01/04/2020"/>
    <x v="39"/>
  </r>
  <r>
    <x v="7"/>
    <s v="Tercero"/>
    <s v="Chiriquí"/>
    <n v="0"/>
    <s v="01/04/2020"/>
    <x v="39"/>
  </r>
  <r>
    <x v="7"/>
    <s v="Tercero"/>
    <s v="Bocas del Toro"/>
    <n v="0"/>
    <s v="01/04/2020"/>
    <x v="39"/>
  </r>
  <r>
    <x v="8"/>
    <s v="Tercero"/>
    <s v="Chiriquí"/>
    <n v="0"/>
    <s v="01/04/2020"/>
    <x v="39"/>
  </r>
  <r>
    <x v="8"/>
    <s v="Tercero"/>
    <s v="Bocas del Toro"/>
    <n v="0"/>
    <s v="01/04/2020"/>
    <x v="39"/>
  </r>
  <r>
    <x v="9"/>
    <s v="Tercero"/>
    <s v="Chiriquí"/>
    <n v="19"/>
    <s v="01/04/2020"/>
    <x v="39"/>
  </r>
  <r>
    <x v="9"/>
    <s v="Tercero"/>
    <s v="Bocas del Toro"/>
    <n v="6"/>
    <s v="01/04/2020"/>
    <x v="39"/>
  </r>
  <r>
    <x v="10"/>
    <s v="Tercero"/>
    <s v="Chiriquí"/>
    <n v="1"/>
    <s v="01/04/2020"/>
    <x v="39"/>
  </r>
  <r>
    <x v="10"/>
    <s v="Tercero"/>
    <s v="Bocas del Toro"/>
    <n v="3"/>
    <s v="01/04/2020"/>
    <x v="39"/>
  </r>
  <r>
    <x v="11"/>
    <s v="Tercero"/>
    <s v="Chiriquí"/>
    <n v="1"/>
    <s v="01/04/2020"/>
    <x v="39"/>
  </r>
  <r>
    <x v="11"/>
    <s v="Tercero"/>
    <s v="Bocas del Toro"/>
    <n v="0"/>
    <s v="01/04/2020"/>
    <x v="39"/>
  </r>
  <r>
    <x v="12"/>
    <s v="Tercero"/>
    <s v="Chiriquí"/>
    <n v="0"/>
    <s v="01/04/2020"/>
    <x v="39"/>
  </r>
  <r>
    <x v="12"/>
    <s v="Tercero"/>
    <s v="Bocas del Toro"/>
    <n v="2"/>
    <s v="01/04/2020"/>
    <x v="39"/>
  </r>
  <r>
    <x v="13"/>
    <s v="Tercero"/>
    <s v="Chiriquí"/>
    <n v="1"/>
    <s v="01/04/2020"/>
    <x v="39"/>
  </r>
  <r>
    <x v="13"/>
    <s v="Tercero"/>
    <s v="Bocas del Toro"/>
    <n v="2"/>
    <s v="01/04/2020"/>
    <x v="39"/>
  </r>
  <r>
    <x v="14"/>
    <s v="Tercero"/>
    <s v="Chiriquí"/>
    <n v="0"/>
    <s v="01/04/2020"/>
    <x v="39"/>
  </r>
  <r>
    <x v="14"/>
    <s v="Tercero"/>
    <s v="Bocas del Toro"/>
    <n v="0"/>
    <s v="01/04/2020"/>
    <x v="39"/>
  </r>
  <r>
    <x v="0"/>
    <s v="Tercero"/>
    <s v="Chiriquí"/>
    <n v="0"/>
    <s v="01/04/2020"/>
    <x v="39"/>
  </r>
  <r>
    <x v="0"/>
    <s v="Tercero"/>
    <s v="Bocas del Toro"/>
    <n v="0"/>
    <s v="01/04/2020"/>
    <x v="39"/>
  </r>
  <r>
    <x v="1"/>
    <s v="Tercero"/>
    <s v="Chiriquí"/>
    <n v="71"/>
    <s v="01/05/2020"/>
    <x v="40"/>
  </r>
  <r>
    <x v="1"/>
    <s v="Tercero"/>
    <s v="Bocas del Toro"/>
    <n v="44"/>
    <s v="01/05/2020"/>
    <x v="40"/>
  </r>
  <r>
    <x v="2"/>
    <s v="Tercero"/>
    <s v="Chiriquí"/>
    <n v="8"/>
    <s v="01/05/2020"/>
    <x v="40"/>
  </r>
  <r>
    <x v="2"/>
    <s v="Tercero"/>
    <s v="Bocas del Toro"/>
    <n v="5"/>
    <s v="01/05/2020"/>
    <x v="40"/>
  </r>
  <r>
    <x v="3"/>
    <s v="Tercero"/>
    <s v="Chiriquí"/>
    <n v="43"/>
    <s v="01/05/2020"/>
    <x v="40"/>
  </r>
  <r>
    <x v="3"/>
    <s v="Tercero"/>
    <s v="Bocas del Toro"/>
    <n v="31"/>
    <s v="01/05/2020"/>
    <x v="40"/>
  </r>
  <r>
    <x v="4"/>
    <s v="Tercero"/>
    <s v="Chiriquí"/>
    <n v="2"/>
    <s v="01/05/2020"/>
    <x v="40"/>
  </r>
  <r>
    <x v="4"/>
    <s v="Tercero"/>
    <s v="Bocas del Toro"/>
    <n v="0"/>
    <s v="01/05/2020"/>
    <x v="40"/>
  </r>
  <r>
    <x v="5"/>
    <s v="Tercero"/>
    <s v="Chiriquí"/>
    <n v="113"/>
    <s v="01/05/2020"/>
    <x v="40"/>
  </r>
  <r>
    <x v="5"/>
    <s v="Tercero"/>
    <s v="Bocas del Toro"/>
    <n v="51"/>
    <s v="01/05/2020"/>
    <x v="40"/>
  </r>
  <r>
    <x v="6"/>
    <s v="Tercero"/>
    <s v="Chiriquí"/>
    <n v="104"/>
    <s v="01/05/2020"/>
    <x v="40"/>
  </r>
  <r>
    <x v="6"/>
    <s v="Tercero"/>
    <s v="Bocas del Toro"/>
    <n v="21"/>
    <s v="01/05/2020"/>
    <x v="40"/>
  </r>
  <r>
    <x v="7"/>
    <s v="Tercero"/>
    <s v="Chiriquí"/>
    <n v="6"/>
    <s v="01/05/2020"/>
    <x v="40"/>
  </r>
  <r>
    <x v="7"/>
    <s v="Tercero"/>
    <s v="Bocas del Toro"/>
    <n v="0"/>
    <s v="01/05/2020"/>
    <x v="40"/>
  </r>
  <r>
    <x v="8"/>
    <s v="Tercero"/>
    <s v="Chiriquí"/>
    <n v="0"/>
    <s v="01/05/2020"/>
    <x v="40"/>
  </r>
  <r>
    <x v="8"/>
    <s v="Tercero"/>
    <s v="Bocas del Toro"/>
    <n v="0"/>
    <s v="01/05/2020"/>
    <x v="40"/>
  </r>
  <r>
    <x v="9"/>
    <s v="Tercero"/>
    <s v="Chiriquí"/>
    <n v="43"/>
    <s v="01/05/2020"/>
    <x v="40"/>
  </r>
  <r>
    <x v="9"/>
    <s v="Tercero"/>
    <s v="Bocas del Toro"/>
    <n v="20"/>
    <s v="01/05/2020"/>
    <x v="40"/>
  </r>
  <r>
    <x v="10"/>
    <s v="Tercero"/>
    <s v="Chiriquí"/>
    <n v="4"/>
    <s v="01/05/2020"/>
    <x v="40"/>
  </r>
  <r>
    <x v="10"/>
    <s v="Tercero"/>
    <s v="Bocas del Toro"/>
    <n v="3"/>
    <s v="01/05/2020"/>
    <x v="40"/>
  </r>
  <r>
    <x v="11"/>
    <s v="Tercero"/>
    <s v="Chiriquí"/>
    <n v="6"/>
    <s v="01/05/2020"/>
    <x v="40"/>
  </r>
  <r>
    <x v="11"/>
    <s v="Tercero"/>
    <s v="Bocas del Toro"/>
    <n v="0"/>
    <s v="01/05/2020"/>
    <x v="40"/>
  </r>
  <r>
    <x v="12"/>
    <s v="Tercero"/>
    <s v="Chiriquí"/>
    <n v="3"/>
    <s v="01/05/2020"/>
    <x v="40"/>
  </r>
  <r>
    <x v="12"/>
    <s v="Tercero"/>
    <s v="Bocas del Toro"/>
    <n v="0"/>
    <s v="01/05/2020"/>
    <x v="40"/>
  </r>
  <r>
    <x v="13"/>
    <s v="Tercero"/>
    <s v="Chiriquí"/>
    <n v="2"/>
    <s v="01/05/2020"/>
    <x v="40"/>
  </r>
  <r>
    <x v="13"/>
    <s v="Tercero"/>
    <s v="Bocas del Toro"/>
    <n v="2"/>
    <s v="01/05/2020"/>
    <x v="40"/>
  </r>
  <r>
    <x v="14"/>
    <s v="Tercero"/>
    <s v="Chiriquí"/>
    <n v="0"/>
    <s v="01/05/2020"/>
    <x v="40"/>
  </r>
  <r>
    <x v="14"/>
    <s v="Tercero"/>
    <s v="Bocas del Toro"/>
    <n v="0"/>
    <s v="01/05/2020"/>
    <x v="40"/>
  </r>
  <r>
    <x v="0"/>
    <s v="Tercero"/>
    <s v="Chiriquí"/>
    <n v="0"/>
    <s v="01/05/2020"/>
    <x v="40"/>
  </r>
  <r>
    <x v="0"/>
    <s v="Tercero"/>
    <s v="Bocas del Toro"/>
    <n v="0"/>
    <s v="01/05/2020"/>
    <x v="40"/>
  </r>
  <r>
    <x v="1"/>
    <s v="Tercero"/>
    <s v="Chiriquí"/>
    <n v="67"/>
    <s v="01/06/2020"/>
    <x v="41"/>
  </r>
  <r>
    <x v="1"/>
    <s v="Tercero"/>
    <s v="Bocas del Toro"/>
    <n v="57"/>
    <s v="01/06/2020"/>
    <x v="41"/>
  </r>
  <r>
    <x v="2"/>
    <s v="Tercero"/>
    <s v="Chiriquí"/>
    <n v="31"/>
    <s v="01/06/2020"/>
    <x v="41"/>
  </r>
  <r>
    <x v="2"/>
    <s v="Tercero"/>
    <s v="Bocas del Toro"/>
    <n v="3"/>
    <s v="01/06/2020"/>
    <x v="41"/>
  </r>
  <r>
    <x v="3"/>
    <s v="Tercero"/>
    <s v="Chiriquí"/>
    <n v="44"/>
    <s v="01/06/2020"/>
    <x v="41"/>
  </r>
  <r>
    <x v="3"/>
    <s v="Tercero"/>
    <s v="Bocas del Toro"/>
    <n v="42"/>
    <s v="01/06/2020"/>
    <x v="41"/>
  </r>
  <r>
    <x v="4"/>
    <s v="Tercero"/>
    <s v="Chiriquí"/>
    <n v="3"/>
    <s v="01/06/2020"/>
    <x v="41"/>
  </r>
  <r>
    <x v="4"/>
    <s v="Tercero"/>
    <s v="Bocas del Toro"/>
    <n v="0"/>
    <s v="01/06/2020"/>
    <x v="41"/>
  </r>
  <r>
    <x v="5"/>
    <s v="Tercero"/>
    <s v="Chiriquí"/>
    <n v="168"/>
    <s v="01/06/2020"/>
    <x v="41"/>
  </r>
  <r>
    <x v="5"/>
    <s v="Tercero"/>
    <s v="Bocas del Toro"/>
    <n v="68"/>
    <s v="01/06/2020"/>
    <x v="41"/>
  </r>
  <r>
    <x v="6"/>
    <s v="Tercero"/>
    <s v="Chiriquí"/>
    <n v="105"/>
    <s v="01/06/2020"/>
    <x v="41"/>
  </r>
  <r>
    <x v="6"/>
    <s v="Tercero"/>
    <s v="Bocas del Toro"/>
    <n v="21"/>
    <s v="01/06/2020"/>
    <x v="41"/>
  </r>
  <r>
    <x v="7"/>
    <s v="Tercero"/>
    <s v="Chiriquí"/>
    <n v="20"/>
    <s v="01/06/2020"/>
    <x v="41"/>
  </r>
  <r>
    <x v="7"/>
    <s v="Tercero"/>
    <s v="Bocas del Toro"/>
    <n v="0"/>
    <s v="01/06/2020"/>
    <x v="41"/>
  </r>
  <r>
    <x v="8"/>
    <s v="Tercero"/>
    <s v="Chiriquí"/>
    <n v="0"/>
    <s v="01/06/2020"/>
    <x v="41"/>
  </r>
  <r>
    <x v="8"/>
    <s v="Tercero"/>
    <s v="Bocas del Toro"/>
    <n v="0"/>
    <s v="01/06/2020"/>
    <x v="41"/>
  </r>
  <r>
    <x v="9"/>
    <s v="Tercero"/>
    <s v="Chiriquí"/>
    <n v="57"/>
    <s v="01/06/2020"/>
    <x v="41"/>
  </r>
  <r>
    <x v="9"/>
    <s v="Tercero"/>
    <s v="Bocas del Toro"/>
    <n v="23"/>
    <s v="01/06/2020"/>
    <x v="41"/>
  </r>
  <r>
    <x v="10"/>
    <s v="Tercero"/>
    <s v="Chiriquí"/>
    <n v="5"/>
    <s v="01/06/2020"/>
    <x v="41"/>
  </r>
  <r>
    <x v="10"/>
    <s v="Tercero"/>
    <s v="Bocas del Toro"/>
    <n v="2"/>
    <s v="01/06/2020"/>
    <x v="41"/>
  </r>
  <r>
    <x v="11"/>
    <s v="Tercero"/>
    <s v="Chiriquí"/>
    <n v="1"/>
    <s v="01/06/2020"/>
    <x v="41"/>
  </r>
  <r>
    <x v="11"/>
    <s v="Tercero"/>
    <s v="Bocas del Toro"/>
    <n v="0"/>
    <s v="01/06/2020"/>
    <x v="41"/>
  </r>
  <r>
    <x v="12"/>
    <s v="Tercero"/>
    <s v="Chiriquí"/>
    <n v="4"/>
    <s v="01/06/2020"/>
    <x v="41"/>
  </r>
  <r>
    <x v="12"/>
    <s v="Tercero"/>
    <s v="Bocas del Toro"/>
    <n v="2"/>
    <s v="01/06/2020"/>
    <x v="41"/>
  </r>
  <r>
    <x v="13"/>
    <s v="Tercero"/>
    <s v="Chiriquí"/>
    <n v="9"/>
    <s v="01/06/2020"/>
    <x v="41"/>
  </r>
  <r>
    <x v="13"/>
    <s v="Tercero"/>
    <s v="Bocas del Toro"/>
    <n v="3"/>
    <s v="01/06/2020"/>
    <x v="41"/>
  </r>
  <r>
    <x v="14"/>
    <s v="Tercero"/>
    <s v="Chiriquí"/>
    <n v="0"/>
    <s v="01/06/2020"/>
    <x v="41"/>
  </r>
  <r>
    <x v="14"/>
    <s v="Tercero"/>
    <s v="Bocas del Toro"/>
    <n v="0"/>
    <s v="01/06/2020"/>
    <x v="41"/>
  </r>
  <r>
    <x v="0"/>
    <s v="Tercero"/>
    <s v="Chiriquí"/>
    <n v="0"/>
    <s v="01/06/2020"/>
    <x v="41"/>
  </r>
  <r>
    <x v="0"/>
    <s v="Tercero"/>
    <s v="Bocas del Toro"/>
    <n v="0"/>
    <s v="01/06/2020"/>
    <x v="41"/>
  </r>
  <r>
    <x v="1"/>
    <s v="Tercero"/>
    <s v="Chiriquí"/>
    <n v="97"/>
    <s v="01/07/2020"/>
    <x v="42"/>
  </r>
  <r>
    <x v="1"/>
    <s v="Tercero"/>
    <s v="Bocas del Toro"/>
    <n v="81"/>
    <s v="01/07/2020"/>
    <x v="42"/>
  </r>
  <r>
    <x v="2"/>
    <s v="Tercero"/>
    <s v="Chiriquí"/>
    <n v="16"/>
    <s v="01/07/2020"/>
    <x v="42"/>
  </r>
  <r>
    <x v="2"/>
    <s v="Tercero"/>
    <s v="Bocas del Toro"/>
    <n v="2"/>
    <s v="01/07/2020"/>
    <x v="42"/>
  </r>
  <r>
    <x v="3"/>
    <s v="Tercero"/>
    <s v="Chiriquí"/>
    <n v="53"/>
    <s v="01/07/2020"/>
    <x v="42"/>
  </r>
  <r>
    <x v="3"/>
    <s v="Tercero"/>
    <s v="Bocas del Toro"/>
    <n v="45"/>
    <s v="01/07/2020"/>
    <x v="42"/>
  </r>
  <r>
    <x v="4"/>
    <s v="Tercero"/>
    <s v="Chiriquí"/>
    <n v="4"/>
    <s v="01/07/2020"/>
    <x v="42"/>
  </r>
  <r>
    <x v="4"/>
    <s v="Tercero"/>
    <s v="Bocas del Toro"/>
    <n v="2"/>
    <s v="01/07/2020"/>
    <x v="42"/>
  </r>
  <r>
    <x v="5"/>
    <s v="Tercero"/>
    <s v="Chiriquí"/>
    <n v="128"/>
    <s v="01/07/2020"/>
    <x v="42"/>
  </r>
  <r>
    <x v="5"/>
    <s v="Tercero"/>
    <s v="Bocas del Toro"/>
    <n v="58"/>
    <s v="01/07/2020"/>
    <x v="42"/>
  </r>
  <r>
    <x v="6"/>
    <s v="Tercero"/>
    <s v="Chiriquí"/>
    <n v="152"/>
    <s v="01/07/2020"/>
    <x v="42"/>
  </r>
  <r>
    <x v="6"/>
    <s v="Tercero"/>
    <s v="Bocas del Toro"/>
    <n v="31"/>
    <s v="01/07/2020"/>
    <x v="42"/>
  </r>
  <r>
    <x v="7"/>
    <s v="Tercero"/>
    <s v="Chiriquí"/>
    <n v="20"/>
    <s v="01/07/2020"/>
    <x v="42"/>
  </r>
  <r>
    <x v="7"/>
    <s v="Tercero"/>
    <s v="Bocas del Toro"/>
    <n v="1"/>
    <s v="01/07/2020"/>
    <x v="42"/>
  </r>
  <r>
    <x v="8"/>
    <s v="Tercero"/>
    <s v="Chiriquí"/>
    <n v="0"/>
    <s v="01/07/2020"/>
    <x v="42"/>
  </r>
  <r>
    <x v="8"/>
    <s v="Tercero"/>
    <s v="Bocas del Toro"/>
    <n v="0"/>
    <s v="01/07/2020"/>
    <x v="42"/>
  </r>
  <r>
    <x v="9"/>
    <s v="Tercero"/>
    <s v="Chiriquí"/>
    <n v="45"/>
    <s v="01/07/2020"/>
    <x v="42"/>
  </r>
  <r>
    <x v="9"/>
    <s v="Tercero"/>
    <s v="Bocas del Toro"/>
    <n v="20"/>
    <s v="01/07/2020"/>
    <x v="42"/>
  </r>
  <r>
    <x v="10"/>
    <s v="Tercero"/>
    <s v="Chiriquí"/>
    <n v="11"/>
    <s v="01/07/2020"/>
    <x v="42"/>
  </r>
  <r>
    <x v="10"/>
    <s v="Tercero"/>
    <s v="Bocas del Toro"/>
    <n v="4"/>
    <s v="01/07/2020"/>
    <x v="42"/>
  </r>
  <r>
    <x v="11"/>
    <s v="Tercero"/>
    <s v="Chiriquí"/>
    <n v="5"/>
    <s v="01/07/2020"/>
    <x v="42"/>
  </r>
  <r>
    <x v="11"/>
    <s v="Tercero"/>
    <s v="Bocas del Toro"/>
    <n v="1"/>
    <s v="01/07/2020"/>
    <x v="42"/>
  </r>
  <r>
    <x v="12"/>
    <s v="Tercero"/>
    <s v="Chiriquí"/>
    <n v="10"/>
    <s v="01/07/2020"/>
    <x v="42"/>
  </r>
  <r>
    <x v="12"/>
    <s v="Tercero"/>
    <s v="Bocas del Toro"/>
    <n v="1"/>
    <s v="01/07/2020"/>
    <x v="42"/>
  </r>
  <r>
    <x v="13"/>
    <s v="Tercero"/>
    <s v="Chiriquí"/>
    <n v="5"/>
    <s v="01/07/2020"/>
    <x v="42"/>
  </r>
  <r>
    <x v="13"/>
    <s v="Tercero"/>
    <s v="Bocas del Toro"/>
    <n v="8"/>
    <s v="01/07/2020"/>
    <x v="42"/>
  </r>
  <r>
    <x v="14"/>
    <s v="Tercero"/>
    <s v="Chiriquí"/>
    <n v="0"/>
    <s v="01/07/2020"/>
    <x v="42"/>
  </r>
  <r>
    <x v="14"/>
    <s v="Tercero"/>
    <s v="Bocas del Toro"/>
    <n v="0"/>
    <s v="01/07/2020"/>
    <x v="42"/>
  </r>
  <r>
    <x v="0"/>
    <s v="Tercero"/>
    <s v="Chiriquí"/>
    <n v="0"/>
    <s v="01/07/2020"/>
    <x v="42"/>
  </r>
  <r>
    <x v="0"/>
    <s v="Tercero"/>
    <s v="Bocas del Toro"/>
    <n v="0"/>
    <s v="01/07/2020"/>
    <x v="42"/>
  </r>
  <r>
    <x v="1"/>
    <s v="Tercero"/>
    <s v="Chiriquí"/>
    <n v="101"/>
    <s v="01/08/2020"/>
    <x v="43"/>
  </r>
  <r>
    <x v="1"/>
    <s v="Tercero"/>
    <s v="Bocas del Toro"/>
    <n v="79"/>
    <s v="01/08/2020"/>
    <x v="43"/>
  </r>
  <r>
    <x v="2"/>
    <s v="Tercero"/>
    <s v="Chiriquí"/>
    <n v="19"/>
    <s v="01/08/2020"/>
    <x v="43"/>
  </r>
  <r>
    <x v="2"/>
    <s v="Tercero"/>
    <s v="Bocas del Toro"/>
    <n v="5"/>
    <s v="01/08/2020"/>
    <x v="43"/>
  </r>
  <r>
    <x v="3"/>
    <s v="Tercero"/>
    <s v="Chiriquí"/>
    <n v="52"/>
    <s v="01/08/2020"/>
    <x v="43"/>
  </r>
  <r>
    <x v="3"/>
    <s v="Tercero"/>
    <s v="Bocas del Toro"/>
    <n v="34"/>
    <s v="01/08/2020"/>
    <x v="43"/>
  </r>
  <r>
    <x v="4"/>
    <s v="Tercero"/>
    <s v="Chiriquí"/>
    <n v="2"/>
    <s v="01/08/2020"/>
    <x v="43"/>
  </r>
  <r>
    <x v="4"/>
    <s v="Tercero"/>
    <s v="Bocas del Toro"/>
    <n v="0"/>
    <s v="01/08/2020"/>
    <x v="43"/>
  </r>
  <r>
    <x v="5"/>
    <s v="Tercero"/>
    <s v="Chiriquí"/>
    <n v="149"/>
    <s v="01/08/2020"/>
    <x v="43"/>
  </r>
  <r>
    <x v="5"/>
    <s v="Tercero"/>
    <s v="Bocas del Toro"/>
    <n v="97"/>
    <s v="01/08/2020"/>
    <x v="43"/>
  </r>
  <r>
    <x v="6"/>
    <s v="Tercero"/>
    <s v="Chiriquí"/>
    <n v="153"/>
    <s v="01/08/2020"/>
    <x v="43"/>
  </r>
  <r>
    <x v="6"/>
    <s v="Tercero"/>
    <s v="Bocas del Toro"/>
    <n v="50"/>
    <s v="01/08/2020"/>
    <x v="43"/>
  </r>
  <r>
    <x v="7"/>
    <s v="Tercero"/>
    <s v="Chiriquí"/>
    <n v="10"/>
    <s v="01/08/2020"/>
    <x v="43"/>
  </r>
  <r>
    <x v="7"/>
    <s v="Tercero"/>
    <s v="Bocas del Toro"/>
    <n v="2"/>
    <s v="01/08/2020"/>
    <x v="43"/>
  </r>
  <r>
    <x v="8"/>
    <s v="Tercero"/>
    <s v="Chiriquí"/>
    <n v="1"/>
    <s v="01/08/2020"/>
    <x v="43"/>
  </r>
  <r>
    <x v="8"/>
    <s v="Tercero"/>
    <s v="Bocas del Toro"/>
    <n v="0"/>
    <s v="01/08/2020"/>
    <x v="43"/>
  </r>
  <r>
    <x v="9"/>
    <s v="Tercero"/>
    <s v="Chiriquí"/>
    <n v="60"/>
    <s v="01/08/2020"/>
    <x v="43"/>
  </r>
  <r>
    <x v="9"/>
    <s v="Tercero"/>
    <s v="Bocas del Toro"/>
    <n v="32"/>
    <s v="01/08/2020"/>
    <x v="43"/>
  </r>
  <r>
    <x v="10"/>
    <s v="Tercero"/>
    <s v="Chiriquí"/>
    <n v="3"/>
    <s v="01/08/2020"/>
    <x v="43"/>
  </r>
  <r>
    <x v="10"/>
    <s v="Tercero"/>
    <s v="Bocas del Toro"/>
    <n v="5"/>
    <s v="01/08/2020"/>
    <x v="43"/>
  </r>
  <r>
    <x v="11"/>
    <s v="Tercero"/>
    <s v="Chiriquí"/>
    <n v="10"/>
    <s v="01/08/2020"/>
    <x v="43"/>
  </r>
  <r>
    <x v="11"/>
    <s v="Tercero"/>
    <s v="Bocas del Toro"/>
    <n v="0"/>
    <s v="01/08/2020"/>
    <x v="43"/>
  </r>
  <r>
    <x v="12"/>
    <s v="Tercero"/>
    <s v="Chiriquí"/>
    <n v="13"/>
    <s v="01/08/2020"/>
    <x v="43"/>
  </r>
  <r>
    <x v="12"/>
    <s v="Tercero"/>
    <s v="Bocas del Toro"/>
    <n v="4"/>
    <s v="01/08/2020"/>
    <x v="43"/>
  </r>
  <r>
    <x v="13"/>
    <s v="Tercero"/>
    <s v="Chiriquí"/>
    <n v="1"/>
    <s v="01/08/2020"/>
    <x v="43"/>
  </r>
  <r>
    <x v="13"/>
    <s v="Tercero"/>
    <s v="Bocas del Toro"/>
    <n v="1"/>
    <s v="01/08/2020"/>
    <x v="43"/>
  </r>
  <r>
    <x v="14"/>
    <s v="Tercero"/>
    <s v="Chiriquí"/>
    <n v="0"/>
    <s v="01/08/2020"/>
    <x v="43"/>
  </r>
  <r>
    <x v="14"/>
    <s v="Tercero"/>
    <s v="Bocas del Toro"/>
    <n v="0"/>
    <s v="01/08/2020"/>
    <x v="43"/>
  </r>
  <r>
    <x v="0"/>
    <s v="Tercero"/>
    <s v="Chiriquí"/>
    <n v="1"/>
    <s v="01/08/2020"/>
    <x v="43"/>
  </r>
  <r>
    <x v="0"/>
    <s v="Tercero"/>
    <s v="Bocas del Toro"/>
    <n v="0"/>
    <s v="01/08/2020"/>
    <x v="43"/>
  </r>
  <r>
    <x v="1"/>
    <s v="Tercero"/>
    <s v="Chiriquí"/>
    <n v="81"/>
    <s v="01/09/2020"/>
    <x v="44"/>
  </r>
  <r>
    <x v="1"/>
    <s v="Tercero"/>
    <s v="Bocas del Toro"/>
    <n v="76"/>
    <s v="01/09/2020"/>
    <x v="44"/>
  </r>
  <r>
    <x v="2"/>
    <s v="Tercero"/>
    <s v="Chiriquí"/>
    <n v="17"/>
    <s v="01/09/2020"/>
    <x v="44"/>
  </r>
  <r>
    <x v="2"/>
    <s v="Tercero"/>
    <s v="Bocas del Toro"/>
    <n v="5"/>
    <s v="01/09/2020"/>
    <x v="44"/>
  </r>
  <r>
    <x v="3"/>
    <s v="Tercero"/>
    <s v="Chiriquí"/>
    <n v="84"/>
    <s v="01/09/2020"/>
    <x v="44"/>
  </r>
  <r>
    <x v="3"/>
    <s v="Tercero"/>
    <s v="Bocas del Toro"/>
    <n v="68"/>
    <s v="01/09/2020"/>
    <x v="44"/>
  </r>
  <r>
    <x v="4"/>
    <s v="Tercero"/>
    <s v="Chiriquí"/>
    <n v="7"/>
    <s v="01/09/2020"/>
    <x v="44"/>
  </r>
  <r>
    <x v="4"/>
    <s v="Tercero"/>
    <s v="Bocas del Toro"/>
    <n v="3"/>
    <s v="01/09/2020"/>
    <x v="44"/>
  </r>
  <r>
    <x v="5"/>
    <s v="Tercero"/>
    <s v="Chiriquí"/>
    <n v="166"/>
    <s v="01/09/2020"/>
    <x v="44"/>
  </r>
  <r>
    <x v="5"/>
    <s v="Tercero"/>
    <s v="Bocas del Toro"/>
    <n v="94"/>
    <s v="01/09/2020"/>
    <x v="44"/>
  </r>
  <r>
    <x v="6"/>
    <s v="Tercero"/>
    <s v="Chiriquí"/>
    <n v="172"/>
    <s v="01/09/2020"/>
    <x v="44"/>
  </r>
  <r>
    <x v="6"/>
    <s v="Tercero"/>
    <s v="Bocas del Toro"/>
    <n v="27"/>
    <s v="01/09/2020"/>
    <x v="44"/>
  </r>
  <r>
    <x v="7"/>
    <s v="Tercero"/>
    <s v="Chiriquí"/>
    <n v="15"/>
    <s v="01/09/2020"/>
    <x v="44"/>
  </r>
  <r>
    <x v="7"/>
    <s v="Tercero"/>
    <s v="Bocas del Toro"/>
    <n v="12"/>
    <s v="01/09/2020"/>
    <x v="44"/>
  </r>
  <r>
    <x v="8"/>
    <s v="Tercero"/>
    <s v="Chiriquí"/>
    <n v="0"/>
    <s v="01/09/2020"/>
    <x v="44"/>
  </r>
  <r>
    <x v="8"/>
    <s v="Tercero"/>
    <s v="Bocas del Toro"/>
    <n v="1"/>
    <s v="01/09/2020"/>
    <x v="44"/>
  </r>
  <r>
    <x v="9"/>
    <s v="Tercero"/>
    <s v="Chiriquí"/>
    <n v="87"/>
    <s v="01/09/2020"/>
    <x v="44"/>
  </r>
  <r>
    <x v="9"/>
    <s v="Tercero"/>
    <s v="Bocas del Toro"/>
    <n v="61"/>
    <s v="01/09/2020"/>
    <x v="44"/>
  </r>
  <r>
    <x v="10"/>
    <s v="Tercero"/>
    <s v="Chiriquí"/>
    <n v="14"/>
    <s v="01/09/2020"/>
    <x v="44"/>
  </r>
  <r>
    <x v="10"/>
    <s v="Tercero"/>
    <s v="Bocas del Toro"/>
    <n v="4"/>
    <s v="01/09/2020"/>
    <x v="44"/>
  </r>
  <r>
    <x v="11"/>
    <s v="Tercero"/>
    <s v="Chiriquí"/>
    <n v="8"/>
    <s v="01/09/2020"/>
    <x v="44"/>
  </r>
  <r>
    <x v="11"/>
    <s v="Tercero"/>
    <s v="Bocas del Toro"/>
    <n v="4"/>
    <s v="01/09/2020"/>
    <x v="44"/>
  </r>
  <r>
    <x v="12"/>
    <s v="Tercero"/>
    <s v="Chiriquí"/>
    <n v="6"/>
    <s v="01/09/2020"/>
    <x v="44"/>
  </r>
  <r>
    <x v="12"/>
    <s v="Tercero"/>
    <s v="Bocas del Toro"/>
    <n v="3"/>
    <s v="01/09/2020"/>
    <x v="44"/>
  </r>
  <r>
    <x v="13"/>
    <s v="Tercero"/>
    <s v="Chiriquí"/>
    <n v="9"/>
    <s v="01/09/2020"/>
    <x v="44"/>
  </r>
  <r>
    <x v="13"/>
    <s v="Tercero"/>
    <s v="Bocas del Toro"/>
    <n v="4"/>
    <s v="01/09/2020"/>
    <x v="44"/>
  </r>
  <r>
    <x v="14"/>
    <s v="Tercero"/>
    <s v="Chiriquí"/>
    <n v="0"/>
    <s v="01/09/2020"/>
    <x v="44"/>
  </r>
  <r>
    <x v="14"/>
    <s v="Tercero"/>
    <s v="Bocas del Toro"/>
    <n v="0"/>
    <s v="01/09/2020"/>
    <x v="44"/>
  </r>
  <r>
    <x v="0"/>
    <s v="Tercero"/>
    <s v="Chiriquí"/>
    <n v="2"/>
    <s v="01/09/2020"/>
    <x v="44"/>
  </r>
  <r>
    <x v="0"/>
    <s v="Tercero"/>
    <s v="Bocas del Toro"/>
    <n v="0"/>
    <s v="01/09/2020"/>
    <x v="44"/>
  </r>
  <r>
    <x v="1"/>
    <s v="Tercero"/>
    <s v="Chiriquí"/>
    <n v="90"/>
    <s v="01/10/2020"/>
    <x v="45"/>
  </r>
  <r>
    <x v="1"/>
    <s v="Tercero"/>
    <s v="Bocas del Toro"/>
    <n v="69"/>
    <s v="01/10/2020"/>
    <x v="45"/>
  </r>
  <r>
    <x v="2"/>
    <s v="Tercero"/>
    <s v="Chiriquí"/>
    <n v="38"/>
    <s v="01/10/2020"/>
    <x v="45"/>
  </r>
  <r>
    <x v="2"/>
    <s v="Tercero"/>
    <s v="Bocas del Toro"/>
    <n v="3"/>
    <s v="01/10/2020"/>
    <x v="45"/>
  </r>
  <r>
    <x v="3"/>
    <s v="Tercero"/>
    <s v="Chiriquí"/>
    <n v="72"/>
    <s v="01/10/2020"/>
    <x v="45"/>
  </r>
  <r>
    <x v="3"/>
    <s v="Tercero"/>
    <s v="Bocas del Toro"/>
    <n v="69"/>
    <s v="01/10/2020"/>
    <x v="45"/>
  </r>
  <r>
    <x v="4"/>
    <s v="Tercero"/>
    <s v="Chiriquí"/>
    <n v="7"/>
    <s v="01/10/2020"/>
    <x v="45"/>
  </r>
  <r>
    <x v="4"/>
    <s v="Tercero"/>
    <s v="Bocas del Toro"/>
    <n v="0"/>
    <s v="01/10/2020"/>
    <x v="45"/>
  </r>
  <r>
    <x v="5"/>
    <s v="Tercero"/>
    <s v="Chiriquí"/>
    <n v="186"/>
    <s v="01/10/2020"/>
    <x v="45"/>
  </r>
  <r>
    <x v="5"/>
    <s v="Tercero"/>
    <s v="Bocas del Toro"/>
    <n v="100"/>
    <s v="01/10/2020"/>
    <x v="45"/>
  </r>
  <r>
    <x v="6"/>
    <s v="Tercero"/>
    <s v="Chiriquí"/>
    <n v="195"/>
    <s v="01/10/2020"/>
    <x v="45"/>
  </r>
  <r>
    <x v="6"/>
    <s v="Tercero"/>
    <s v="Bocas del Toro"/>
    <n v="33"/>
    <s v="01/10/2020"/>
    <x v="45"/>
  </r>
  <r>
    <x v="7"/>
    <s v="Tercero"/>
    <s v="Chiriquí"/>
    <n v="10"/>
    <s v="01/10/2020"/>
    <x v="45"/>
  </r>
  <r>
    <x v="7"/>
    <s v="Tercero"/>
    <s v="Bocas del Toro"/>
    <n v="8"/>
    <s v="01/10/2020"/>
    <x v="45"/>
  </r>
  <r>
    <x v="8"/>
    <s v="Tercero"/>
    <s v="Chiriquí"/>
    <n v="3"/>
    <s v="01/10/2020"/>
    <x v="45"/>
  </r>
  <r>
    <x v="8"/>
    <s v="Tercero"/>
    <s v="Bocas del Toro"/>
    <n v="0"/>
    <s v="01/10/2020"/>
    <x v="45"/>
  </r>
  <r>
    <x v="9"/>
    <s v="Tercero"/>
    <s v="Chiriquí"/>
    <n v="82"/>
    <s v="01/10/2020"/>
    <x v="45"/>
  </r>
  <r>
    <x v="9"/>
    <s v="Tercero"/>
    <s v="Bocas del Toro"/>
    <n v="25"/>
    <s v="01/10/2020"/>
    <x v="45"/>
  </r>
  <r>
    <x v="10"/>
    <s v="Tercero"/>
    <s v="Chiriquí"/>
    <n v="7"/>
    <s v="01/10/2020"/>
    <x v="45"/>
  </r>
  <r>
    <x v="10"/>
    <s v="Tercero"/>
    <s v="Bocas del Toro"/>
    <n v="5"/>
    <s v="01/10/2020"/>
    <x v="45"/>
  </r>
  <r>
    <x v="11"/>
    <s v="Tercero"/>
    <s v="Chiriquí"/>
    <n v="15"/>
    <s v="01/10/2020"/>
    <x v="45"/>
  </r>
  <r>
    <x v="11"/>
    <s v="Tercero"/>
    <s v="Bocas del Toro"/>
    <n v="1"/>
    <s v="01/10/2020"/>
    <x v="45"/>
  </r>
  <r>
    <x v="12"/>
    <s v="Tercero"/>
    <s v="Chiriquí"/>
    <n v="7"/>
    <s v="01/10/2020"/>
    <x v="45"/>
  </r>
  <r>
    <x v="12"/>
    <s v="Tercero"/>
    <s v="Bocas del Toro"/>
    <n v="4"/>
    <s v="01/10/2020"/>
    <x v="45"/>
  </r>
  <r>
    <x v="13"/>
    <s v="Tercero"/>
    <s v="Chiriquí"/>
    <n v="5"/>
    <s v="01/10/2020"/>
    <x v="45"/>
  </r>
  <r>
    <x v="13"/>
    <s v="Tercero"/>
    <s v="Bocas del Toro"/>
    <n v="3"/>
    <s v="01/10/2020"/>
    <x v="45"/>
  </r>
  <r>
    <x v="14"/>
    <s v="Tercero"/>
    <s v="Chiriquí"/>
    <n v="0"/>
    <s v="01/10/2020"/>
    <x v="45"/>
  </r>
  <r>
    <x v="14"/>
    <s v="Tercero"/>
    <s v="Bocas del Toro"/>
    <n v="0"/>
    <s v="01/10/2020"/>
    <x v="45"/>
  </r>
  <r>
    <x v="0"/>
    <s v="Tercero"/>
    <s v="Chiriquí"/>
    <n v="1"/>
    <s v="01/10/2020"/>
    <x v="45"/>
  </r>
  <r>
    <x v="0"/>
    <s v="Tercero"/>
    <s v="Bocas del Toro"/>
    <n v="0"/>
    <s v="01/10/2020"/>
    <x v="45"/>
  </r>
  <r>
    <x v="1"/>
    <s v="Tercero"/>
    <s v="Chiriquí"/>
    <n v="109"/>
    <s v="01/11/2020"/>
    <x v="46"/>
  </r>
  <r>
    <x v="1"/>
    <s v="Tercero"/>
    <s v="Bocas del Toro"/>
    <n v="60"/>
    <s v="01/11/2020"/>
    <x v="46"/>
  </r>
  <r>
    <x v="2"/>
    <s v="Tercero"/>
    <s v="Chiriquí"/>
    <n v="19"/>
    <s v="01/11/2020"/>
    <x v="46"/>
  </r>
  <r>
    <x v="2"/>
    <s v="Tercero"/>
    <s v="Bocas del Toro"/>
    <n v="1"/>
    <s v="01/11/2020"/>
    <x v="46"/>
  </r>
  <r>
    <x v="3"/>
    <s v="Tercero"/>
    <s v="Chiriquí"/>
    <n v="55"/>
    <s v="01/11/2020"/>
    <x v="46"/>
  </r>
  <r>
    <x v="3"/>
    <s v="Tercero"/>
    <s v="Bocas del Toro"/>
    <n v="42"/>
    <s v="01/11/2020"/>
    <x v="46"/>
  </r>
  <r>
    <x v="4"/>
    <s v="Tercero"/>
    <s v="Chiriquí"/>
    <n v="5"/>
    <s v="01/11/2020"/>
    <x v="46"/>
  </r>
  <r>
    <x v="4"/>
    <s v="Tercero"/>
    <s v="Bocas del Toro"/>
    <n v="0"/>
    <s v="01/11/2020"/>
    <x v="46"/>
  </r>
  <r>
    <x v="5"/>
    <s v="Tercero"/>
    <s v="Chiriquí"/>
    <n v="140"/>
    <s v="01/11/2020"/>
    <x v="46"/>
  </r>
  <r>
    <x v="5"/>
    <s v="Tercero"/>
    <s v="Bocas del Toro"/>
    <n v="89"/>
    <s v="01/11/2020"/>
    <x v="46"/>
  </r>
  <r>
    <x v="6"/>
    <s v="Tercero"/>
    <s v="Chiriquí"/>
    <n v="158"/>
    <s v="01/11/2020"/>
    <x v="46"/>
  </r>
  <r>
    <x v="6"/>
    <s v="Tercero"/>
    <s v="Bocas del Toro"/>
    <n v="43"/>
    <s v="01/11/2020"/>
    <x v="46"/>
  </r>
  <r>
    <x v="7"/>
    <s v="Tercero"/>
    <s v="Chiriquí"/>
    <n v="23"/>
    <s v="01/11/2020"/>
    <x v="46"/>
  </r>
  <r>
    <x v="7"/>
    <s v="Tercero"/>
    <s v="Bocas del Toro"/>
    <n v="1"/>
    <s v="01/11/2020"/>
    <x v="46"/>
  </r>
  <r>
    <x v="8"/>
    <s v="Tercero"/>
    <s v="Chiriquí"/>
    <n v="4"/>
    <s v="01/11/2020"/>
    <x v="46"/>
  </r>
  <r>
    <x v="8"/>
    <s v="Tercero"/>
    <s v="Bocas del Toro"/>
    <n v="0"/>
    <s v="01/11/2020"/>
    <x v="46"/>
  </r>
  <r>
    <x v="9"/>
    <s v="Tercero"/>
    <s v="Chiriquí"/>
    <n v="55"/>
    <s v="01/11/2020"/>
    <x v="46"/>
  </r>
  <r>
    <x v="9"/>
    <s v="Tercero"/>
    <s v="Bocas del Toro"/>
    <n v="27"/>
    <s v="01/11/2020"/>
    <x v="46"/>
  </r>
  <r>
    <x v="10"/>
    <s v="Tercero"/>
    <s v="Chiriquí"/>
    <n v="7"/>
    <s v="01/11/2020"/>
    <x v="46"/>
  </r>
  <r>
    <x v="10"/>
    <s v="Tercero"/>
    <s v="Bocas del Toro"/>
    <n v="4"/>
    <s v="01/11/2020"/>
    <x v="46"/>
  </r>
  <r>
    <x v="11"/>
    <s v="Tercero"/>
    <s v="Chiriquí"/>
    <n v="13"/>
    <s v="01/11/2020"/>
    <x v="46"/>
  </r>
  <r>
    <x v="11"/>
    <s v="Tercero"/>
    <s v="Bocas del Toro"/>
    <n v="1"/>
    <s v="01/11/2020"/>
    <x v="46"/>
  </r>
  <r>
    <x v="12"/>
    <s v="Tercero"/>
    <s v="Chiriquí"/>
    <n v="9"/>
    <s v="01/11/2020"/>
    <x v="46"/>
  </r>
  <r>
    <x v="12"/>
    <s v="Tercero"/>
    <s v="Bocas del Toro"/>
    <n v="5"/>
    <s v="01/11/2020"/>
    <x v="46"/>
  </r>
  <r>
    <x v="13"/>
    <s v="Tercero"/>
    <s v="Chiriquí"/>
    <n v="3"/>
    <s v="01/11/2020"/>
    <x v="46"/>
  </r>
  <r>
    <x v="13"/>
    <s v="Tercero"/>
    <s v="Bocas del Toro"/>
    <n v="0"/>
    <s v="01/11/2020"/>
    <x v="46"/>
  </r>
  <r>
    <x v="14"/>
    <s v="Tercero"/>
    <s v="Chiriquí"/>
    <n v="0"/>
    <s v="01/11/2020"/>
    <x v="46"/>
  </r>
  <r>
    <x v="14"/>
    <s v="Tercero"/>
    <s v="Bocas del Toro"/>
    <n v="0"/>
    <s v="01/11/2020"/>
    <x v="46"/>
  </r>
  <r>
    <x v="0"/>
    <s v="Tercero"/>
    <s v="Chiriquí"/>
    <n v="1"/>
    <s v="01/11/2020"/>
    <x v="46"/>
  </r>
  <r>
    <x v="0"/>
    <s v="Tercero"/>
    <s v="Bocas del Toro"/>
    <n v="1"/>
    <s v="01/11/2020"/>
    <x v="46"/>
  </r>
  <r>
    <x v="1"/>
    <s v="Tercero"/>
    <s v="Chiriquí"/>
    <n v="100"/>
    <s v="01/12/2020"/>
    <x v="47"/>
  </r>
  <r>
    <x v="1"/>
    <s v="Tercero"/>
    <s v="Bocas del Toro"/>
    <n v="72"/>
    <s v="01/12/2020"/>
    <x v="47"/>
  </r>
  <r>
    <x v="2"/>
    <s v="Tercero"/>
    <s v="Chiriquí"/>
    <n v="27"/>
    <s v="01/12/2020"/>
    <x v="47"/>
  </r>
  <r>
    <x v="2"/>
    <s v="Tercero"/>
    <s v="Bocas del Toro"/>
    <n v="3"/>
    <s v="01/12/2020"/>
    <x v="47"/>
  </r>
  <r>
    <x v="3"/>
    <s v="Tercero"/>
    <s v="Chiriquí"/>
    <n v="68"/>
    <s v="01/12/2020"/>
    <x v="47"/>
  </r>
  <r>
    <x v="3"/>
    <s v="Tercero"/>
    <s v="Bocas del Toro"/>
    <n v="50"/>
    <s v="01/12/2020"/>
    <x v="47"/>
  </r>
  <r>
    <x v="4"/>
    <s v="Tercero"/>
    <s v="Chiriquí"/>
    <n v="3"/>
    <s v="01/12/2020"/>
    <x v="47"/>
  </r>
  <r>
    <x v="4"/>
    <s v="Tercero"/>
    <s v="Bocas del Toro"/>
    <n v="0"/>
    <s v="01/12/2020"/>
    <x v="47"/>
  </r>
  <r>
    <x v="5"/>
    <s v="Tercero"/>
    <s v="Chiriquí"/>
    <n v="166"/>
    <s v="01/12/2020"/>
    <x v="47"/>
  </r>
  <r>
    <x v="5"/>
    <s v="Tercero"/>
    <s v="Bocas del Toro"/>
    <n v="83"/>
    <s v="01/12/2020"/>
    <x v="47"/>
  </r>
  <r>
    <x v="6"/>
    <s v="Tercero"/>
    <s v="Chiriquí"/>
    <n v="216"/>
    <s v="01/12/2020"/>
    <x v="47"/>
  </r>
  <r>
    <x v="6"/>
    <s v="Tercero"/>
    <s v="Bocas del Toro"/>
    <n v="36"/>
    <s v="01/12/2020"/>
    <x v="47"/>
  </r>
  <r>
    <x v="7"/>
    <s v="Tercero"/>
    <s v="Chiriquí"/>
    <n v="37"/>
    <s v="01/12/2020"/>
    <x v="47"/>
  </r>
  <r>
    <x v="7"/>
    <s v="Tercero"/>
    <s v="Bocas del Toro"/>
    <n v="0"/>
    <s v="01/12/2020"/>
    <x v="47"/>
  </r>
  <r>
    <x v="8"/>
    <s v="Tercero"/>
    <s v="Chiriquí"/>
    <n v="11"/>
    <s v="01/12/2020"/>
    <x v="47"/>
  </r>
  <r>
    <x v="8"/>
    <s v="Tercero"/>
    <s v="Bocas del Toro"/>
    <n v="0"/>
    <s v="01/12/2020"/>
    <x v="47"/>
  </r>
  <r>
    <x v="9"/>
    <s v="Tercero"/>
    <s v="Chiriquí"/>
    <n v="52"/>
    <s v="01/12/2020"/>
    <x v="47"/>
  </r>
  <r>
    <x v="9"/>
    <s v="Tercero"/>
    <s v="Bocas del Toro"/>
    <n v="36"/>
    <s v="01/12/2020"/>
    <x v="47"/>
  </r>
  <r>
    <x v="10"/>
    <s v="Tercero"/>
    <s v="Chiriquí"/>
    <n v="12"/>
    <s v="01/12/2020"/>
    <x v="47"/>
  </r>
  <r>
    <x v="10"/>
    <s v="Tercero"/>
    <s v="Bocas del Toro"/>
    <n v="6"/>
    <s v="01/12/2020"/>
    <x v="47"/>
  </r>
  <r>
    <x v="11"/>
    <s v="Tercero"/>
    <s v="Chiriquí"/>
    <n v="10"/>
    <s v="01/12/2020"/>
    <x v="47"/>
  </r>
  <r>
    <x v="11"/>
    <s v="Tercero"/>
    <s v="Bocas del Toro"/>
    <n v="1"/>
    <s v="01/12/2020"/>
    <x v="47"/>
  </r>
  <r>
    <x v="12"/>
    <s v="Tercero"/>
    <s v="Chiriquí"/>
    <n v="2"/>
    <s v="01/12/2020"/>
    <x v="47"/>
  </r>
  <r>
    <x v="12"/>
    <s v="Tercero"/>
    <s v="Bocas del Toro"/>
    <n v="3"/>
    <s v="01/12/2020"/>
    <x v="47"/>
  </r>
  <r>
    <x v="13"/>
    <s v="Tercero"/>
    <s v="Chiriquí"/>
    <n v="3"/>
    <s v="01/12/2020"/>
    <x v="47"/>
  </r>
  <r>
    <x v="13"/>
    <s v="Tercero"/>
    <s v="Bocas del Toro"/>
    <n v="2"/>
    <s v="01/12/2020"/>
    <x v="47"/>
  </r>
  <r>
    <x v="14"/>
    <s v="Tercero"/>
    <s v="Chiriquí"/>
    <n v="0"/>
    <s v="01/12/2020"/>
    <x v="47"/>
  </r>
  <r>
    <x v="14"/>
    <s v="Tercero"/>
    <s v="Bocas del Toro"/>
    <n v="0"/>
    <s v="01/12/2020"/>
    <x v="47"/>
  </r>
  <r>
    <x v="0"/>
    <s v="Tercero"/>
    <s v="Chiriquí"/>
    <n v="3"/>
    <s v="01/12/2020"/>
    <x v="47"/>
  </r>
  <r>
    <x v="0"/>
    <s v="Tercero"/>
    <s v="Bocas del Toro"/>
    <n v="0"/>
    <s v="01/12/2020"/>
    <x v="47"/>
  </r>
  <r>
    <x v="1"/>
    <s v="Tercero"/>
    <s v="Chiriquí"/>
    <n v="106"/>
    <s v="01/01/2021"/>
    <x v="24"/>
  </r>
  <r>
    <x v="1"/>
    <s v="Tercero"/>
    <s v="Bocas del Toro"/>
    <n v="87"/>
    <s v="01/01/2021"/>
    <x v="24"/>
  </r>
  <r>
    <x v="2"/>
    <s v="Tercero"/>
    <s v="Chiriquí"/>
    <n v="18"/>
    <s v="01/01/2021"/>
    <x v="24"/>
  </r>
  <r>
    <x v="2"/>
    <s v="Tercero"/>
    <s v="Bocas del Toro"/>
    <n v="5"/>
    <s v="01/01/2021"/>
    <x v="24"/>
  </r>
  <r>
    <x v="3"/>
    <s v="Tercero"/>
    <s v="Chiriquí"/>
    <n v="68"/>
    <s v="01/01/2021"/>
    <x v="24"/>
  </r>
  <r>
    <x v="3"/>
    <s v="Tercero"/>
    <s v="Bocas del Toro"/>
    <n v="50"/>
    <s v="01/01/2021"/>
    <x v="24"/>
  </r>
  <r>
    <x v="4"/>
    <s v="Tercero"/>
    <s v="Chiriquí"/>
    <n v="4"/>
    <s v="01/01/2021"/>
    <x v="24"/>
  </r>
  <r>
    <x v="4"/>
    <s v="Tercero"/>
    <s v="Bocas del Toro"/>
    <n v="0"/>
    <s v="01/01/2021"/>
    <x v="24"/>
  </r>
  <r>
    <x v="5"/>
    <s v="Tercero"/>
    <s v="Chiriquí"/>
    <n v="189"/>
    <s v="01/01/2021"/>
    <x v="24"/>
  </r>
  <r>
    <x v="5"/>
    <s v="Tercero"/>
    <s v="Bocas del Toro"/>
    <n v="96"/>
    <s v="01/01/2021"/>
    <x v="24"/>
  </r>
  <r>
    <x v="6"/>
    <s v="Tercero"/>
    <s v="Chiriquí"/>
    <n v="169"/>
    <s v="01/01/2021"/>
    <x v="24"/>
  </r>
  <r>
    <x v="6"/>
    <s v="Tercero"/>
    <s v="Bocas del Toro"/>
    <n v="35"/>
    <s v="01/01/2021"/>
    <x v="24"/>
  </r>
  <r>
    <x v="7"/>
    <s v="Tercero"/>
    <s v="Chiriquí"/>
    <n v="20"/>
    <s v="01/01/2021"/>
    <x v="24"/>
  </r>
  <r>
    <x v="7"/>
    <s v="Tercero"/>
    <s v="Bocas del Toro"/>
    <n v="0"/>
    <s v="01/01/2021"/>
    <x v="24"/>
  </r>
  <r>
    <x v="8"/>
    <s v="Tercero"/>
    <s v="Chiriquí"/>
    <n v="10"/>
    <s v="01/01/2021"/>
    <x v="24"/>
  </r>
  <r>
    <x v="8"/>
    <s v="Tercero"/>
    <s v="Bocas del Toro"/>
    <n v="0"/>
    <s v="01/01/2021"/>
    <x v="24"/>
  </r>
  <r>
    <x v="9"/>
    <s v="Tercero"/>
    <s v="Chiriquí"/>
    <n v="81"/>
    <s v="01/01/2021"/>
    <x v="24"/>
  </r>
  <r>
    <x v="9"/>
    <s v="Tercero"/>
    <s v="Bocas del Toro"/>
    <n v="54"/>
    <s v="01/01/2021"/>
    <x v="24"/>
  </r>
  <r>
    <x v="10"/>
    <s v="Tercero"/>
    <s v="Chiriquí"/>
    <n v="8"/>
    <s v="01/01/2021"/>
    <x v="24"/>
  </r>
  <r>
    <x v="10"/>
    <s v="Tercero"/>
    <s v="Bocas del Toro"/>
    <n v="5"/>
    <s v="01/01/2021"/>
    <x v="24"/>
  </r>
  <r>
    <x v="11"/>
    <s v="Tercero"/>
    <s v="Chiriquí"/>
    <n v="4"/>
    <s v="01/01/2021"/>
    <x v="24"/>
  </r>
  <r>
    <x v="11"/>
    <s v="Tercero"/>
    <s v="Bocas del Toro"/>
    <n v="1"/>
    <s v="01/01/2021"/>
    <x v="24"/>
  </r>
  <r>
    <x v="12"/>
    <s v="Tercero"/>
    <s v="Chiriquí"/>
    <n v="5"/>
    <s v="01/01/2021"/>
    <x v="24"/>
  </r>
  <r>
    <x v="12"/>
    <s v="Tercero"/>
    <s v="Bocas del Toro"/>
    <n v="3"/>
    <s v="01/01/2021"/>
    <x v="24"/>
  </r>
  <r>
    <x v="13"/>
    <s v="Tercero"/>
    <s v="Chiriquí"/>
    <n v="2"/>
    <s v="01/01/2021"/>
    <x v="24"/>
  </r>
  <r>
    <x v="13"/>
    <s v="Tercero"/>
    <s v="Bocas del Toro"/>
    <n v="1"/>
    <s v="01/01/2021"/>
    <x v="24"/>
  </r>
  <r>
    <x v="14"/>
    <s v="Tercero"/>
    <s v="Chiriquí"/>
    <n v="0"/>
    <s v="01/01/2021"/>
    <x v="24"/>
  </r>
  <r>
    <x v="14"/>
    <s v="Tercero"/>
    <s v="Bocas del Toro"/>
    <n v="0"/>
    <s v="01/01/2021"/>
    <x v="24"/>
  </r>
  <r>
    <x v="0"/>
    <s v="Tercero"/>
    <s v="Chiriquí"/>
    <n v="0"/>
    <s v="01/01/2021"/>
    <x v="24"/>
  </r>
  <r>
    <x v="0"/>
    <s v="Tercero"/>
    <s v="Bocas del Toro"/>
    <n v="1"/>
    <s v="01/01/2021"/>
    <x v="24"/>
  </r>
  <r>
    <x v="1"/>
    <s v="Tercero"/>
    <s v="Chiriquí"/>
    <n v="94"/>
    <s v="01/02/2021"/>
    <x v="25"/>
  </r>
  <r>
    <x v="1"/>
    <s v="Tercero"/>
    <s v="Bocas del Toro"/>
    <n v="75"/>
    <s v="01/02/2021"/>
    <x v="25"/>
  </r>
  <r>
    <x v="2"/>
    <s v="Tercero"/>
    <s v="Chiriquí"/>
    <n v="37"/>
    <s v="01/02/2021"/>
    <x v="25"/>
  </r>
  <r>
    <x v="2"/>
    <s v="Tercero"/>
    <s v="Bocas del Toro"/>
    <n v="2"/>
    <s v="01/02/2021"/>
    <x v="25"/>
  </r>
  <r>
    <x v="3"/>
    <s v="Tercero"/>
    <s v="Chiriquí"/>
    <n v="77"/>
    <s v="01/02/2021"/>
    <x v="25"/>
  </r>
  <r>
    <x v="3"/>
    <s v="Tercero"/>
    <s v="Bocas del Toro"/>
    <n v="56"/>
    <s v="01/02/2021"/>
    <x v="25"/>
  </r>
  <r>
    <x v="4"/>
    <s v="Tercero"/>
    <s v="Chiriquí"/>
    <n v="5"/>
    <s v="01/02/2021"/>
    <x v="25"/>
  </r>
  <r>
    <x v="4"/>
    <s v="Tercero"/>
    <s v="Bocas del Toro"/>
    <n v="0"/>
    <s v="01/02/2021"/>
    <x v="25"/>
  </r>
  <r>
    <x v="5"/>
    <s v="Tercero"/>
    <s v="Chiriquí"/>
    <n v="209"/>
    <s v="01/02/2021"/>
    <x v="25"/>
  </r>
  <r>
    <x v="5"/>
    <s v="Tercero"/>
    <s v="Bocas del Toro"/>
    <n v="71"/>
    <s v="01/02/2021"/>
    <x v="25"/>
  </r>
  <r>
    <x v="6"/>
    <s v="Tercero"/>
    <s v="Chiriquí"/>
    <n v="168"/>
    <s v="01/02/2021"/>
    <x v="25"/>
  </r>
  <r>
    <x v="6"/>
    <s v="Tercero"/>
    <s v="Bocas del Toro"/>
    <n v="37"/>
    <s v="01/02/2021"/>
    <x v="25"/>
  </r>
  <r>
    <x v="7"/>
    <s v="Tercero"/>
    <s v="Chiriquí"/>
    <n v="21"/>
    <s v="01/02/2021"/>
    <x v="25"/>
  </r>
  <r>
    <x v="7"/>
    <s v="Tercero"/>
    <s v="Bocas del Toro"/>
    <n v="0"/>
    <s v="01/02/2021"/>
    <x v="25"/>
  </r>
  <r>
    <x v="8"/>
    <s v="Tercero"/>
    <s v="Chiriquí"/>
    <n v="14"/>
    <s v="01/02/2021"/>
    <x v="25"/>
  </r>
  <r>
    <x v="8"/>
    <s v="Tercero"/>
    <s v="Bocas del Toro"/>
    <n v="5"/>
    <s v="01/02/2021"/>
    <x v="25"/>
  </r>
  <r>
    <x v="9"/>
    <s v="Tercero"/>
    <s v="Chiriquí"/>
    <n v="91"/>
    <s v="01/02/2021"/>
    <x v="25"/>
  </r>
  <r>
    <x v="9"/>
    <s v="Tercero"/>
    <s v="Bocas del Toro"/>
    <n v="24"/>
    <s v="01/02/2021"/>
    <x v="25"/>
  </r>
  <r>
    <x v="10"/>
    <s v="Tercero"/>
    <s v="Chiriquí"/>
    <n v="10"/>
    <s v="01/02/2021"/>
    <x v="25"/>
  </r>
  <r>
    <x v="10"/>
    <s v="Tercero"/>
    <s v="Bocas del Toro"/>
    <n v="9"/>
    <s v="01/02/2021"/>
    <x v="25"/>
  </r>
  <r>
    <x v="11"/>
    <s v="Tercero"/>
    <s v="Chiriquí"/>
    <n v="6"/>
    <s v="01/02/2021"/>
    <x v="25"/>
  </r>
  <r>
    <x v="11"/>
    <s v="Tercero"/>
    <s v="Bocas del Toro"/>
    <n v="1"/>
    <s v="01/02/2021"/>
    <x v="25"/>
  </r>
  <r>
    <x v="12"/>
    <s v="Tercero"/>
    <s v="Chiriquí"/>
    <n v="5"/>
    <s v="01/02/2021"/>
    <x v="25"/>
  </r>
  <r>
    <x v="12"/>
    <s v="Tercero"/>
    <s v="Bocas del Toro"/>
    <n v="3"/>
    <s v="01/02/2021"/>
    <x v="25"/>
  </r>
  <r>
    <x v="13"/>
    <s v="Tercero"/>
    <s v="Chiriquí"/>
    <n v="2"/>
    <s v="01/02/2021"/>
    <x v="25"/>
  </r>
  <r>
    <x v="13"/>
    <s v="Tercero"/>
    <s v="Bocas del Toro"/>
    <n v="1"/>
    <s v="01/02/2021"/>
    <x v="25"/>
  </r>
  <r>
    <x v="14"/>
    <s v="Tercero"/>
    <s v="Chiriquí"/>
    <n v="1"/>
    <s v="01/02/2021"/>
    <x v="25"/>
  </r>
  <r>
    <x v="14"/>
    <s v="Tercero"/>
    <s v="Bocas del Toro"/>
    <n v="0"/>
    <s v="01/02/2021"/>
    <x v="25"/>
  </r>
  <r>
    <x v="0"/>
    <s v="Tercero"/>
    <s v="Chiriquí"/>
    <n v="1"/>
    <s v="01/02/2021"/>
    <x v="25"/>
  </r>
  <r>
    <x v="0"/>
    <s v="Tercero"/>
    <s v="Bocas del Toro"/>
    <n v="1"/>
    <s v="01/02/2021"/>
    <x v="25"/>
  </r>
  <r>
    <x v="1"/>
    <s v="Tercero"/>
    <s v="Chiriquí"/>
    <n v="129"/>
    <s v="01/03/2021"/>
    <x v="26"/>
  </r>
  <r>
    <x v="1"/>
    <s v="Tercero"/>
    <s v="Bocas del Toro"/>
    <n v="82"/>
    <s v="01/03/2021"/>
    <x v="26"/>
  </r>
  <r>
    <x v="2"/>
    <s v="Tercero"/>
    <s v="Chiriquí"/>
    <n v="48"/>
    <s v="01/03/2021"/>
    <x v="26"/>
  </r>
  <r>
    <x v="2"/>
    <s v="Tercero"/>
    <s v="Bocas del Toro"/>
    <n v="3"/>
    <s v="01/03/2021"/>
    <x v="26"/>
  </r>
  <r>
    <x v="3"/>
    <s v="Tercero"/>
    <s v="Chiriquí"/>
    <n v="102"/>
    <s v="01/03/2021"/>
    <x v="26"/>
  </r>
  <r>
    <x v="3"/>
    <s v="Tercero"/>
    <s v="Bocas del Toro"/>
    <n v="47"/>
    <s v="01/03/2021"/>
    <x v="26"/>
  </r>
  <r>
    <x v="4"/>
    <s v="Tercero"/>
    <s v="Chiriquí"/>
    <n v="4"/>
    <s v="01/03/2021"/>
    <x v="26"/>
  </r>
  <r>
    <x v="4"/>
    <s v="Tercero"/>
    <s v="Bocas del Toro"/>
    <n v="0"/>
    <s v="01/03/2021"/>
    <x v="26"/>
  </r>
  <r>
    <x v="5"/>
    <s v="Tercero"/>
    <s v="Chiriquí"/>
    <n v="225"/>
    <s v="01/03/2021"/>
    <x v="26"/>
  </r>
  <r>
    <x v="5"/>
    <s v="Tercero"/>
    <s v="Bocas del Toro"/>
    <n v="86"/>
    <s v="01/03/2021"/>
    <x v="26"/>
  </r>
  <r>
    <x v="6"/>
    <s v="Tercero"/>
    <s v="Chiriquí"/>
    <n v="234"/>
    <s v="01/03/2021"/>
    <x v="26"/>
  </r>
  <r>
    <x v="6"/>
    <s v="Tercero"/>
    <s v="Bocas del Toro"/>
    <n v="49"/>
    <s v="01/03/2021"/>
    <x v="26"/>
  </r>
  <r>
    <x v="7"/>
    <s v="Tercero"/>
    <s v="Chiriquí"/>
    <n v="17"/>
    <s v="01/03/2021"/>
    <x v="26"/>
  </r>
  <r>
    <x v="7"/>
    <s v="Tercero"/>
    <s v="Bocas del Toro"/>
    <n v="8"/>
    <s v="01/03/2021"/>
    <x v="26"/>
  </r>
  <r>
    <x v="8"/>
    <s v="Tercero"/>
    <s v="Chiriquí"/>
    <n v="15"/>
    <s v="01/03/2021"/>
    <x v="26"/>
  </r>
  <r>
    <x v="8"/>
    <s v="Tercero"/>
    <s v="Bocas del Toro"/>
    <n v="0"/>
    <s v="01/03/2021"/>
    <x v="26"/>
  </r>
  <r>
    <x v="9"/>
    <s v="Tercero"/>
    <s v="Chiriquí"/>
    <n v="101"/>
    <s v="01/03/2021"/>
    <x v="26"/>
  </r>
  <r>
    <x v="9"/>
    <s v="Tercero"/>
    <s v="Bocas del Toro"/>
    <n v="43"/>
    <s v="01/03/2021"/>
    <x v="26"/>
  </r>
  <r>
    <x v="10"/>
    <s v="Tercero"/>
    <s v="Chiriquí"/>
    <n v="14"/>
    <s v="01/03/2021"/>
    <x v="26"/>
  </r>
  <r>
    <x v="10"/>
    <s v="Tercero"/>
    <s v="Bocas del Toro"/>
    <n v="9"/>
    <s v="01/03/2021"/>
    <x v="26"/>
  </r>
  <r>
    <x v="11"/>
    <s v="Tercero"/>
    <s v="Chiriquí"/>
    <n v="14"/>
    <s v="01/03/2021"/>
    <x v="26"/>
  </r>
  <r>
    <x v="11"/>
    <s v="Tercero"/>
    <s v="Bocas del Toro"/>
    <n v="3"/>
    <s v="01/03/2021"/>
    <x v="26"/>
  </r>
  <r>
    <x v="12"/>
    <s v="Tercero"/>
    <s v="Chiriquí"/>
    <n v="8"/>
    <s v="01/03/2021"/>
    <x v="26"/>
  </r>
  <r>
    <x v="12"/>
    <s v="Tercero"/>
    <s v="Bocas del Toro"/>
    <n v="7"/>
    <s v="01/03/2021"/>
    <x v="26"/>
  </r>
  <r>
    <x v="13"/>
    <s v="Tercero"/>
    <s v="Chiriquí"/>
    <n v="11"/>
    <s v="01/03/2021"/>
    <x v="26"/>
  </r>
  <r>
    <x v="13"/>
    <s v="Tercero"/>
    <s v="Bocas del Toro"/>
    <n v="2"/>
    <s v="01/03/2021"/>
    <x v="26"/>
  </r>
  <r>
    <x v="14"/>
    <s v="Tercero"/>
    <s v="Chiriquí"/>
    <n v="0"/>
    <s v="01/03/2021"/>
    <x v="26"/>
  </r>
  <r>
    <x v="14"/>
    <s v="Tercero"/>
    <s v="Bocas del Toro"/>
    <n v="0"/>
    <s v="01/03/2021"/>
    <x v="26"/>
  </r>
  <r>
    <x v="0"/>
    <s v="Tercero"/>
    <s v="Chiriquí"/>
    <n v="0"/>
    <s v="01/03/2021"/>
    <x v="26"/>
  </r>
  <r>
    <x v="0"/>
    <s v="Tercero"/>
    <s v="Bocas del Toro"/>
    <n v="0"/>
    <s v="01/03/2021"/>
    <x v="26"/>
  </r>
  <r>
    <x v="1"/>
    <s v="Tercero"/>
    <s v="Chiriquí"/>
    <n v="116"/>
    <s v="01/04/2021"/>
    <x v="27"/>
  </r>
  <r>
    <x v="1"/>
    <s v="Tercero"/>
    <s v="Bocas del Toro"/>
    <n v="98"/>
    <s v="01/04/2021"/>
    <x v="27"/>
  </r>
  <r>
    <x v="2"/>
    <s v="Tercero"/>
    <s v="Chiriquí"/>
    <n v="31"/>
    <s v="01/04/2021"/>
    <x v="27"/>
  </r>
  <r>
    <x v="2"/>
    <s v="Tercero"/>
    <s v="Bocas del Toro"/>
    <n v="3"/>
    <s v="01/04/2021"/>
    <x v="27"/>
  </r>
  <r>
    <x v="3"/>
    <s v="Tercero"/>
    <s v="Chiriquí"/>
    <n v="92"/>
    <s v="01/04/2021"/>
    <x v="27"/>
  </r>
  <r>
    <x v="3"/>
    <s v="Tercero"/>
    <s v="Bocas del Toro"/>
    <n v="43"/>
    <s v="01/04/2021"/>
    <x v="27"/>
  </r>
  <r>
    <x v="4"/>
    <s v="Tercero"/>
    <s v="Chiriquí"/>
    <n v="4"/>
    <s v="01/04/2021"/>
    <x v="27"/>
  </r>
  <r>
    <x v="4"/>
    <s v="Tercero"/>
    <s v="Bocas del Toro"/>
    <n v="0"/>
    <s v="01/04/2021"/>
    <x v="27"/>
  </r>
  <r>
    <x v="5"/>
    <s v="Tercero"/>
    <s v="Chiriquí"/>
    <n v="211"/>
    <s v="01/04/2021"/>
    <x v="27"/>
  </r>
  <r>
    <x v="5"/>
    <s v="Tercero"/>
    <s v="Bocas del Toro"/>
    <n v="89"/>
    <s v="01/04/2021"/>
    <x v="27"/>
  </r>
  <r>
    <x v="6"/>
    <s v="Tercero"/>
    <s v="Chiriquí"/>
    <n v="219"/>
    <s v="01/04/2021"/>
    <x v="27"/>
  </r>
  <r>
    <x v="6"/>
    <s v="Tercero"/>
    <s v="Bocas del Toro"/>
    <n v="43"/>
    <s v="01/04/2021"/>
    <x v="27"/>
  </r>
  <r>
    <x v="7"/>
    <s v="Tercero"/>
    <s v="Chiriquí"/>
    <n v="10"/>
    <s v="01/04/2021"/>
    <x v="27"/>
  </r>
  <r>
    <x v="7"/>
    <s v="Tercero"/>
    <s v="Bocas del Toro"/>
    <n v="2"/>
    <s v="01/04/2021"/>
    <x v="27"/>
  </r>
  <r>
    <x v="8"/>
    <s v="Tercero"/>
    <s v="Chiriquí"/>
    <n v="15"/>
    <s v="01/04/2021"/>
    <x v="27"/>
  </r>
  <r>
    <x v="8"/>
    <s v="Tercero"/>
    <s v="Bocas del Toro"/>
    <n v="2"/>
    <s v="01/04/2021"/>
    <x v="27"/>
  </r>
  <r>
    <x v="9"/>
    <s v="Tercero"/>
    <s v="Chiriquí"/>
    <n v="124"/>
    <s v="01/04/2021"/>
    <x v="27"/>
  </r>
  <r>
    <x v="9"/>
    <s v="Tercero"/>
    <s v="Bocas del Toro"/>
    <n v="57"/>
    <s v="01/04/2021"/>
    <x v="27"/>
  </r>
  <r>
    <x v="10"/>
    <s v="Tercero"/>
    <s v="Chiriquí"/>
    <n v="13"/>
    <s v="01/04/2021"/>
    <x v="27"/>
  </r>
  <r>
    <x v="10"/>
    <s v="Tercero"/>
    <s v="Bocas del Toro"/>
    <n v="4"/>
    <s v="01/04/2021"/>
    <x v="27"/>
  </r>
  <r>
    <x v="11"/>
    <s v="Tercero"/>
    <s v="Chiriquí"/>
    <n v="11"/>
    <s v="01/04/2021"/>
    <x v="27"/>
  </r>
  <r>
    <x v="11"/>
    <s v="Tercero"/>
    <s v="Bocas del Toro"/>
    <n v="0"/>
    <s v="01/04/2021"/>
    <x v="27"/>
  </r>
  <r>
    <x v="12"/>
    <s v="Tercero"/>
    <s v="Chiriquí"/>
    <n v="12"/>
    <s v="01/04/2021"/>
    <x v="27"/>
  </r>
  <r>
    <x v="12"/>
    <s v="Tercero"/>
    <s v="Bocas del Toro"/>
    <n v="7"/>
    <s v="01/04/2021"/>
    <x v="27"/>
  </r>
  <r>
    <x v="13"/>
    <s v="Tercero"/>
    <s v="Chiriquí"/>
    <n v="12"/>
    <s v="01/04/2021"/>
    <x v="27"/>
  </r>
  <r>
    <x v="13"/>
    <s v="Tercero"/>
    <s v="Bocas del Toro"/>
    <n v="3"/>
    <s v="01/04/2021"/>
    <x v="27"/>
  </r>
  <r>
    <x v="14"/>
    <s v="Tercero"/>
    <s v="Chiriquí"/>
    <n v="0"/>
    <s v="01/04/2021"/>
    <x v="27"/>
  </r>
  <r>
    <x v="14"/>
    <s v="Tercero"/>
    <s v="Bocas del Toro"/>
    <n v="0"/>
    <s v="01/04/2021"/>
    <x v="27"/>
  </r>
  <r>
    <x v="0"/>
    <s v="Tercero"/>
    <s v="Chiriquí"/>
    <n v="1"/>
    <s v="01/04/2021"/>
    <x v="27"/>
  </r>
  <r>
    <x v="0"/>
    <s v="Tercero"/>
    <s v="Bocas del Toro"/>
    <n v="0"/>
    <s v="01/04/2021"/>
    <x v="27"/>
  </r>
  <r>
    <x v="1"/>
    <s v="Tercero"/>
    <s v="Chiriquí"/>
    <n v="108"/>
    <s v="01/05/2021"/>
    <x v="28"/>
  </r>
  <r>
    <x v="1"/>
    <s v="Tercero"/>
    <s v="Bocas del Toro"/>
    <n v="80"/>
    <s v="01/05/2021"/>
    <x v="28"/>
  </r>
  <r>
    <x v="2"/>
    <s v="Tercero"/>
    <s v="Chiriquí"/>
    <n v="49"/>
    <s v="01/05/2021"/>
    <x v="28"/>
  </r>
  <r>
    <x v="2"/>
    <s v="Tercero"/>
    <s v="Bocas del Toro"/>
    <n v="4"/>
    <s v="01/05/2021"/>
    <x v="28"/>
  </r>
  <r>
    <x v="3"/>
    <s v="Tercero"/>
    <s v="Chiriquí"/>
    <n v="97"/>
    <s v="01/05/2021"/>
    <x v="28"/>
  </r>
  <r>
    <x v="3"/>
    <s v="Tercero"/>
    <s v="Bocas del Toro"/>
    <n v="80"/>
    <s v="01/05/2021"/>
    <x v="28"/>
  </r>
  <r>
    <x v="4"/>
    <s v="Tercero"/>
    <s v="Chiriquí"/>
    <n v="2"/>
    <s v="01/05/2021"/>
    <x v="28"/>
  </r>
  <r>
    <x v="4"/>
    <s v="Tercero"/>
    <s v="Bocas del Toro"/>
    <n v="1"/>
    <s v="01/05/2021"/>
    <x v="28"/>
  </r>
  <r>
    <x v="5"/>
    <s v="Tercero"/>
    <s v="Chiriquí"/>
    <n v="241"/>
    <s v="01/05/2021"/>
    <x v="28"/>
  </r>
  <r>
    <x v="5"/>
    <s v="Tercero"/>
    <s v="Bocas del Toro"/>
    <n v="99"/>
    <s v="01/05/2021"/>
    <x v="28"/>
  </r>
  <r>
    <x v="6"/>
    <s v="Tercero"/>
    <s v="Chiriquí"/>
    <n v="224"/>
    <s v="01/05/2021"/>
    <x v="28"/>
  </r>
  <r>
    <x v="6"/>
    <s v="Tercero"/>
    <s v="Bocas del Toro"/>
    <n v="64"/>
    <s v="01/05/2021"/>
    <x v="28"/>
  </r>
  <r>
    <x v="7"/>
    <s v="Tercero"/>
    <s v="Chiriquí"/>
    <n v="8"/>
    <s v="01/05/2021"/>
    <x v="28"/>
  </r>
  <r>
    <x v="7"/>
    <s v="Tercero"/>
    <s v="Bocas del Toro"/>
    <n v="0"/>
    <s v="01/05/2021"/>
    <x v="28"/>
  </r>
  <r>
    <x v="8"/>
    <s v="Tercero"/>
    <s v="Chiriquí"/>
    <n v="10"/>
    <s v="01/05/2021"/>
    <x v="28"/>
  </r>
  <r>
    <x v="8"/>
    <s v="Tercero"/>
    <s v="Bocas del Toro"/>
    <n v="3"/>
    <s v="01/05/2021"/>
    <x v="28"/>
  </r>
  <r>
    <x v="9"/>
    <s v="Tercero"/>
    <s v="Chiriquí"/>
    <n v="89"/>
    <s v="01/05/2021"/>
    <x v="28"/>
  </r>
  <r>
    <x v="9"/>
    <s v="Tercero"/>
    <s v="Bocas del Toro"/>
    <n v="49"/>
    <s v="01/05/2021"/>
    <x v="28"/>
  </r>
  <r>
    <x v="10"/>
    <s v="Tercero"/>
    <s v="Chiriquí"/>
    <n v="5"/>
    <s v="01/05/2021"/>
    <x v="28"/>
  </r>
  <r>
    <x v="10"/>
    <s v="Tercero"/>
    <s v="Bocas del Toro"/>
    <n v="2"/>
    <s v="01/05/2021"/>
    <x v="28"/>
  </r>
  <r>
    <x v="11"/>
    <s v="Tercero"/>
    <s v="Chiriquí"/>
    <n v="18"/>
    <s v="01/05/2021"/>
    <x v="28"/>
  </r>
  <r>
    <x v="11"/>
    <s v="Tercero"/>
    <s v="Bocas del Toro"/>
    <n v="3"/>
    <s v="01/05/2021"/>
    <x v="28"/>
  </r>
  <r>
    <x v="12"/>
    <s v="Tercero"/>
    <s v="Chiriquí"/>
    <n v="16"/>
    <s v="01/05/2021"/>
    <x v="28"/>
  </r>
  <r>
    <x v="12"/>
    <s v="Tercero"/>
    <s v="Bocas del Toro"/>
    <n v="0"/>
    <s v="01/05/2021"/>
    <x v="28"/>
  </r>
  <r>
    <x v="13"/>
    <s v="Tercero"/>
    <s v="Chiriquí"/>
    <n v="6"/>
    <s v="01/05/2021"/>
    <x v="28"/>
  </r>
  <r>
    <x v="13"/>
    <s v="Tercero"/>
    <s v="Bocas del Toro"/>
    <n v="8"/>
    <s v="01/05/2021"/>
    <x v="28"/>
  </r>
  <r>
    <x v="14"/>
    <s v="Tercero"/>
    <s v="Chiriquí"/>
    <n v="0"/>
    <s v="01/05/2021"/>
    <x v="28"/>
  </r>
  <r>
    <x v="14"/>
    <s v="Tercero"/>
    <s v="Bocas del Toro"/>
    <n v="0"/>
    <s v="01/05/2021"/>
    <x v="28"/>
  </r>
  <r>
    <x v="0"/>
    <s v="Tercero"/>
    <s v="Chiriquí"/>
    <n v="2"/>
    <s v="01/05/2021"/>
    <x v="28"/>
  </r>
  <r>
    <x v="0"/>
    <s v="Tercero"/>
    <s v="Bocas del Toro"/>
    <n v="0"/>
    <s v="01/05/2021"/>
    <x v="28"/>
  </r>
  <r>
    <x v="1"/>
    <s v="Tercero"/>
    <s v="Chiriquí"/>
    <n v="134"/>
    <s v="01/06/2021"/>
    <x v="29"/>
  </r>
  <r>
    <x v="1"/>
    <s v="Tercero"/>
    <s v="Bocas del Toro"/>
    <n v="105"/>
    <s v="01/06/2021"/>
    <x v="29"/>
  </r>
  <r>
    <x v="2"/>
    <s v="Tercero"/>
    <s v="Chiriquí"/>
    <n v="37"/>
    <s v="01/06/2021"/>
    <x v="29"/>
  </r>
  <r>
    <x v="2"/>
    <s v="Tercero"/>
    <s v="Bocas del Toro"/>
    <n v="7"/>
    <s v="01/06/2021"/>
    <x v="29"/>
  </r>
  <r>
    <x v="3"/>
    <s v="Tercero"/>
    <s v="Chiriquí"/>
    <n v="93"/>
    <s v="01/06/2021"/>
    <x v="29"/>
  </r>
  <r>
    <x v="3"/>
    <s v="Tercero"/>
    <s v="Bocas del Toro"/>
    <n v="62"/>
    <s v="01/06/2021"/>
    <x v="29"/>
  </r>
  <r>
    <x v="4"/>
    <s v="Tercero"/>
    <s v="Chiriquí"/>
    <n v="3"/>
    <s v="01/06/2021"/>
    <x v="29"/>
  </r>
  <r>
    <x v="4"/>
    <s v="Tercero"/>
    <s v="Bocas del Toro"/>
    <n v="0"/>
    <s v="01/06/2021"/>
    <x v="29"/>
  </r>
  <r>
    <x v="5"/>
    <s v="Tercero"/>
    <s v="Chiriquí"/>
    <n v="229"/>
    <s v="01/06/2021"/>
    <x v="29"/>
  </r>
  <r>
    <x v="5"/>
    <s v="Tercero"/>
    <s v="Bocas del Toro"/>
    <n v="119"/>
    <s v="01/06/2021"/>
    <x v="29"/>
  </r>
  <r>
    <x v="6"/>
    <s v="Tercero"/>
    <s v="Chiriquí"/>
    <n v="207"/>
    <s v="01/06/2021"/>
    <x v="29"/>
  </r>
  <r>
    <x v="6"/>
    <s v="Tercero"/>
    <s v="Bocas del Toro"/>
    <n v="62"/>
    <s v="01/06/2021"/>
    <x v="29"/>
  </r>
  <r>
    <x v="7"/>
    <s v="Tercero"/>
    <s v="Chiriquí"/>
    <n v="26"/>
    <s v="01/06/2021"/>
    <x v="29"/>
  </r>
  <r>
    <x v="7"/>
    <s v="Tercero"/>
    <s v="Bocas del Toro"/>
    <n v="2"/>
    <s v="01/06/2021"/>
    <x v="29"/>
  </r>
  <r>
    <x v="8"/>
    <s v="Tercero"/>
    <s v="Chiriquí"/>
    <n v="4"/>
    <s v="01/06/2021"/>
    <x v="29"/>
  </r>
  <r>
    <x v="8"/>
    <s v="Tercero"/>
    <s v="Bocas del Toro"/>
    <n v="0"/>
    <s v="01/06/2021"/>
    <x v="29"/>
  </r>
  <r>
    <x v="9"/>
    <s v="Tercero"/>
    <s v="Chiriquí"/>
    <n v="107"/>
    <s v="01/06/2021"/>
    <x v="29"/>
  </r>
  <r>
    <x v="9"/>
    <s v="Tercero"/>
    <s v="Bocas del Toro"/>
    <n v="44"/>
    <s v="01/06/2021"/>
    <x v="29"/>
  </r>
  <r>
    <x v="10"/>
    <s v="Tercero"/>
    <s v="Chiriquí"/>
    <n v="17"/>
    <s v="01/06/2021"/>
    <x v="29"/>
  </r>
  <r>
    <x v="10"/>
    <s v="Tercero"/>
    <s v="Bocas del Toro"/>
    <n v="7"/>
    <s v="01/06/2021"/>
    <x v="29"/>
  </r>
  <r>
    <x v="11"/>
    <s v="Tercero"/>
    <s v="Chiriquí"/>
    <n v="8"/>
    <s v="01/06/2021"/>
    <x v="29"/>
  </r>
  <r>
    <x v="11"/>
    <s v="Tercero"/>
    <s v="Bocas del Toro"/>
    <n v="3"/>
    <s v="01/06/2021"/>
    <x v="29"/>
  </r>
  <r>
    <x v="12"/>
    <s v="Tercero"/>
    <s v="Chiriquí"/>
    <n v="10"/>
    <s v="01/06/2021"/>
    <x v="29"/>
  </r>
  <r>
    <x v="12"/>
    <s v="Tercero"/>
    <s v="Bocas del Toro"/>
    <n v="5"/>
    <s v="01/06/2021"/>
    <x v="29"/>
  </r>
  <r>
    <x v="13"/>
    <s v="Tercero"/>
    <s v="Chiriquí"/>
    <n v="8"/>
    <s v="01/06/2021"/>
    <x v="29"/>
  </r>
  <r>
    <x v="13"/>
    <s v="Tercero"/>
    <s v="Bocas del Toro"/>
    <n v="0"/>
    <s v="01/06/2021"/>
    <x v="29"/>
  </r>
  <r>
    <x v="14"/>
    <s v="Tercero"/>
    <s v="Chiriquí"/>
    <n v="0"/>
    <s v="01/06/2021"/>
    <x v="29"/>
  </r>
  <r>
    <x v="14"/>
    <s v="Tercero"/>
    <s v="Bocas del Toro"/>
    <n v="0"/>
    <s v="01/06/2021"/>
    <x v="29"/>
  </r>
  <r>
    <x v="0"/>
    <s v="Tercero"/>
    <s v="Chiriquí"/>
    <n v="0"/>
    <s v="01/06/2021"/>
    <x v="29"/>
  </r>
  <r>
    <x v="0"/>
    <s v="Tercero"/>
    <s v="Bocas del Toro"/>
    <n v="1"/>
    <s v="01/06/2021"/>
    <x v="29"/>
  </r>
  <r>
    <x v="1"/>
    <s v="Tercero"/>
    <s v="Chiriquí"/>
    <n v="122"/>
    <s v="01/07/2021"/>
    <x v="30"/>
  </r>
  <r>
    <x v="1"/>
    <s v="Tercero"/>
    <s v="Bocas del Toro"/>
    <n v="86"/>
    <s v="01/07/2021"/>
    <x v="30"/>
  </r>
  <r>
    <x v="2"/>
    <s v="Tercero"/>
    <s v="Chiriquí"/>
    <n v="45"/>
    <s v="01/07/2021"/>
    <x v="30"/>
  </r>
  <r>
    <x v="2"/>
    <s v="Tercero"/>
    <s v="Bocas del Toro"/>
    <n v="3"/>
    <s v="01/07/2021"/>
    <x v="30"/>
  </r>
  <r>
    <x v="3"/>
    <s v="Tercero"/>
    <s v="Chiriquí"/>
    <n v="80"/>
    <s v="01/07/2021"/>
    <x v="30"/>
  </r>
  <r>
    <x v="3"/>
    <s v="Tercero"/>
    <s v="Bocas del Toro"/>
    <n v="62"/>
    <s v="01/07/2021"/>
    <x v="30"/>
  </r>
  <r>
    <x v="4"/>
    <s v="Tercero"/>
    <s v="Chiriquí"/>
    <n v="5"/>
    <s v="01/07/2021"/>
    <x v="30"/>
  </r>
  <r>
    <x v="4"/>
    <s v="Tercero"/>
    <s v="Bocas del Toro"/>
    <n v="0"/>
    <s v="01/07/2021"/>
    <x v="30"/>
  </r>
  <r>
    <x v="5"/>
    <s v="Tercero"/>
    <s v="Chiriquí"/>
    <n v="195"/>
    <s v="01/07/2021"/>
    <x v="30"/>
  </r>
  <r>
    <x v="5"/>
    <s v="Tercero"/>
    <s v="Bocas del Toro"/>
    <n v="105"/>
    <s v="01/07/2021"/>
    <x v="30"/>
  </r>
  <r>
    <x v="6"/>
    <s v="Tercero"/>
    <s v="Chiriquí"/>
    <n v="215"/>
    <s v="01/07/2021"/>
    <x v="30"/>
  </r>
  <r>
    <x v="6"/>
    <s v="Tercero"/>
    <s v="Bocas del Toro"/>
    <n v="59"/>
    <s v="01/07/2021"/>
    <x v="30"/>
  </r>
  <r>
    <x v="7"/>
    <s v="Tercero"/>
    <s v="Chiriquí"/>
    <n v="10"/>
    <s v="01/07/2021"/>
    <x v="30"/>
  </r>
  <r>
    <x v="7"/>
    <s v="Tercero"/>
    <s v="Bocas del Toro"/>
    <n v="1"/>
    <s v="01/07/2021"/>
    <x v="30"/>
  </r>
  <r>
    <x v="8"/>
    <s v="Tercero"/>
    <s v="Chiriquí"/>
    <n v="5"/>
    <s v="01/07/2021"/>
    <x v="30"/>
  </r>
  <r>
    <x v="8"/>
    <s v="Tercero"/>
    <s v="Bocas del Toro"/>
    <n v="1"/>
    <s v="01/07/2021"/>
    <x v="30"/>
  </r>
  <r>
    <x v="9"/>
    <s v="Tercero"/>
    <s v="Chiriquí"/>
    <n v="88"/>
    <s v="01/07/2021"/>
    <x v="30"/>
  </r>
  <r>
    <x v="9"/>
    <s v="Tercero"/>
    <s v="Bocas del Toro"/>
    <n v="61"/>
    <s v="01/07/2021"/>
    <x v="30"/>
  </r>
  <r>
    <x v="10"/>
    <s v="Tercero"/>
    <s v="Chiriquí"/>
    <n v="18"/>
    <s v="01/07/2021"/>
    <x v="30"/>
  </r>
  <r>
    <x v="10"/>
    <s v="Tercero"/>
    <s v="Bocas del Toro"/>
    <n v="10"/>
    <s v="01/07/2021"/>
    <x v="30"/>
  </r>
  <r>
    <x v="11"/>
    <s v="Tercero"/>
    <s v="Chiriquí"/>
    <n v="16"/>
    <s v="01/07/2021"/>
    <x v="30"/>
  </r>
  <r>
    <x v="11"/>
    <s v="Tercero"/>
    <s v="Bocas del Toro"/>
    <n v="5"/>
    <s v="01/07/2021"/>
    <x v="30"/>
  </r>
  <r>
    <x v="12"/>
    <s v="Tercero"/>
    <s v="Chiriquí"/>
    <n v="11"/>
    <s v="01/07/2021"/>
    <x v="30"/>
  </r>
  <r>
    <x v="12"/>
    <s v="Tercero"/>
    <s v="Bocas del Toro"/>
    <n v="7"/>
    <s v="01/07/2021"/>
    <x v="30"/>
  </r>
  <r>
    <x v="13"/>
    <s v="Tercero"/>
    <s v="Chiriquí"/>
    <n v="3"/>
    <s v="01/07/2021"/>
    <x v="30"/>
  </r>
  <r>
    <x v="13"/>
    <s v="Tercero"/>
    <s v="Bocas del Toro"/>
    <n v="2"/>
    <s v="01/07/2021"/>
    <x v="30"/>
  </r>
  <r>
    <x v="14"/>
    <s v="Tercero"/>
    <s v="Chiriquí"/>
    <n v="0"/>
    <s v="01/07/2021"/>
    <x v="30"/>
  </r>
  <r>
    <x v="14"/>
    <s v="Tercero"/>
    <s v="Bocas del Toro"/>
    <n v="0"/>
    <s v="01/07/2021"/>
    <x v="30"/>
  </r>
  <r>
    <x v="0"/>
    <s v="Tercero"/>
    <s v="Chiriquí"/>
    <n v="1"/>
    <s v="01/07/2021"/>
    <x v="30"/>
  </r>
  <r>
    <x v="0"/>
    <s v="Tercero"/>
    <s v="Bocas del Toro"/>
    <n v="0"/>
    <s v="01/07/2021"/>
    <x v="30"/>
  </r>
  <r>
    <x v="1"/>
    <s v="Tercero"/>
    <s v="Chiriquí"/>
    <n v="119"/>
    <s v="01/08/2021"/>
    <x v="31"/>
  </r>
  <r>
    <x v="1"/>
    <s v="Tercero"/>
    <s v="Bocas del Toro"/>
    <n v="75"/>
    <s v="01/08/2021"/>
    <x v="31"/>
  </r>
  <r>
    <x v="2"/>
    <s v="Tercero"/>
    <s v="Chiriquí"/>
    <n v="41"/>
    <s v="01/08/2021"/>
    <x v="31"/>
  </r>
  <r>
    <x v="2"/>
    <s v="Tercero"/>
    <s v="Bocas del Toro"/>
    <n v="4"/>
    <s v="01/08/2021"/>
    <x v="31"/>
  </r>
  <r>
    <x v="3"/>
    <s v="Tercero"/>
    <s v="Chiriquí"/>
    <n v="88"/>
    <s v="01/08/2021"/>
    <x v="31"/>
  </r>
  <r>
    <x v="3"/>
    <s v="Tercero"/>
    <s v="Bocas del Toro"/>
    <n v="48"/>
    <s v="01/08/2021"/>
    <x v="31"/>
  </r>
  <r>
    <x v="4"/>
    <s v="Tercero"/>
    <s v="Chiriquí"/>
    <n v="12"/>
    <s v="01/08/2021"/>
    <x v="31"/>
  </r>
  <r>
    <x v="4"/>
    <s v="Tercero"/>
    <s v="Bocas del Toro"/>
    <n v="0"/>
    <s v="01/08/2021"/>
    <x v="31"/>
  </r>
  <r>
    <x v="5"/>
    <s v="Tercero"/>
    <s v="Chiriquí"/>
    <n v="192"/>
    <s v="01/08/2021"/>
    <x v="31"/>
  </r>
  <r>
    <x v="5"/>
    <s v="Tercero"/>
    <s v="Bocas del Toro"/>
    <n v="113"/>
    <s v="01/08/2021"/>
    <x v="31"/>
  </r>
  <r>
    <x v="6"/>
    <s v="Tercero"/>
    <s v="Chiriquí"/>
    <n v="224"/>
    <s v="01/08/2021"/>
    <x v="31"/>
  </r>
  <r>
    <x v="6"/>
    <s v="Tercero"/>
    <s v="Bocas del Toro"/>
    <n v="49"/>
    <s v="01/08/2021"/>
    <x v="31"/>
  </r>
  <r>
    <x v="7"/>
    <s v="Tercero"/>
    <s v="Chiriquí"/>
    <n v="5"/>
    <s v="01/08/2021"/>
    <x v="31"/>
  </r>
  <r>
    <x v="7"/>
    <s v="Tercero"/>
    <s v="Bocas del Toro"/>
    <n v="0"/>
    <s v="01/08/2021"/>
    <x v="31"/>
  </r>
  <r>
    <x v="8"/>
    <s v="Tercero"/>
    <s v="Chiriquí"/>
    <n v="4"/>
    <s v="01/08/2021"/>
    <x v="31"/>
  </r>
  <r>
    <x v="8"/>
    <s v="Tercero"/>
    <s v="Bocas del Toro"/>
    <n v="0"/>
    <s v="01/08/2021"/>
    <x v="31"/>
  </r>
  <r>
    <x v="9"/>
    <s v="Tercero"/>
    <s v="Chiriquí"/>
    <n v="102"/>
    <s v="01/08/2021"/>
    <x v="31"/>
  </r>
  <r>
    <x v="9"/>
    <s v="Tercero"/>
    <s v="Bocas del Toro"/>
    <n v="64"/>
    <s v="01/08/2021"/>
    <x v="31"/>
  </r>
  <r>
    <x v="10"/>
    <s v="Tercero"/>
    <s v="Chiriquí"/>
    <n v="11"/>
    <s v="01/08/2021"/>
    <x v="31"/>
  </r>
  <r>
    <x v="10"/>
    <s v="Tercero"/>
    <s v="Bocas del Toro"/>
    <n v="4"/>
    <s v="01/08/2021"/>
    <x v="31"/>
  </r>
  <r>
    <x v="11"/>
    <s v="Tercero"/>
    <s v="Chiriquí"/>
    <n v="11"/>
    <s v="01/08/2021"/>
    <x v="31"/>
  </r>
  <r>
    <x v="11"/>
    <s v="Tercero"/>
    <s v="Bocas del Toro"/>
    <n v="0"/>
    <s v="01/08/2021"/>
    <x v="31"/>
  </r>
  <r>
    <x v="12"/>
    <s v="Tercero"/>
    <s v="Chiriquí"/>
    <n v="9"/>
    <s v="01/08/2021"/>
    <x v="31"/>
  </r>
  <r>
    <x v="12"/>
    <s v="Tercero"/>
    <s v="Bocas del Toro"/>
    <n v="11"/>
    <s v="01/08/2021"/>
    <x v="31"/>
  </r>
  <r>
    <x v="13"/>
    <s v="Tercero"/>
    <s v="Chiriquí"/>
    <n v="5"/>
    <s v="01/08/2021"/>
    <x v="31"/>
  </r>
  <r>
    <x v="13"/>
    <s v="Tercero"/>
    <s v="Bocas del Toro"/>
    <n v="3"/>
    <s v="01/08/2021"/>
    <x v="31"/>
  </r>
  <r>
    <x v="14"/>
    <s v="Tercero"/>
    <s v="Chiriquí"/>
    <n v="0"/>
    <s v="01/08/2021"/>
    <x v="31"/>
  </r>
  <r>
    <x v="14"/>
    <s v="Tercero"/>
    <s v="Bocas del Toro"/>
    <n v="0"/>
    <s v="01/08/2021"/>
    <x v="31"/>
  </r>
  <r>
    <x v="0"/>
    <s v="Tercero"/>
    <s v="Chiriquí"/>
    <n v="1"/>
    <s v="01/08/2021"/>
    <x v="31"/>
  </r>
  <r>
    <x v="0"/>
    <s v="Tercero"/>
    <s v="Bocas del Toro"/>
    <n v="0"/>
    <s v="01/08/2021"/>
    <x v="31"/>
  </r>
  <r>
    <x v="1"/>
    <s v="Tercero"/>
    <s v="Chiriquí"/>
    <n v="123"/>
    <s v="01/09/2021"/>
    <x v="32"/>
  </r>
  <r>
    <x v="1"/>
    <s v="Tercero"/>
    <s v="Bocas del Toro"/>
    <n v="75"/>
    <s v="01/09/2021"/>
    <x v="32"/>
  </r>
  <r>
    <x v="2"/>
    <s v="Tercero"/>
    <s v="Chiriquí"/>
    <n v="34"/>
    <s v="01/09/2021"/>
    <x v="32"/>
  </r>
  <r>
    <x v="2"/>
    <s v="Tercero"/>
    <s v="Bocas del Toro"/>
    <n v="1"/>
    <s v="01/09/2021"/>
    <x v="32"/>
  </r>
  <r>
    <x v="3"/>
    <s v="Tercero"/>
    <s v="Chiriquí"/>
    <n v="97"/>
    <s v="01/09/2021"/>
    <x v="32"/>
  </r>
  <r>
    <x v="3"/>
    <s v="Tercero"/>
    <s v="Bocas del Toro"/>
    <n v="77"/>
    <s v="01/09/2021"/>
    <x v="32"/>
  </r>
  <r>
    <x v="4"/>
    <s v="Tercero"/>
    <s v="Chiriquí"/>
    <n v="4"/>
    <s v="01/09/2021"/>
    <x v="32"/>
  </r>
  <r>
    <x v="4"/>
    <s v="Tercero"/>
    <s v="Bocas del Toro"/>
    <n v="0"/>
    <s v="01/09/2021"/>
    <x v="32"/>
  </r>
  <r>
    <x v="5"/>
    <s v="Tercero"/>
    <s v="Chiriquí"/>
    <n v="226"/>
    <s v="01/09/2021"/>
    <x v="32"/>
  </r>
  <r>
    <x v="5"/>
    <s v="Tercero"/>
    <s v="Bocas del Toro"/>
    <n v="108"/>
    <s v="01/09/2021"/>
    <x v="32"/>
  </r>
  <r>
    <x v="6"/>
    <s v="Tercero"/>
    <s v="Chiriquí"/>
    <n v="192"/>
    <s v="01/09/2021"/>
    <x v="32"/>
  </r>
  <r>
    <x v="6"/>
    <s v="Tercero"/>
    <s v="Bocas del Toro"/>
    <n v="51"/>
    <s v="01/09/2021"/>
    <x v="32"/>
  </r>
  <r>
    <x v="7"/>
    <s v="Tercero"/>
    <s v="Chiriquí"/>
    <n v="20"/>
    <s v="01/09/2021"/>
    <x v="32"/>
  </r>
  <r>
    <x v="7"/>
    <s v="Tercero"/>
    <s v="Bocas del Toro"/>
    <n v="12"/>
    <s v="01/09/2021"/>
    <x v="32"/>
  </r>
  <r>
    <x v="8"/>
    <s v="Tercero"/>
    <s v="Chiriquí"/>
    <n v="4"/>
    <s v="01/09/2021"/>
    <x v="32"/>
  </r>
  <r>
    <x v="8"/>
    <s v="Tercero"/>
    <s v="Bocas del Toro"/>
    <n v="0"/>
    <s v="01/09/2021"/>
    <x v="32"/>
  </r>
  <r>
    <x v="9"/>
    <s v="Tercero"/>
    <s v="Chiriquí"/>
    <n v="117"/>
    <s v="01/09/2021"/>
    <x v="32"/>
  </r>
  <r>
    <x v="9"/>
    <s v="Tercero"/>
    <s v="Bocas del Toro"/>
    <n v="46"/>
    <s v="01/09/2021"/>
    <x v="32"/>
  </r>
  <r>
    <x v="10"/>
    <s v="Tercero"/>
    <s v="Chiriquí"/>
    <n v="13"/>
    <s v="01/09/2021"/>
    <x v="32"/>
  </r>
  <r>
    <x v="10"/>
    <s v="Tercero"/>
    <s v="Bocas del Toro"/>
    <n v="7"/>
    <s v="01/09/2021"/>
    <x v="32"/>
  </r>
  <r>
    <x v="11"/>
    <s v="Tercero"/>
    <s v="Chiriquí"/>
    <n v="11"/>
    <s v="01/09/2021"/>
    <x v="32"/>
  </r>
  <r>
    <x v="11"/>
    <s v="Tercero"/>
    <s v="Bocas del Toro"/>
    <n v="1"/>
    <s v="01/09/2021"/>
    <x v="32"/>
  </r>
  <r>
    <x v="12"/>
    <s v="Tercero"/>
    <s v="Chiriquí"/>
    <n v="13"/>
    <s v="01/09/2021"/>
    <x v="32"/>
  </r>
  <r>
    <x v="12"/>
    <s v="Tercero"/>
    <s v="Bocas del Toro"/>
    <n v="4"/>
    <s v="01/09/2021"/>
    <x v="32"/>
  </r>
  <r>
    <x v="13"/>
    <s v="Tercero"/>
    <s v="Chiriquí"/>
    <n v="3"/>
    <s v="01/09/2021"/>
    <x v="32"/>
  </r>
  <r>
    <x v="13"/>
    <s v="Tercero"/>
    <s v="Bocas del Toro"/>
    <n v="0"/>
    <s v="01/09/2021"/>
    <x v="32"/>
  </r>
  <r>
    <x v="14"/>
    <s v="Tercero"/>
    <s v="Chiriquí"/>
    <n v="0"/>
    <s v="01/09/2021"/>
    <x v="32"/>
  </r>
  <r>
    <x v="14"/>
    <s v="Tercero"/>
    <s v="Bocas del Toro"/>
    <n v="0"/>
    <s v="01/09/2021"/>
    <x v="32"/>
  </r>
  <r>
    <x v="0"/>
    <s v="Tercero"/>
    <s v="Chiriquí"/>
    <n v="0"/>
    <s v="01/09/2021"/>
    <x v="32"/>
  </r>
  <r>
    <x v="0"/>
    <s v="Tercero"/>
    <s v="Bocas del Toro"/>
    <n v="1"/>
    <s v="01/09/2021"/>
    <x v="32"/>
  </r>
  <r>
    <x v="1"/>
    <s v="Tercero"/>
    <s v="Chiriquí"/>
    <n v="132"/>
    <s v="01/10/2021"/>
    <x v="33"/>
  </r>
  <r>
    <x v="1"/>
    <s v="Tercero"/>
    <s v="Bocas del Toro"/>
    <n v="82"/>
    <s v="01/10/2021"/>
    <x v="33"/>
  </r>
  <r>
    <x v="2"/>
    <s v="Tercero"/>
    <s v="Chiriquí"/>
    <n v="50"/>
    <s v="01/10/2021"/>
    <x v="33"/>
  </r>
  <r>
    <x v="2"/>
    <s v="Tercero"/>
    <s v="Bocas del Toro"/>
    <n v="1"/>
    <s v="01/10/2021"/>
    <x v="33"/>
  </r>
  <r>
    <x v="3"/>
    <s v="Tercero"/>
    <s v="Chiriquí"/>
    <n v="89"/>
    <s v="01/10/2021"/>
    <x v="33"/>
  </r>
  <r>
    <x v="3"/>
    <s v="Tercero"/>
    <s v="Bocas del Toro"/>
    <n v="36"/>
    <s v="01/10/2021"/>
    <x v="33"/>
  </r>
  <r>
    <x v="4"/>
    <s v="Tercero"/>
    <s v="Chiriquí"/>
    <n v="6"/>
    <s v="01/10/2021"/>
    <x v="33"/>
  </r>
  <r>
    <x v="4"/>
    <s v="Tercero"/>
    <s v="Bocas del Toro"/>
    <n v="0"/>
    <s v="01/10/2021"/>
    <x v="33"/>
  </r>
  <r>
    <x v="5"/>
    <s v="Tercero"/>
    <s v="Chiriquí"/>
    <n v="219"/>
    <s v="01/10/2021"/>
    <x v="33"/>
  </r>
  <r>
    <x v="5"/>
    <s v="Tercero"/>
    <s v="Bocas del Toro"/>
    <n v="94"/>
    <s v="01/10/2021"/>
    <x v="33"/>
  </r>
  <r>
    <x v="6"/>
    <s v="Tercero"/>
    <s v="Chiriquí"/>
    <n v="200"/>
    <s v="01/10/2021"/>
    <x v="33"/>
  </r>
  <r>
    <x v="6"/>
    <s v="Tercero"/>
    <s v="Bocas del Toro"/>
    <n v="66"/>
    <s v="01/10/2021"/>
    <x v="33"/>
  </r>
  <r>
    <x v="7"/>
    <s v="Tercero"/>
    <s v="Chiriquí"/>
    <n v="19"/>
    <s v="01/10/2021"/>
    <x v="33"/>
  </r>
  <r>
    <x v="7"/>
    <s v="Tercero"/>
    <s v="Bocas del Toro"/>
    <n v="0"/>
    <s v="01/10/2021"/>
    <x v="33"/>
  </r>
  <r>
    <x v="8"/>
    <s v="Tercero"/>
    <s v="Chiriquí"/>
    <n v="3"/>
    <s v="01/10/2021"/>
    <x v="33"/>
  </r>
  <r>
    <x v="8"/>
    <s v="Tercero"/>
    <s v="Bocas del Toro"/>
    <n v="0"/>
    <s v="01/10/2021"/>
    <x v="33"/>
  </r>
  <r>
    <x v="9"/>
    <s v="Tercero"/>
    <s v="Chiriquí"/>
    <n v="99"/>
    <s v="01/10/2021"/>
    <x v="33"/>
  </r>
  <r>
    <x v="9"/>
    <s v="Tercero"/>
    <s v="Bocas del Toro"/>
    <n v="46"/>
    <s v="01/10/2021"/>
    <x v="33"/>
  </r>
  <r>
    <x v="10"/>
    <s v="Tercero"/>
    <s v="Chiriquí"/>
    <n v="15"/>
    <s v="01/10/2021"/>
    <x v="33"/>
  </r>
  <r>
    <x v="10"/>
    <s v="Tercero"/>
    <s v="Bocas del Toro"/>
    <n v="7"/>
    <s v="01/10/2021"/>
    <x v="33"/>
  </r>
  <r>
    <x v="11"/>
    <s v="Tercero"/>
    <s v="Chiriquí"/>
    <n v="22"/>
    <s v="01/10/2021"/>
    <x v="33"/>
  </r>
  <r>
    <x v="11"/>
    <s v="Tercero"/>
    <s v="Bocas del Toro"/>
    <n v="2"/>
    <s v="01/10/2021"/>
    <x v="33"/>
  </r>
  <r>
    <x v="12"/>
    <s v="Tercero"/>
    <s v="Chiriquí"/>
    <n v="16"/>
    <s v="01/10/2021"/>
    <x v="33"/>
  </r>
  <r>
    <x v="12"/>
    <s v="Tercero"/>
    <s v="Bocas del Toro"/>
    <n v="6"/>
    <s v="01/10/2021"/>
    <x v="33"/>
  </r>
  <r>
    <x v="13"/>
    <s v="Tercero"/>
    <s v="Chiriquí"/>
    <n v="7"/>
    <s v="01/10/2021"/>
    <x v="33"/>
  </r>
  <r>
    <x v="13"/>
    <s v="Tercero"/>
    <s v="Bocas del Toro"/>
    <n v="1"/>
    <s v="01/10/2021"/>
    <x v="33"/>
  </r>
  <r>
    <x v="14"/>
    <s v="Tercero"/>
    <s v="Chiriquí"/>
    <n v="1"/>
    <s v="01/10/2021"/>
    <x v="33"/>
  </r>
  <r>
    <x v="14"/>
    <s v="Tercero"/>
    <s v="Bocas del Toro"/>
    <n v="0"/>
    <s v="01/10/2021"/>
    <x v="33"/>
  </r>
  <r>
    <x v="0"/>
    <s v="Tercero"/>
    <s v="Chiriquí"/>
    <n v="1"/>
    <s v="01/10/2021"/>
    <x v="33"/>
  </r>
  <r>
    <x v="0"/>
    <s v="Tercero"/>
    <s v="Bocas del Toro"/>
    <n v="0"/>
    <s v="01/10/2021"/>
    <x v="33"/>
  </r>
  <r>
    <x v="1"/>
    <s v="Tercero"/>
    <s v="Chiriquí"/>
    <n v="100"/>
    <s v="01/11/2021"/>
    <x v="34"/>
  </r>
  <r>
    <x v="1"/>
    <s v="Tercero"/>
    <s v="Bocas del Toro"/>
    <n v="80"/>
    <s v="01/11/2021"/>
    <x v="34"/>
  </r>
  <r>
    <x v="2"/>
    <s v="Tercero"/>
    <s v="Chiriquí"/>
    <n v="48"/>
    <s v="01/11/2021"/>
    <x v="34"/>
  </r>
  <r>
    <x v="2"/>
    <s v="Tercero"/>
    <s v="Bocas del Toro"/>
    <n v="4"/>
    <s v="01/11/2021"/>
    <x v="34"/>
  </r>
  <r>
    <x v="3"/>
    <s v="Tercero"/>
    <s v="Chiriquí"/>
    <n v="92"/>
    <s v="01/11/2021"/>
    <x v="34"/>
  </r>
  <r>
    <x v="3"/>
    <s v="Tercero"/>
    <s v="Bocas del Toro"/>
    <n v="56"/>
    <s v="01/11/2021"/>
    <x v="34"/>
  </r>
  <r>
    <x v="4"/>
    <s v="Tercero"/>
    <s v="Chiriquí"/>
    <n v="3"/>
    <s v="01/11/2021"/>
    <x v="34"/>
  </r>
  <r>
    <x v="4"/>
    <s v="Tercero"/>
    <s v="Bocas del Toro"/>
    <n v="0"/>
    <s v="01/11/2021"/>
    <x v="34"/>
  </r>
  <r>
    <x v="5"/>
    <s v="Tercero"/>
    <s v="Chiriquí"/>
    <n v="214"/>
    <s v="01/11/2021"/>
    <x v="34"/>
  </r>
  <r>
    <x v="5"/>
    <s v="Tercero"/>
    <s v="Bocas del Toro"/>
    <n v="84"/>
    <s v="01/11/2021"/>
    <x v="34"/>
  </r>
  <r>
    <x v="6"/>
    <s v="Tercero"/>
    <s v="Chiriquí"/>
    <n v="197"/>
    <s v="01/11/2021"/>
    <x v="34"/>
  </r>
  <r>
    <x v="6"/>
    <s v="Tercero"/>
    <s v="Bocas del Toro"/>
    <n v="50"/>
    <s v="01/11/2021"/>
    <x v="34"/>
  </r>
  <r>
    <x v="7"/>
    <s v="Tercero"/>
    <s v="Chiriquí"/>
    <n v="12"/>
    <s v="01/11/2021"/>
    <x v="34"/>
  </r>
  <r>
    <x v="7"/>
    <s v="Tercero"/>
    <s v="Bocas del Toro"/>
    <n v="0"/>
    <s v="01/11/2021"/>
    <x v="34"/>
  </r>
  <r>
    <x v="8"/>
    <s v="Tercero"/>
    <s v="Chiriquí"/>
    <n v="1"/>
    <s v="01/11/2021"/>
    <x v="34"/>
  </r>
  <r>
    <x v="8"/>
    <s v="Tercero"/>
    <s v="Bocas del Toro"/>
    <n v="0"/>
    <s v="01/11/2021"/>
    <x v="34"/>
  </r>
  <r>
    <x v="9"/>
    <s v="Tercero"/>
    <s v="Chiriquí"/>
    <n v="102"/>
    <s v="01/11/2021"/>
    <x v="34"/>
  </r>
  <r>
    <x v="9"/>
    <s v="Tercero"/>
    <s v="Bocas del Toro"/>
    <n v="61"/>
    <s v="01/11/2021"/>
    <x v="34"/>
  </r>
  <r>
    <x v="10"/>
    <s v="Tercero"/>
    <s v="Chiriquí"/>
    <n v="15"/>
    <s v="01/11/2021"/>
    <x v="34"/>
  </r>
  <r>
    <x v="10"/>
    <s v="Tercero"/>
    <s v="Bocas del Toro"/>
    <n v="4"/>
    <s v="01/11/2021"/>
    <x v="34"/>
  </r>
  <r>
    <x v="11"/>
    <s v="Tercero"/>
    <s v="Chiriquí"/>
    <n v="16"/>
    <s v="01/11/2021"/>
    <x v="34"/>
  </r>
  <r>
    <x v="11"/>
    <s v="Tercero"/>
    <s v="Bocas del Toro"/>
    <n v="2"/>
    <s v="01/11/2021"/>
    <x v="34"/>
  </r>
  <r>
    <x v="12"/>
    <s v="Tercero"/>
    <s v="Chiriquí"/>
    <n v="3"/>
    <s v="01/11/2021"/>
    <x v="34"/>
  </r>
  <r>
    <x v="12"/>
    <s v="Tercero"/>
    <s v="Bocas del Toro"/>
    <n v="1"/>
    <s v="01/11/2021"/>
    <x v="34"/>
  </r>
  <r>
    <x v="13"/>
    <s v="Tercero"/>
    <s v="Chiriquí"/>
    <n v="7"/>
    <s v="01/11/2021"/>
    <x v="34"/>
  </r>
  <r>
    <x v="13"/>
    <s v="Tercero"/>
    <s v="Bocas del Toro"/>
    <n v="0"/>
    <s v="01/11/2021"/>
    <x v="34"/>
  </r>
  <r>
    <x v="14"/>
    <s v="Tercero"/>
    <s v="Chiriquí"/>
    <n v="0"/>
    <s v="01/11/2021"/>
    <x v="34"/>
  </r>
  <r>
    <x v="14"/>
    <s v="Tercero"/>
    <s v="Bocas del Toro"/>
    <n v="0"/>
    <s v="01/11/2021"/>
    <x v="34"/>
  </r>
  <r>
    <x v="0"/>
    <s v="Tercero"/>
    <s v="Chiriquí"/>
    <n v="0"/>
    <s v="01/11/2021"/>
    <x v="34"/>
  </r>
  <r>
    <x v="0"/>
    <s v="Tercero"/>
    <s v="Bocas del Toro"/>
    <n v="0"/>
    <s v="01/11/2021"/>
    <x v="34"/>
  </r>
  <r>
    <x v="1"/>
    <s v="Tercero"/>
    <s v="Chiriquí"/>
    <n v="129"/>
    <s v="01/12/2021"/>
    <x v="35"/>
  </r>
  <r>
    <x v="1"/>
    <s v="Tercero"/>
    <s v="Bocas del Toro"/>
    <n v="107"/>
    <s v="01/12/2021"/>
    <x v="35"/>
  </r>
  <r>
    <x v="2"/>
    <s v="Tercero"/>
    <s v="Chiriquí"/>
    <n v="54"/>
    <s v="01/12/2021"/>
    <x v="35"/>
  </r>
  <r>
    <x v="2"/>
    <s v="Tercero"/>
    <s v="Bocas del Toro"/>
    <n v="7"/>
    <s v="01/12/2021"/>
    <x v="35"/>
  </r>
  <r>
    <x v="3"/>
    <s v="Tercero"/>
    <s v="Chiriquí"/>
    <n v="92"/>
    <s v="01/12/2021"/>
    <x v="35"/>
  </r>
  <r>
    <x v="3"/>
    <s v="Tercero"/>
    <s v="Bocas del Toro"/>
    <n v="65"/>
    <s v="01/12/2021"/>
    <x v="35"/>
  </r>
  <r>
    <x v="4"/>
    <s v="Tercero"/>
    <s v="Chiriquí"/>
    <n v="2"/>
    <s v="01/12/2021"/>
    <x v="35"/>
  </r>
  <r>
    <x v="4"/>
    <s v="Tercero"/>
    <s v="Bocas del Toro"/>
    <n v="0"/>
    <s v="01/12/2021"/>
    <x v="35"/>
  </r>
  <r>
    <x v="5"/>
    <s v="Tercero"/>
    <s v="Chiriquí"/>
    <n v="270"/>
    <s v="01/12/2021"/>
    <x v="35"/>
  </r>
  <r>
    <x v="5"/>
    <s v="Tercero"/>
    <s v="Bocas del Toro"/>
    <n v="122"/>
    <s v="01/12/2021"/>
    <x v="35"/>
  </r>
  <r>
    <x v="6"/>
    <s v="Tercero"/>
    <s v="Chiriquí"/>
    <n v="236"/>
    <s v="01/12/2021"/>
    <x v="35"/>
  </r>
  <r>
    <x v="6"/>
    <s v="Tercero"/>
    <s v="Bocas del Toro"/>
    <n v="64"/>
    <s v="01/12/2021"/>
    <x v="35"/>
  </r>
  <r>
    <x v="7"/>
    <s v="Tercero"/>
    <s v="Chiriquí"/>
    <n v="23"/>
    <s v="01/12/2021"/>
    <x v="35"/>
  </r>
  <r>
    <x v="7"/>
    <s v="Tercero"/>
    <s v="Bocas del Toro"/>
    <n v="7"/>
    <s v="01/12/2021"/>
    <x v="35"/>
  </r>
  <r>
    <x v="8"/>
    <s v="Tercero"/>
    <s v="Chiriquí"/>
    <n v="0"/>
    <s v="01/12/2021"/>
    <x v="35"/>
  </r>
  <r>
    <x v="8"/>
    <s v="Tercero"/>
    <s v="Bocas del Toro"/>
    <n v="1"/>
    <s v="01/12/2021"/>
    <x v="35"/>
  </r>
  <r>
    <x v="9"/>
    <s v="Tercero"/>
    <s v="Chiriquí"/>
    <n v="115"/>
    <s v="01/12/2021"/>
    <x v="35"/>
  </r>
  <r>
    <x v="9"/>
    <s v="Tercero"/>
    <s v="Bocas del Toro"/>
    <n v="64"/>
    <s v="01/12/2021"/>
    <x v="35"/>
  </r>
  <r>
    <x v="10"/>
    <s v="Tercero"/>
    <s v="Chiriquí"/>
    <n v="18"/>
    <s v="01/12/2021"/>
    <x v="35"/>
  </r>
  <r>
    <x v="10"/>
    <s v="Tercero"/>
    <s v="Bocas del Toro"/>
    <n v="10"/>
    <s v="01/12/2021"/>
    <x v="35"/>
  </r>
  <r>
    <x v="11"/>
    <s v="Tercero"/>
    <s v="Chiriquí"/>
    <n v="20"/>
    <s v="01/12/2021"/>
    <x v="35"/>
  </r>
  <r>
    <x v="11"/>
    <s v="Tercero"/>
    <s v="Bocas del Toro"/>
    <n v="2"/>
    <s v="01/12/2021"/>
    <x v="35"/>
  </r>
  <r>
    <x v="12"/>
    <s v="Tercero"/>
    <s v="Chiriquí"/>
    <n v="14"/>
    <s v="01/12/2021"/>
    <x v="35"/>
  </r>
  <r>
    <x v="12"/>
    <s v="Tercero"/>
    <s v="Bocas del Toro"/>
    <n v="6"/>
    <s v="01/12/2021"/>
    <x v="35"/>
  </r>
  <r>
    <x v="13"/>
    <s v="Tercero"/>
    <s v="Chiriquí"/>
    <n v="7"/>
    <s v="01/12/2021"/>
    <x v="35"/>
  </r>
  <r>
    <x v="13"/>
    <s v="Tercero"/>
    <s v="Bocas del Toro"/>
    <n v="0"/>
    <s v="01/12/2021"/>
    <x v="35"/>
  </r>
  <r>
    <x v="14"/>
    <s v="Tercero"/>
    <s v="Chiriquí"/>
    <n v="0"/>
    <s v="01/12/2021"/>
    <x v="35"/>
  </r>
  <r>
    <x v="14"/>
    <s v="Tercero"/>
    <s v="Bocas del Toro"/>
    <n v="0"/>
    <s v="01/12/2021"/>
    <x v="35"/>
  </r>
  <r>
    <x v="0"/>
    <s v="Tercero"/>
    <s v="Chiriquí"/>
    <n v="0"/>
    <s v="01/12/2021"/>
    <x v="35"/>
  </r>
  <r>
    <x v="0"/>
    <s v="Tercero"/>
    <s v="Bocas del Toro"/>
    <n v="0"/>
    <s v="01/12/2021"/>
    <x v="35"/>
  </r>
  <r>
    <x v="1"/>
    <s v="Tercero"/>
    <s v="Chiriquí"/>
    <n v="145"/>
    <s v="01/01/2022"/>
    <x v="12"/>
  </r>
  <r>
    <x v="1"/>
    <s v="Tercero"/>
    <s v="Bocas del Toro"/>
    <n v="93"/>
    <s v="01/01/2022"/>
    <x v="12"/>
  </r>
  <r>
    <x v="2"/>
    <s v="Tercero"/>
    <s v="Chiriquí"/>
    <n v="47"/>
    <s v="01/01/2022"/>
    <x v="12"/>
  </r>
  <r>
    <x v="2"/>
    <s v="Tercero"/>
    <s v="Bocas del Toro"/>
    <n v="1"/>
    <s v="01/01/2022"/>
    <x v="12"/>
  </r>
  <r>
    <x v="3"/>
    <s v="Tercero"/>
    <s v="Chiriquí"/>
    <n v="83"/>
    <s v="01/01/2022"/>
    <x v="12"/>
  </r>
  <r>
    <x v="3"/>
    <s v="Tercero"/>
    <s v="Bocas del Toro"/>
    <n v="50"/>
    <s v="01/01/2022"/>
    <x v="12"/>
  </r>
  <r>
    <x v="4"/>
    <s v="Tercero"/>
    <s v="Chiriquí"/>
    <n v="5"/>
    <s v="01/01/2022"/>
    <x v="12"/>
  </r>
  <r>
    <x v="4"/>
    <s v="Tercero"/>
    <s v="Bocas del Toro"/>
    <n v="1"/>
    <s v="01/01/2022"/>
    <x v="12"/>
  </r>
  <r>
    <x v="5"/>
    <s v="Tercero"/>
    <s v="Chiriquí"/>
    <n v="263"/>
    <s v="01/01/2022"/>
    <x v="12"/>
  </r>
  <r>
    <x v="5"/>
    <s v="Tercero"/>
    <s v="Bocas del Toro"/>
    <n v="89"/>
    <s v="01/01/2022"/>
    <x v="12"/>
  </r>
  <r>
    <x v="6"/>
    <s v="Tercero"/>
    <s v="Chiriquí"/>
    <n v="214"/>
    <s v="01/01/2022"/>
    <x v="12"/>
  </r>
  <r>
    <x v="6"/>
    <s v="Tercero"/>
    <s v="Bocas del Toro"/>
    <n v="56"/>
    <s v="01/01/2022"/>
    <x v="12"/>
  </r>
  <r>
    <x v="7"/>
    <s v="Tercero"/>
    <s v="Chiriquí"/>
    <n v="11"/>
    <s v="01/01/2022"/>
    <x v="12"/>
  </r>
  <r>
    <x v="7"/>
    <s v="Tercero"/>
    <s v="Bocas del Toro"/>
    <n v="2"/>
    <s v="01/01/2022"/>
    <x v="12"/>
  </r>
  <r>
    <x v="8"/>
    <s v="Tercero"/>
    <s v="Chiriquí"/>
    <n v="1"/>
    <s v="01/01/2022"/>
    <x v="12"/>
  </r>
  <r>
    <x v="8"/>
    <s v="Tercero"/>
    <s v="Bocas del Toro"/>
    <n v="0"/>
    <s v="01/01/2022"/>
    <x v="12"/>
  </r>
  <r>
    <x v="9"/>
    <s v="Tercero"/>
    <s v="Chiriquí"/>
    <n v="90"/>
    <s v="01/01/2022"/>
    <x v="12"/>
  </r>
  <r>
    <x v="9"/>
    <s v="Tercero"/>
    <s v="Bocas del Toro"/>
    <n v="58"/>
    <s v="01/01/2022"/>
    <x v="12"/>
  </r>
  <r>
    <x v="10"/>
    <s v="Tercero"/>
    <s v="Chiriquí"/>
    <n v="9"/>
    <s v="01/01/2022"/>
    <x v="12"/>
  </r>
  <r>
    <x v="10"/>
    <s v="Tercero"/>
    <s v="Bocas del Toro"/>
    <n v="6"/>
    <s v="01/01/2022"/>
    <x v="12"/>
  </r>
  <r>
    <x v="11"/>
    <s v="Tercero"/>
    <s v="Chiriquí"/>
    <n v="13"/>
    <s v="01/01/2022"/>
    <x v="12"/>
  </r>
  <r>
    <x v="11"/>
    <s v="Tercero"/>
    <s v="Bocas del Toro"/>
    <n v="1"/>
    <s v="01/01/2022"/>
    <x v="12"/>
  </r>
  <r>
    <x v="12"/>
    <s v="Tercero"/>
    <s v="Chiriquí"/>
    <n v="10"/>
    <s v="01/01/2022"/>
    <x v="12"/>
  </r>
  <r>
    <x v="12"/>
    <s v="Tercero"/>
    <s v="Bocas del Toro"/>
    <n v="3"/>
    <s v="01/01/2022"/>
    <x v="12"/>
  </r>
  <r>
    <x v="13"/>
    <s v="Tercero"/>
    <s v="Chiriquí"/>
    <n v="3"/>
    <s v="01/01/2022"/>
    <x v="12"/>
  </r>
  <r>
    <x v="13"/>
    <s v="Tercero"/>
    <s v="Bocas del Toro"/>
    <n v="1"/>
    <s v="01/01/2022"/>
    <x v="12"/>
  </r>
  <r>
    <x v="14"/>
    <s v="Tercero"/>
    <s v="Chiriquí"/>
    <n v="0"/>
    <s v="01/01/2022"/>
    <x v="12"/>
  </r>
  <r>
    <x v="14"/>
    <s v="Tercero"/>
    <s v="Bocas del Toro"/>
    <n v="0"/>
    <s v="01/01/2022"/>
    <x v="12"/>
  </r>
  <r>
    <x v="0"/>
    <s v="Tercero"/>
    <s v="Chiriquí"/>
    <n v="2"/>
    <s v="01/01/2022"/>
    <x v="12"/>
  </r>
  <r>
    <x v="0"/>
    <s v="Tercero"/>
    <s v="Bocas del Toro"/>
    <n v="0"/>
    <s v="01/01/2022"/>
    <x v="12"/>
  </r>
  <r>
    <x v="1"/>
    <s v="Tercero"/>
    <s v="Chiriquí"/>
    <n v="137"/>
    <s v="01/02/2022"/>
    <x v="13"/>
  </r>
  <r>
    <x v="1"/>
    <s v="Tercero"/>
    <s v="Bocas del Toro"/>
    <n v="63"/>
    <s v="01/02/2022"/>
    <x v="13"/>
  </r>
  <r>
    <x v="2"/>
    <s v="Tercero"/>
    <s v="Chiriquí"/>
    <n v="41"/>
    <s v="01/02/2022"/>
    <x v="13"/>
  </r>
  <r>
    <x v="2"/>
    <s v="Tercero"/>
    <s v="Bocas del Toro"/>
    <n v="3"/>
    <s v="01/02/2022"/>
    <x v="13"/>
  </r>
  <r>
    <x v="3"/>
    <s v="Tercero"/>
    <s v="Chiriquí"/>
    <n v="80"/>
    <s v="01/02/2022"/>
    <x v="13"/>
  </r>
  <r>
    <x v="3"/>
    <s v="Tercero"/>
    <s v="Bocas del Toro"/>
    <n v="52"/>
    <s v="01/02/2022"/>
    <x v="13"/>
  </r>
  <r>
    <x v="4"/>
    <s v="Tercero"/>
    <s v="Chiriquí"/>
    <n v="3"/>
    <s v="01/02/2022"/>
    <x v="13"/>
  </r>
  <r>
    <x v="4"/>
    <s v="Tercero"/>
    <s v="Bocas del Toro"/>
    <n v="1"/>
    <s v="01/02/2022"/>
    <x v="13"/>
  </r>
  <r>
    <x v="5"/>
    <s v="Tercero"/>
    <s v="Chiriquí"/>
    <n v="229"/>
    <s v="01/02/2022"/>
    <x v="13"/>
  </r>
  <r>
    <x v="5"/>
    <s v="Tercero"/>
    <s v="Bocas del Toro"/>
    <n v="85"/>
    <s v="01/02/2022"/>
    <x v="13"/>
  </r>
  <r>
    <x v="6"/>
    <s v="Tercero"/>
    <s v="Chiriquí"/>
    <n v="216"/>
    <s v="01/02/2022"/>
    <x v="13"/>
  </r>
  <r>
    <x v="6"/>
    <s v="Tercero"/>
    <s v="Bocas del Toro"/>
    <n v="54"/>
    <s v="01/02/2022"/>
    <x v="13"/>
  </r>
  <r>
    <x v="7"/>
    <s v="Tercero"/>
    <s v="Chiriquí"/>
    <n v="34"/>
    <s v="01/02/2022"/>
    <x v="13"/>
  </r>
  <r>
    <x v="7"/>
    <s v="Tercero"/>
    <s v="Bocas del Toro"/>
    <n v="3"/>
    <s v="01/02/2022"/>
    <x v="13"/>
  </r>
  <r>
    <x v="8"/>
    <s v="Tercero"/>
    <s v="Chiriquí"/>
    <n v="4"/>
    <s v="01/02/2022"/>
    <x v="13"/>
  </r>
  <r>
    <x v="8"/>
    <s v="Tercero"/>
    <s v="Bocas del Toro"/>
    <n v="0"/>
    <s v="01/02/2022"/>
    <x v="13"/>
  </r>
  <r>
    <x v="9"/>
    <s v="Tercero"/>
    <s v="Chiriquí"/>
    <n v="85"/>
    <s v="01/02/2022"/>
    <x v="13"/>
  </r>
  <r>
    <x v="9"/>
    <s v="Tercero"/>
    <s v="Bocas del Toro"/>
    <n v="53"/>
    <s v="01/02/2022"/>
    <x v="13"/>
  </r>
  <r>
    <x v="10"/>
    <s v="Tercero"/>
    <s v="Chiriquí"/>
    <n v="13"/>
    <s v="01/02/2022"/>
    <x v="13"/>
  </r>
  <r>
    <x v="10"/>
    <s v="Tercero"/>
    <s v="Bocas del Toro"/>
    <n v="4"/>
    <s v="01/02/2022"/>
    <x v="13"/>
  </r>
  <r>
    <x v="11"/>
    <s v="Tercero"/>
    <s v="Chiriquí"/>
    <n v="12"/>
    <s v="01/02/2022"/>
    <x v="13"/>
  </r>
  <r>
    <x v="11"/>
    <s v="Tercero"/>
    <s v="Bocas del Toro"/>
    <n v="5"/>
    <s v="01/02/2022"/>
    <x v="13"/>
  </r>
  <r>
    <x v="12"/>
    <s v="Tercero"/>
    <s v="Chiriquí"/>
    <n v="15"/>
    <s v="01/02/2022"/>
    <x v="13"/>
  </r>
  <r>
    <x v="12"/>
    <s v="Tercero"/>
    <s v="Bocas del Toro"/>
    <n v="4"/>
    <s v="01/02/2022"/>
    <x v="13"/>
  </r>
  <r>
    <x v="13"/>
    <s v="Tercero"/>
    <s v="Chiriquí"/>
    <n v="4"/>
    <s v="01/02/2022"/>
    <x v="13"/>
  </r>
  <r>
    <x v="13"/>
    <s v="Tercero"/>
    <s v="Bocas del Toro"/>
    <n v="1"/>
    <s v="01/02/2022"/>
    <x v="13"/>
  </r>
  <r>
    <x v="14"/>
    <s v="Tercero"/>
    <s v="Chiriquí"/>
    <n v="0"/>
    <s v="01/02/2022"/>
    <x v="13"/>
  </r>
  <r>
    <x v="14"/>
    <s v="Tercero"/>
    <s v="Bocas del Toro"/>
    <n v="0"/>
    <s v="01/02/2022"/>
    <x v="13"/>
  </r>
  <r>
    <x v="0"/>
    <s v="Tercero"/>
    <s v="Chiriquí"/>
    <n v="1"/>
    <s v="01/02/2022"/>
    <x v="13"/>
  </r>
  <r>
    <x v="0"/>
    <s v="Tercero"/>
    <s v="Bocas del Toro"/>
    <n v="0"/>
    <s v="01/02/2022"/>
    <x v="13"/>
  </r>
  <r>
    <x v="1"/>
    <s v="Tercero"/>
    <s v="Chiriquí"/>
    <n v="154"/>
    <s v="01/03/2022"/>
    <x v="14"/>
  </r>
  <r>
    <x v="1"/>
    <s v="Tercero"/>
    <s v="Bocas del Toro"/>
    <n v="71"/>
    <s v="01/03/2022"/>
    <x v="14"/>
  </r>
  <r>
    <x v="2"/>
    <s v="Tercero"/>
    <s v="Chiriquí"/>
    <n v="32"/>
    <s v="01/03/2022"/>
    <x v="14"/>
  </r>
  <r>
    <x v="2"/>
    <s v="Tercero"/>
    <s v="Bocas del Toro"/>
    <n v="3"/>
    <s v="01/03/2022"/>
    <x v="14"/>
  </r>
  <r>
    <x v="3"/>
    <s v="Tercero"/>
    <s v="Chiriquí"/>
    <n v="100"/>
    <s v="01/03/2022"/>
    <x v="14"/>
  </r>
  <r>
    <x v="3"/>
    <s v="Tercero"/>
    <s v="Bocas del Toro"/>
    <n v="58"/>
    <s v="01/03/2022"/>
    <x v="14"/>
  </r>
  <r>
    <x v="4"/>
    <s v="Tercero"/>
    <s v="Chiriquí"/>
    <n v="3"/>
    <s v="01/03/2022"/>
    <x v="14"/>
  </r>
  <r>
    <x v="4"/>
    <s v="Tercero"/>
    <s v="Bocas del Toro"/>
    <n v="0"/>
    <s v="01/03/2022"/>
    <x v="14"/>
  </r>
  <r>
    <x v="5"/>
    <s v="Tercero"/>
    <s v="Chiriquí"/>
    <n v="320"/>
    <s v="01/03/2022"/>
    <x v="14"/>
  </r>
  <r>
    <x v="5"/>
    <s v="Tercero"/>
    <s v="Bocas del Toro"/>
    <n v="88"/>
    <s v="01/03/2022"/>
    <x v="14"/>
  </r>
  <r>
    <x v="6"/>
    <s v="Tercero"/>
    <s v="Chiriquí"/>
    <n v="296"/>
    <s v="01/03/2022"/>
    <x v="14"/>
  </r>
  <r>
    <x v="6"/>
    <s v="Tercero"/>
    <s v="Bocas del Toro"/>
    <n v="75"/>
    <s v="01/03/2022"/>
    <x v="14"/>
  </r>
  <r>
    <x v="7"/>
    <s v="Tercero"/>
    <s v="Chiriquí"/>
    <n v="23"/>
    <s v="01/03/2022"/>
    <x v="14"/>
  </r>
  <r>
    <x v="7"/>
    <s v="Tercero"/>
    <s v="Bocas del Toro"/>
    <n v="0"/>
    <s v="01/03/2022"/>
    <x v="14"/>
  </r>
  <r>
    <x v="8"/>
    <s v="Tercero"/>
    <s v="Chiriquí"/>
    <n v="17"/>
    <s v="01/03/2022"/>
    <x v="14"/>
  </r>
  <r>
    <x v="8"/>
    <s v="Tercero"/>
    <s v="Bocas del Toro"/>
    <n v="1"/>
    <s v="01/03/2022"/>
    <x v="14"/>
  </r>
  <r>
    <x v="9"/>
    <s v="Tercero"/>
    <s v="Chiriquí"/>
    <n v="107"/>
    <s v="01/03/2022"/>
    <x v="14"/>
  </r>
  <r>
    <x v="9"/>
    <s v="Tercero"/>
    <s v="Bocas del Toro"/>
    <n v="68"/>
    <s v="01/03/2022"/>
    <x v="14"/>
  </r>
  <r>
    <x v="10"/>
    <s v="Tercero"/>
    <s v="Chiriquí"/>
    <n v="16"/>
    <s v="01/03/2022"/>
    <x v="14"/>
  </r>
  <r>
    <x v="10"/>
    <s v="Tercero"/>
    <s v="Bocas del Toro"/>
    <n v="8"/>
    <s v="01/03/2022"/>
    <x v="14"/>
  </r>
  <r>
    <x v="11"/>
    <s v="Tercero"/>
    <s v="Chiriquí"/>
    <n v="13"/>
    <s v="01/03/2022"/>
    <x v="14"/>
  </r>
  <r>
    <x v="11"/>
    <s v="Tercero"/>
    <s v="Bocas del Toro"/>
    <n v="1"/>
    <s v="01/03/2022"/>
    <x v="14"/>
  </r>
  <r>
    <x v="12"/>
    <s v="Tercero"/>
    <s v="Chiriquí"/>
    <n v="17"/>
    <s v="01/03/2022"/>
    <x v="14"/>
  </r>
  <r>
    <x v="12"/>
    <s v="Tercero"/>
    <s v="Bocas del Toro"/>
    <n v="6"/>
    <s v="01/03/2022"/>
    <x v="14"/>
  </r>
  <r>
    <x v="13"/>
    <s v="Tercero"/>
    <s v="Chiriquí"/>
    <n v="9"/>
    <s v="01/03/2022"/>
    <x v="14"/>
  </r>
  <r>
    <x v="13"/>
    <s v="Tercero"/>
    <s v="Bocas del Toro"/>
    <n v="2"/>
    <s v="01/03/2022"/>
    <x v="14"/>
  </r>
  <r>
    <x v="14"/>
    <s v="Tercero"/>
    <s v="Chiriquí"/>
    <n v="0"/>
    <s v="01/03/2022"/>
    <x v="14"/>
  </r>
  <r>
    <x v="14"/>
    <s v="Tercero"/>
    <s v="Bocas del Toro"/>
    <n v="0"/>
    <s v="01/03/2022"/>
    <x v="14"/>
  </r>
  <r>
    <x v="0"/>
    <s v="Tercero"/>
    <s v="Chiriquí"/>
    <n v="0"/>
    <s v="01/03/2022"/>
    <x v="14"/>
  </r>
  <r>
    <x v="0"/>
    <s v="Tercero"/>
    <s v="Bocas del Toro"/>
    <n v="0"/>
    <s v="01/03/2022"/>
    <x v="14"/>
  </r>
  <r>
    <x v="1"/>
    <s v="Tercero"/>
    <s v="Chiriquí"/>
    <n v="152"/>
    <s v="01/04/2022"/>
    <x v="15"/>
  </r>
  <r>
    <x v="1"/>
    <s v="Tercero"/>
    <s v="Bocas del Toro"/>
    <n v="66"/>
    <s v="01/04/2022"/>
    <x v="15"/>
  </r>
  <r>
    <x v="2"/>
    <s v="Tercero"/>
    <s v="Chiriquí"/>
    <n v="40"/>
    <s v="01/04/2022"/>
    <x v="15"/>
  </r>
  <r>
    <x v="2"/>
    <s v="Tercero"/>
    <s v="Bocas del Toro"/>
    <n v="8"/>
    <s v="01/04/2022"/>
    <x v="15"/>
  </r>
  <r>
    <x v="3"/>
    <s v="Tercero"/>
    <s v="Chiriquí"/>
    <n v="99"/>
    <s v="01/04/2022"/>
    <x v="15"/>
  </r>
  <r>
    <x v="3"/>
    <s v="Tercero"/>
    <s v="Bocas del Toro"/>
    <n v="83"/>
    <s v="01/04/2022"/>
    <x v="15"/>
  </r>
  <r>
    <x v="4"/>
    <s v="Tercero"/>
    <s v="Chiriquí"/>
    <n v="4"/>
    <s v="01/04/2022"/>
    <x v="15"/>
  </r>
  <r>
    <x v="4"/>
    <s v="Tercero"/>
    <s v="Bocas del Toro"/>
    <n v="0"/>
    <s v="01/04/2022"/>
    <x v="15"/>
  </r>
  <r>
    <x v="5"/>
    <s v="Tercero"/>
    <s v="Chiriquí"/>
    <n v="308"/>
    <s v="01/04/2022"/>
    <x v="15"/>
  </r>
  <r>
    <x v="5"/>
    <s v="Tercero"/>
    <s v="Bocas del Toro"/>
    <n v="88"/>
    <s v="01/04/2022"/>
    <x v="15"/>
  </r>
  <r>
    <x v="6"/>
    <s v="Tercero"/>
    <s v="Chiriquí"/>
    <n v="254"/>
    <s v="01/04/2022"/>
    <x v="15"/>
  </r>
  <r>
    <x v="6"/>
    <s v="Tercero"/>
    <s v="Bocas del Toro"/>
    <n v="50"/>
    <s v="01/04/2022"/>
    <x v="15"/>
  </r>
  <r>
    <x v="7"/>
    <s v="Tercero"/>
    <s v="Chiriquí"/>
    <n v="13"/>
    <s v="01/04/2022"/>
    <x v="15"/>
  </r>
  <r>
    <x v="7"/>
    <s v="Tercero"/>
    <s v="Bocas del Toro"/>
    <n v="5"/>
    <s v="01/04/2022"/>
    <x v="15"/>
  </r>
  <r>
    <x v="8"/>
    <s v="Tercero"/>
    <s v="Chiriquí"/>
    <n v="9"/>
    <s v="01/04/2022"/>
    <x v="15"/>
  </r>
  <r>
    <x v="8"/>
    <s v="Tercero"/>
    <s v="Bocas del Toro"/>
    <n v="1"/>
    <s v="01/04/2022"/>
    <x v="15"/>
  </r>
  <r>
    <x v="9"/>
    <s v="Tercero"/>
    <s v="Chiriquí"/>
    <n v="112"/>
    <s v="01/04/2022"/>
    <x v="15"/>
  </r>
  <r>
    <x v="9"/>
    <s v="Tercero"/>
    <s v="Bocas del Toro"/>
    <n v="65"/>
    <s v="01/04/2022"/>
    <x v="15"/>
  </r>
  <r>
    <x v="10"/>
    <s v="Tercero"/>
    <s v="Chiriquí"/>
    <n v="19"/>
    <s v="01/04/2022"/>
    <x v="15"/>
  </r>
  <r>
    <x v="10"/>
    <s v="Tercero"/>
    <s v="Bocas del Toro"/>
    <n v="6"/>
    <s v="01/04/2022"/>
    <x v="15"/>
  </r>
  <r>
    <x v="11"/>
    <s v="Tercero"/>
    <s v="Chiriquí"/>
    <n v="9"/>
    <s v="01/04/2022"/>
    <x v="15"/>
  </r>
  <r>
    <x v="11"/>
    <s v="Tercero"/>
    <s v="Bocas del Toro"/>
    <n v="3"/>
    <s v="01/04/2022"/>
    <x v="15"/>
  </r>
  <r>
    <x v="12"/>
    <s v="Tercero"/>
    <s v="Chiriquí"/>
    <n v="9"/>
    <s v="01/04/2022"/>
    <x v="15"/>
  </r>
  <r>
    <x v="12"/>
    <s v="Tercero"/>
    <s v="Bocas del Toro"/>
    <n v="3"/>
    <s v="01/04/2022"/>
    <x v="15"/>
  </r>
  <r>
    <x v="13"/>
    <s v="Tercero"/>
    <s v="Chiriquí"/>
    <n v="4"/>
    <s v="01/04/2022"/>
    <x v="15"/>
  </r>
  <r>
    <x v="13"/>
    <s v="Tercero"/>
    <s v="Bocas del Toro"/>
    <n v="0"/>
    <s v="01/04/2022"/>
    <x v="15"/>
  </r>
  <r>
    <x v="14"/>
    <s v="Tercero"/>
    <s v="Chiriquí"/>
    <n v="0"/>
    <s v="01/04/2022"/>
    <x v="15"/>
  </r>
  <r>
    <x v="14"/>
    <s v="Tercero"/>
    <s v="Bocas del Toro"/>
    <n v="1"/>
    <s v="01/04/2022"/>
    <x v="15"/>
  </r>
  <r>
    <x v="0"/>
    <s v="Tercero"/>
    <s v="Chiriquí"/>
    <n v="2"/>
    <s v="01/04/2022"/>
    <x v="15"/>
  </r>
  <r>
    <x v="0"/>
    <s v="Tercero"/>
    <s v="Bocas del Toro"/>
    <n v="1"/>
    <s v="01/04/2022"/>
    <x v="15"/>
  </r>
  <r>
    <x v="1"/>
    <s v="Tercero"/>
    <s v="Chiriquí"/>
    <n v="148"/>
    <s v="01/05/2022"/>
    <x v="16"/>
  </r>
  <r>
    <x v="1"/>
    <s v="Tercero"/>
    <s v="Bocas del Toro"/>
    <n v="74"/>
    <s v="01/05/2022"/>
    <x v="16"/>
  </r>
  <r>
    <x v="2"/>
    <s v="Tercero"/>
    <s v="Chiriquí"/>
    <n v="52"/>
    <s v="01/05/2022"/>
    <x v="16"/>
  </r>
  <r>
    <x v="2"/>
    <s v="Tercero"/>
    <s v="Bocas del Toro"/>
    <n v="1"/>
    <s v="01/05/2022"/>
    <x v="16"/>
  </r>
  <r>
    <x v="3"/>
    <s v="Tercero"/>
    <s v="Chiriquí"/>
    <n v="101"/>
    <s v="01/05/2022"/>
    <x v="16"/>
  </r>
  <r>
    <x v="3"/>
    <s v="Tercero"/>
    <s v="Bocas del Toro"/>
    <n v="75"/>
    <s v="01/05/2022"/>
    <x v="16"/>
  </r>
  <r>
    <x v="4"/>
    <s v="Tercero"/>
    <s v="Chiriquí"/>
    <n v="6"/>
    <s v="01/05/2022"/>
    <x v="16"/>
  </r>
  <r>
    <x v="4"/>
    <s v="Tercero"/>
    <s v="Bocas del Toro"/>
    <n v="0"/>
    <s v="01/05/2022"/>
    <x v="16"/>
  </r>
  <r>
    <x v="5"/>
    <s v="Tercero"/>
    <s v="Chiriquí"/>
    <n v="236"/>
    <s v="01/05/2022"/>
    <x v="16"/>
  </r>
  <r>
    <x v="5"/>
    <s v="Tercero"/>
    <s v="Bocas del Toro"/>
    <n v="74"/>
    <s v="01/05/2022"/>
    <x v="16"/>
  </r>
  <r>
    <x v="6"/>
    <s v="Tercero"/>
    <s v="Chiriquí"/>
    <n v="233"/>
    <s v="01/05/2022"/>
    <x v="16"/>
  </r>
  <r>
    <x v="6"/>
    <s v="Tercero"/>
    <s v="Bocas del Toro"/>
    <n v="62"/>
    <s v="01/05/2022"/>
    <x v="16"/>
  </r>
  <r>
    <x v="7"/>
    <s v="Tercero"/>
    <s v="Chiriquí"/>
    <n v="10"/>
    <s v="01/05/2022"/>
    <x v="16"/>
  </r>
  <r>
    <x v="7"/>
    <s v="Tercero"/>
    <s v="Bocas del Toro"/>
    <n v="0"/>
    <s v="01/05/2022"/>
    <x v="16"/>
  </r>
  <r>
    <x v="8"/>
    <s v="Tercero"/>
    <s v="Chiriquí"/>
    <n v="4"/>
    <s v="01/05/2022"/>
    <x v="16"/>
  </r>
  <r>
    <x v="8"/>
    <s v="Tercero"/>
    <s v="Bocas del Toro"/>
    <n v="2"/>
    <s v="01/05/2022"/>
    <x v="16"/>
  </r>
  <r>
    <x v="9"/>
    <s v="Tercero"/>
    <s v="Chiriquí"/>
    <n v="133"/>
    <s v="01/05/2022"/>
    <x v="16"/>
  </r>
  <r>
    <x v="9"/>
    <s v="Tercero"/>
    <s v="Bocas del Toro"/>
    <n v="57"/>
    <s v="01/05/2022"/>
    <x v="16"/>
  </r>
  <r>
    <x v="10"/>
    <s v="Tercero"/>
    <s v="Chiriquí"/>
    <n v="12"/>
    <s v="01/05/2022"/>
    <x v="16"/>
  </r>
  <r>
    <x v="10"/>
    <s v="Tercero"/>
    <s v="Bocas del Toro"/>
    <n v="6"/>
    <s v="01/05/2022"/>
    <x v="16"/>
  </r>
  <r>
    <x v="11"/>
    <s v="Tercero"/>
    <s v="Chiriquí"/>
    <n v="10"/>
    <s v="01/05/2022"/>
    <x v="16"/>
  </r>
  <r>
    <x v="11"/>
    <s v="Tercero"/>
    <s v="Bocas del Toro"/>
    <n v="5"/>
    <s v="01/05/2022"/>
    <x v="16"/>
  </r>
  <r>
    <x v="12"/>
    <s v="Tercero"/>
    <s v="Chiriquí"/>
    <n v="11"/>
    <s v="01/05/2022"/>
    <x v="16"/>
  </r>
  <r>
    <x v="12"/>
    <s v="Tercero"/>
    <s v="Bocas del Toro"/>
    <n v="7"/>
    <s v="01/05/2022"/>
    <x v="16"/>
  </r>
  <r>
    <x v="13"/>
    <s v="Tercero"/>
    <s v="Chiriquí"/>
    <n v="10"/>
    <s v="01/05/2022"/>
    <x v="16"/>
  </r>
  <r>
    <x v="13"/>
    <s v="Tercero"/>
    <s v="Bocas del Toro"/>
    <n v="3"/>
    <s v="01/05/2022"/>
    <x v="16"/>
  </r>
  <r>
    <x v="14"/>
    <s v="Tercero"/>
    <s v="Chiriquí"/>
    <n v="0"/>
    <s v="01/05/2022"/>
    <x v="16"/>
  </r>
  <r>
    <x v="14"/>
    <s v="Tercero"/>
    <s v="Bocas del Toro"/>
    <n v="0"/>
    <s v="01/05/2022"/>
    <x v="16"/>
  </r>
  <r>
    <x v="0"/>
    <s v="Tercero"/>
    <s v="Chiriquí"/>
    <n v="2"/>
    <s v="01/05/2022"/>
    <x v="16"/>
  </r>
  <r>
    <x v="0"/>
    <s v="Tercero"/>
    <s v="Bocas del Toro"/>
    <n v="0"/>
    <s v="01/05/2022"/>
    <x v="16"/>
  </r>
  <r>
    <x v="1"/>
    <s v="Tercero"/>
    <s v="Chiriquí"/>
    <n v="122"/>
    <s v="01/06/2022"/>
    <x v="17"/>
  </r>
  <r>
    <x v="1"/>
    <s v="Tercero"/>
    <s v="Bocas del Toro"/>
    <n v="61"/>
    <s v="01/06/2022"/>
    <x v="17"/>
  </r>
  <r>
    <x v="2"/>
    <s v="Tercero"/>
    <s v="Chiriquí"/>
    <n v="35"/>
    <s v="01/06/2022"/>
    <x v="17"/>
  </r>
  <r>
    <x v="2"/>
    <s v="Tercero"/>
    <s v="Bocas del Toro"/>
    <n v="1"/>
    <s v="01/06/2022"/>
    <x v="17"/>
  </r>
  <r>
    <x v="3"/>
    <s v="Tercero"/>
    <s v="Chiriquí"/>
    <n v="66"/>
    <s v="01/06/2022"/>
    <x v="17"/>
  </r>
  <r>
    <x v="3"/>
    <s v="Tercero"/>
    <s v="Bocas del Toro"/>
    <n v="60"/>
    <s v="01/06/2022"/>
    <x v="17"/>
  </r>
  <r>
    <x v="4"/>
    <s v="Tercero"/>
    <s v="Chiriquí"/>
    <n v="7"/>
    <s v="01/06/2022"/>
    <x v="17"/>
  </r>
  <r>
    <x v="4"/>
    <s v="Tercero"/>
    <s v="Bocas del Toro"/>
    <n v="1"/>
    <s v="01/06/2022"/>
    <x v="17"/>
  </r>
  <r>
    <x v="5"/>
    <s v="Tercero"/>
    <s v="Chiriquí"/>
    <n v="243"/>
    <s v="01/06/2022"/>
    <x v="17"/>
  </r>
  <r>
    <x v="5"/>
    <s v="Tercero"/>
    <s v="Bocas del Toro"/>
    <n v="79"/>
    <s v="01/06/2022"/>
    <x v="17"/>
  </r>
  <r>
    <x v="6"/>
    <s v="Tercero"/>
    <s v="Chiriquí"/>
    <n v="241"/>
    <s v="01/06/2022"/>
    <x v="17"/>
  </r>
  <r>
    <x v="6"/>
    <s v="Tercero"/>
    <s v="Bocas del Toro"/>
    <n v="69"/>
    <s v="01/06/2022"/>
    <x v="17"/>
  </r>
  <r>
    <x v="7"/>
    <s v="Tercero"/>
    <s v="Chiriquí"/>
    <n v="17"/>
    <s v="01/06/2022"/>
    <x v="17"/>
  </r>
  <r>
    <x v="7"/>
    <s v="Tercero"/>
    <s v="Bocas del Toro"/>
    <n v="0"/>
    <s v="01/06/2022"/>
    <x v="17"/>
  </r>
  <r>
    <x v="8"/>
    <s v="Tercero"/>
    <s v="Chiriquí"/>
    <n v="4"/>
    <s v="01/06/2022"/>
    <x v="17"/>
  </r>
  <r>
    <x v="8"/>
    <s v="Tercero"/>
    <s v="Bocas del Toro"/>
    <n v="0"/>
    <s v="01/06/2022"/>
    <x v="17"/>
  </r>
  <r>
    <x v="9"/>
    <s v="Tercero"/>
    <s v="Chiriquí"/>
    <n v="96"/>
    <s v="01/06/2022"/>
    <x v="17"/>
  </r>
  <r>
    <x v="9"/>
    <s v="Tercero"/>
    <s v="Bocas del Toro"/>
    <n v="66"/>
    <s v="01/06/2022"/>
    <x v="17"/>
  </r>
  <r>
    <x v="10"/>
    <s v="Tercero"/>
    <s v="Chiriquí"/>
    <n v="24"/>
    <s v="01/06/2022"/>
    <x v="17"/>
  </r>
  <r>
    <x v="10"/>
    <s v="Tercero"/>
    <s v="Bocas del Toro"/>
    <n v="2"/>
    <s v="01/06/2022"/>
    <x v="17"/>
  </r>
  <r>
    <x v="11"/>
    <s v="Tercero"/>
    <s v="Chiriquí"/>
    <n v="27"/>
    <s v="01/06/2022"/>
    <x v="17"/>
  </r>
  <r>
    <x v="11"/>
    <s v="Tercero"/>
    <s v="Bocas del Toro"/>
    <n v="3"/>
    <s v="01/06/2022"/>
    <x v="17"/>
  </r>
  <r>
    <x v="12"/>
    <s v="Tercero"/>
    <s v="Chiriquí"/>
    <n v="11"/>
    <s v="01/06/2022"/>
    <x v="17"/>
  </r>
  <r>
    <x v="12"/>
    <s v="Tercero"/>
    <s v="Bocas del Toro"/>
    <n v="7"/>
    <s v="01/06/2022"/>
    <x v="17"/>
  </r>
  <r>
    <x v="13"/>
    <s v="Tercero"/>
    <s v="Chiriquí"/>
    <n v="6"/>
    <s v="01/06/2022"/>
    <x v="17"/>
  </r>
  <r>
    <x v="13"/>
    <s v="Tercero"/>
    <s v="Bocas del Toro"/>
    <n v="2"/>
    <s v="01/06/2022"/>
    <x v="17"/>
  </r>
  <r>
    <x v="14"/>
    <s v="Tercero"/>
    <s v="Chiriquí"/>
    <n v="0"/>
    <s v="01/06/2022"/>
    <x v="17"/>
  </r>
  <r>
    <x v="14"/>
    <s v="Tercero"/>
    <s v="Bocas del Toro"/>
    <n v="0"/>
    <s v="01/06/2022"/>
    <x v="17"/>
  </r>
  <r>
    <x v="0"/>
    <s v="Tercero"/>
    <s v="Chiriquí"/>
    <n v="0"/>
    <s v="01/06/2022"/>
    <x v="17"/>
  </r>
  <r>
    <x v="0"/>
    <s v="Tercero"/>
    <s v="Bocas del Toro"/>
    <n v="0"/>
    <s v="01/06/2022"/>
    <x v="17"/>
  </r>
  <r>
    <x v="1"/>
    <s v="Tercero"/>
    <s v="Chiriquí"/>
    <n v="118"/>
    <s v="01/07/2022"/>
    <x v="18"/>
  </r>
  <r>
    <x v="1"/>
    <s v="Tercero"/>
    <s v="Bocas del Toro"/>
    <n v="67"/>
    <s v="01/07/2022"/>
    <x v="18"/>
  </r>
  <r>
    <x v="2"/>
    <s v="Tercero"/>
    <s v="Chiriquí"/>
    <n v="27"/>
    <s v="01/07/2022"/>
    <x v="18"/>
  </r>
  <r>
    <x v="2"/>
    <s v="Tercero"/>
    <s v="Bocas del Toro"/>
    <n v="2"/>
    <s v="01/07/2022"/>
    <x v="18"/>
  </r>
  <r>
    <x v="3"/>
    <s v="Tercero"/>
    <s v="Chiriquí"/>
    <n v="66"/>
    <s v="01/07/2022"/>
    <x v="18"/>
  </r>
  <r>
    <x v="3"/>
    <s v="Tercero"/>
    <s v="Bocas del Toro"/>
    <n v="49"/>
    <s v="01/07/2022"/>
    <x v="18"/>
  </r>
  <r>
    <x v="4"/>
    <s v="Tercero"/>
    <s v="Chiriquí"/>
    <n v="9"/>
    <s v="01/07/2022"/>
    <x v="18"/>
  </r>
  <r>
    <x v="4"/>
    <s v="Tercero"/>
    <s v="Bocas del Toro"/>
    <n v="0"/>
    <s v="01/07/2022"/>
    <x v="18"/>
  </r>
  <r>
    <x v="5"/>
    <s v="Tercero"/>
    <s v="Chiriquí"/>
    <n v="223"/>
    <s v="01/07/2022"/>
    <x v="18"/>
  </r>
  <r>
    <x v="5"/>
    <s v="Tercero"/>
    <s v="Bocas del Toro"/>
    <n v="65"/>
    <s v="01/07/2022"/>
    <x v="18"/>
  </r>
  <r>
    <x v="6"/>
    <s v="Tercero"/>
    <s v="Chiriquí"/>
    <n v="242"/>
    <s v="01/07/2022"/>
    <x v="18"/>
  </r>
  <r>
    <x v="6"/>
    <s v="Tercero"/>
    <s v="Bocas del Toro"/>
    <n v="50"/>
    <s v="01/07/2022"/>
    <x v="18"/>
  </r>
  <r>
    <x v="7"/>
    <s v="Tercero"/>
    <s v="Chiriquí"/>
    <n v="13"/>
    <s v="01/07/2022"/>
    <x v="18"/>
  </r>
  <r>
    <x v="7"/>
    <s v="Tercero"/>
    <s v="Bocas del Toro"/>
    <n v="0"/>
    <s v="01/07/2022"/>
    <x v="18"/>
  </r>
  <r>
    <x v="8"/>
    <s v="Tercero"/>
    <s v="Chiriquí"/>
    <n v="4"/>
    <s v="01/07/2022"/>
    <x v="18"/>
  </r>
  <r>
    <x v="8"/>
    <s v="Tercero"/>
    <s v="Bocas del Toro"/>
    <n v="0"/>
    <s v="01/07/2022"/>
    <x v="18"/>
  </r>
  <r>
    <x v="9"/>
    <s v="Tercero"/>
    <s v="Chiriquí"/>
    <n v="61"/>
    <s v="01/07/2022"/>
    <x v="18"/>
  </r>
  <r>
    <x v="9"/>
    <s v="Tercero"/>
    <s v="Bocas del Toro"/>
    <n v="45"/>
    <s v="01/07/2022"/>
    <x v="18"/>
  </r>
  <r>
    <x v="10"/>
    <s v="Tercero"/>
    <s v="Chiriquí"/>
    <n v="6"/>
    <s v="01/07/2022"/>
    <x v="18"/>
  </r>
  <r>
    <x v="10"/>
    <s v="Tercero"/>
    <s v="Bocas del Toro"/>
    <n v="6"/>
    <s v="01/07/2022"/>
    <x v="18"/>
  </r>
  <r>
    <x v="11"/>
    <s v="Tercero"/>
    <s v="Chiriquí"/>
    <n v="14"/>
    <s v="01/07/2022"/>
    <x v="18"/>
  </r>
  <r>
    <x v="11"/>
    <s v="Tercero"/>
    <s v="Bocas del Toro"/>
    <n v="0"/>
    <s v="01/07/2022"/>
    <x v="18"/>
  </r>
  <r>
    <x v="12"/>
    <s v="Tercero"/>
    <s v="Chiriquí"/>
    <n v="14"/>
    <s v="01/07/2022"/>
    <x v="18"/>
  </r>
  <r>
    <x v="12"/>
    <s v="Tercero"/>
    <s v="Bocas del Toro"/>
    <n v="2"/>
    <s v="01/07/2022"/>
    <x v="18"/>
  </r>
  <r>
    <x v="13"/>
    <s v="Tercero"/>
    <s v="Chiriquí"/>
    <n v="5"/>
    <s v="01/07/2022"/>
    <x v="18"/>
  </r>
  <r>
    <x v="13"/>
    <s v="Tercero"/>
    <s v="Bocas del Toro"/>
    <n v="2"/>
    <s v="01/07/2022"/>
    <x v="18"/>
  </r>
  <r>
    <x v="14"/>
    <s v="Tercero"/>
    <s v="Chiriquí"/>
    <n v="0"/>
    <s v="01/07/2022"/>
    <x v="18"/>
  </r>
  <r>
    <x v="14"/>
    <s v="Tercero"/>
    <s v="Bocas del Toro"/>
    <n v="0"/>
    <s v="01/07/2022"/>
    <x v="18"/>
  </r>
  <r>
    <x v="0"/>
    <s v="Tercero"/>
    <s v="Chiriquí"/>
    <n v="2"/>
    <s v="01/07/2022"/>
    <x v="18"/>
  </r>
  <r>
    <x v="0"/>
    <s v="Tercero"/>
    <s v="Bocas del Toro"/>
    <n v="0"/>
    <s v="01/07/2022"/>
    <x v="18"/>
  </r>
  <r>
    <x v="1"/>
    <s v="Tercero"/>
    <s v="Chiriquí"/>
    <n v="148"/>
    <s v="01/08/2022"/>
    <x v="19"/>
  </r>
  <r>
    <x v="1"/>
    <s v="Tercero"/>
    <s v="Bocas del Toro"/>
    <n v="79"/>
    <s v="01/08/2022"/>
    <x v="19"/>
  </r>
  <r>
    <x v="2"/>
    <s v="Tercero"/>
    <s v="Chiriquí"/>
    <n v="44"/>
    <s v="01/08/2022"/>
    <x v="19"/>
  </r>
  <r>
    <x v="2"/>
    <s v="Tercero"/>
    <s v="Bocas del Toro"/>
    <n v="1"/>
    <s v="01/08/2022"/>
    <x v="19"/>
  </r>
  <r>
    <x v="3"/>
    <s v="Tercero"/>
    <s v="Chiriquí"/>
    <n v="93"/>
    <s v="01/08/2022"/>
    <x v="19"/>
  </r>
  <r>
    <x v="3"/>
    <s v="Tercero"/>
    <s v="Bocas del Toro"/>
    <n v="86"/>
    <s v="01/08/2022"/>
    <x v="19"/>
  </r>
  <r>
    <x v="4"/>
    <s v="Tercero"/>
    <s v="Chiriquí"/>
    <n v="4"/>
    <s v="01/08/2022"/>
    <x v="19"/>
  </r>
  <r>
    <x v="4"/>
    <s v="Tercero"/>
    <s v="Bocas del Toro"/>
    <n v="0"/>
    <s v="01/08/2022"/>
    <x v="19"/>
  </r>
  <r>
    <x v="5"/>
    <s v="Tercero"/>
    <s v="Chiriquí"/>
    <n v="228"/>
    <s v="01/08/2022"/>
    <x v="19"/>
  </r>
  <r>
    <x v="5"/>
    <s v="Tercero"/>
    <s v="Bocas del Toro"/>
    <n v="89"/>
    <s v="01/08/2022"/>
    <x v="19"/>
  </r>
  <r>
    <x v="6"/>
    <s v="Tercero"/>
    <s v="Chiriquí"/>
    <n v="299"/>
    <s v="01/08/2022"/>
    <x v="19"/>
  </r>
  <r>
    <x v="6"/>
    <s v="Tercero"/>
    <s v="Bocas del Toro"/>
    <n v="65"/>
    <s v="01/08/2022"/>
    <x v="19"/>
  </r>
  <r>
    <x v="7"/>
    <s v="Tercero"/>
    <s v="Chiriquí"/>
    <n v="14"/>
    <s v="01/08/2022"/>
    <x v="19"/>
  </r>
  <r>
    <x v="7"/>
    <s v="Tercero"/>
    <s v="Bocas del Toro"/>
    <n v="9"/>
    <s v="01/08/2022"/>
    <x v="19"/>
  </r>
  <r>
    <x v="8"/>
    <s v="Tercero"/>
    <s v="Chiriquí"/>
    <n v="11"/>
    <s v="01/08/2022"/>
    <x v="19"/>
  </r>
  <r>
    <x v="8"/>
    <s v="Tercero"/>
    <s v="Bocas del Toro"/>
    <n v="0"/>
    <s v="01/08/2022"/>
    <x v="19"/>
  </r>
  <r>
    <x v="9"/>
    <s v="Tercero"/>
    <s v="Chiriquí"/>
    <n v="102"/>
    <s v="01/08/2022"/>
    <x v="19"/>
  </r>
  <r>
    <x v="9"/>
    <s v="Tercero"/>
    <s v="Bocas del Toro"/>
    <n v="81"/>
    <s v="01/08/2022"/>
    <x v="19"/>
  </r>
  <r>
    <x v="10"/>
    <s v="Tercero"/>
    <s v="Chiriquí"/>
    <n v="17"/>
    <s v="01/08/2022"/>
    <x v="19"/>
  </r>
  <r>
    <x v="10"/>
    <s v="Tercero"/>
    <s v="Bocas del Toro"/>
    <n v="4"/>
    <s v="01/08/2022"/>
    <x v="19"/>
  </r>
  <r>
    <x v="11"/>
    <s v="Tercero"/>
    <s v="Chiriquí"/>
    <n v="19"/>
    <s v="01/08/2022"/>
    <x v="19"/>
  </r>
  <r>
    <x v="11"/>
    <s v="Tercero"/>
    <s v="Bocas del Toro"/>
    <n v="2"/>
    <s v="01/08/2022"/>
    <x v="19"/>
  </r>
  <r>
    <x v="12"/>
    <s v="Tercero"/>
    <s v="Chiriquí"/>
    <n v="9"/>
    <s v="01/08/2022"/>
    <x v="19"/>
  </r>
  <r>
    <x v="12"/>
    <s v="Tercero"/>
    <s v="Bocas del Toro"/>
    <n v="3"/>
    <s v="01/08/2022"/>
    <x v="19"/>
  </r>
  <r>
    <x v="13"/>
    <s v="Tercero"/>
    <s v="Chiriquí"/>
    <n v="4"/>
    <s v="01/08/2022"/>
    <x v="19"/>
  </r>
  <r>
    <x v="13"/>
    <s v="Tercero"/>
    <s v="Bocas del Toro"/>
    <n v="1"/>
    <s v="01/08/2022"/>
    <x v="19"/>
  </r>
  <r>
    <x v="14"/>
    <s v="Tercero"/>
    <s v="Chiriquí"/>
    <n v="0"/>
    <s v="01/08/2022"/>
    <x v="19"/>
  </r>
  <r>
    <x v="14"/>
    <s v="Tercero"/>
    <s v="Bocas del Toro"/>
    <n v="0"/>
    <s v="01/08/2022"/>
    <x v="19"/>
  </r>
  <r>
    <x v="0"/>
    <s v="Tercero"/>
    <s v="Chiriquí"/>
    <n v="1"/>
    <s v="01/08/2022"/>
    <x v="19"/>
  </r>
  <r>
    <x v="0"/>
    <s v="Tercero"/>
    <s v="Bocas del Toro"/>
    <n v="0"/>
    <s v="01/08/2022"/>
    <x v="19"/>
  </r>
  <r>
    <x v="1"/>
    <s v="Tercero"/>
    <s v="Chiriquí"/>
    <n v="136"/>
    <s v="01/09/2022"/>
    <x v="20"/>
  </r>
  <r>
    <x v="1"/>
    <s v="Tercero"/>
    <s v="Bocas del Toro"/>
    <n v="79"/>
    <s v="01/09/2022"/>
    <x v="20"/>
  </r>
  <r>
    <x v="2"/>
    <s v="Tercero"/>
    <s v="Chiriquí"/>
    <n v="43"/>
    <s v="01/09/2022"/>
    <x v="20"/>
  </r>
  <r>
    <x v="2"/>
    <s v="Tercero"/>
    <s v="Bocas del Toro"/>
    <n v="8"/>
    <s v="01/09/2022"/>
    <x v="20"/>
  </r>
  <r>
    <x v="3"/>
    <s v="Tercero"/>
    <s v="Chiriquí"/>
    <n v="104"/>
    <s v="01/09/2022"/>
    <x v="20"/>
  </r>
  <r>
    <x v="3"/>
    <s v="Tercero"/>
    <s v="Bocas del Toro"/>
    <n v="68"/>
    <s v="01/09/2022"/>
    <x v="20"/>
  </r>
  <r>
    <x v="4"/>
    <s v="Tercero"/>
    <s v="Chiriquí"/>
    <n v="1"/>
    <s v="01/09/2022"/>
    <x v="20"/>
  </r>
  <r>
    <x v="4"/>
    <s v="Tercero"/>
    <s v="Bocas del Toro"/>
    <n v="0"/>
    <s v="01/09/2022"/>
    <x v="20"/>
  </r>
  <r>
    <x v="5"/>
    <s v="Tercero"/>
    <s v="Chiriquí"/>
    <n v="204"/>
    <s v="01/09/2022"/>
    <x v="20"/>
  </r>
  <r>
    <x v="5"/>
    <s v="Tercero"/>
    <s v="Bocas del Toro"/>
    <n v="104"/>
    <s v="01/09/2022"/>
    <x v="20"/>
  </r>
  <r>
    <x v="6"/>
    <s v="Tercero"/>
    <s v="Chiriquí"/>
    <n v="311"/>
    <s v="01/09/2022"/>
    <x v="20"/>
  </r>
  <r>
    <x v="6"/>
    <s v="Tercero"/>
    <s v="Bocas del Toro"/>
    <n v="66"/>
    <s v="01/09/2022"/>
    <x v="20"/>
  </r>
  <r>
    <x v="7"/>
    <s v="Tercero"/>
    <s v="Chiriquí"/>
    <n v="21"/>
    <s v="01/09/2022"/>
    <x v="20"/>
  </r>
  <r>
    <x v="7"/>
    <s v="Tercero"/>
    <s v="Bocas del Toro"/>
    <n v="3"/>
    <s v="01/09/2022"/>
    <x v="20"/>
  </r>
  <r>
    <x v="8"/>
    <s v="Tercero"/>
    <s v="Chiriquí"/>
    <n v="6"/>
    <s v="01/09/2022"/>
    <x v="20"/>
  </r>
  <r>
    <x v="8"/>
    <s v="Tercero"/>
    <s v="Bocas del Toro"/>
    <n v="0"/>
    <s v="01/09/2022"/>
    <x v="20"/>
  </r>
  <r>
    <x v="9"/>
    <s v="Tercero"/>
    <s v="Chiriquí"/>
    <n v="103"/>
    <s v="01/09/2022"/>
    <x v="20"/>
  </r>
  <r>
    <x v="9"/>
    <s v="Tercero"/>
    <s v="Bocas del Toro"/>
    <n v="54"/>
    <s v="01/09/2022"/>
    <x v="20"/>
  </r>
  <r>
    <x v="10"/>
    <s v="Tercero"/>
    <s v="Chiriquí"/>
    <n v="8"/>
    <s v="01/09/2022"/>
    <x v="20"/>
  </r>
  <r>
    <x v="10"/>
    <s v="Tercero"/>
    <s v="Bocas del Toro"/>
    <n v="8"/>
    <s v="01/09/2022"/>
    <x v="20"/>
  </r>
  <r>
    <x v="11"/>
    <s v="Tercero"/>
    <s v="Chiriquí"/>
    <n v="26"/>
    <s v="01/09/2022"/>
    <x v="20"/>
  </r>
  <r>
    <x v="11"/>
    <s v="Tercero"/>
    <s v="Bocas del Toro"/>
    <n v="1"/>
    <s v="01/09/2022"/>
    <x v="20"/>
  </r>
  <r>
    <x v="12"/>
    <s v="Tercero"/>
    <s v="Chiriquí"/>
    <n v="15"/>
    <s v="01/09/2022"/>
    <x v="20"/>
  </r>
  <r>
    <x v="12"/>
    <s v="Tercero"/>
    <s v="Bocas del Toro"/>
    <n v="7"/>
    <s v="01/09/2022"/>
    <x v="20"/>
  </r>
  <r>
    <x v="13"/>
    <s v="Tercero"/>
    <s v="Chiriquí"/>
    <n v="3"/>
    <s v="01/09/2022"/>
    <x v="20"/>
  </r>
  <r>
    <x v="13"/>
    <s v="Tercero"/>
    <s v="Bocas del Toro"/>
    <n v="0"/>
    <s v="01/09/2022"/>
    <x v="20"/>
  </r>
  <r>
    <x v="14"/>
    <s v="Tercero"/>
    <s v="Chiriquí"/>
    <n v="0"/>
    <s v="01/09/2022"/>
    <x v="20"/>
  </r>
  <r>
    <x v="14"/>
    <s v="Tercero"/>
    <s v="Bocas del Toro"/>
    <n v="0"/>
    <s v="01/09/2022"/>
    <x v="20"/>
  </r>
  <r>
    <x v="0"/>
    <s v="Tercero"/>
    <s v="Chiriquí"/>
    <n v="0"/>
    <s v="01/09/2022"/>
    <x v="20"/>
  </r>
  <r>
    <x v="0"/>
    <s v="Tercero"/>
    <s v="Bocas del Toro"/>
    <n v="0"/>
    <s v="01/09/2022"/>
    <x v="20"/>
  </r>
  <r>
    <x v="1"/>
    <s v="Tercero"/>
    <s v="Chiriquí"/>
    <n v="149"/>
    <s v="01/10/2022"/>
    <x v="21"/>
  </r>
  <r>
    <x v="1"/>
    <s v="Tercero"/>
    <s v="Bocas del Toro"/>
    <n v="78"/>
    <s v="01/10/2022"/>
    <x v="21"/>
  </r>
  <r>
    <x v="2"/>
    <s v="Tercero"/>
    <s v="Chiriquí"/>
    <n v="33"/>
    <s v="01/10/2022"/>
    <x v="21"/>
  </r>
  <r>
    <x v="2"/>
    <s v="Tercero"/>
    <s v="Bocas del Toro"/>
    <n v="3"/>
    <s v="01/10/2022"/>
    <x v="21"/>
  </r>
  <r>
    <x v="3"/>
    <s v="Tercero"/>
    <s v="Chiriquí"/>
    <n v="109"/>
    <s v="01/10/2022"/>
    <x v="21"/>
  </r>
  <r>
    <x v="3"/>
    <s v="Tercero"/>
    <s v="Bocas del Toro"/>
    <n v="60"/>
    <s v="01/10/2022"/>
    <x v="21"/>
  </r>
  <r>
    <x v="4"/>
    <s v="Tercero"/>
    <s v="Chiriquí"/>
    <n v="6"/>
    <s v="01/10/2022"/>
    <x v="21"/>
  </r>
  <r>
    <x v="4"/>
    <s v="Tercero"/>
    <s v="Bocas del Toro"/>
    <n v="0"/>
    <s v="01/10/2022"/>
    <x v="21"/>
  </r>
  <r>
    <x v="5"/>
    <s v="Tercero"/>
    <s v="Chiriquí"/>
    <n v="207"/>
    <s v="01/10/2022"/>
    <x v="21"/>
  </r>
  <r>
    <x v="5"/>
    <s v="Tercero"/>
    <s v="Bocas del Toro"/>
    <n v="83"/>
    <s v="01/10/2022"/>
    <x v="21"/>
  </r>
  <r>
    <x v="6"/>
    <s v="Tercero"/>
    <s v="Chiriquí"/>
    <n v="336"/>
    <s v="01/10/2022"/>
    <x v="21"/>
  </r>
  <r>
    <x v="6"/>
    <s v="Tercero"/>
    <s v="Bocas del Toro"/>
    <n v="73"/>
    <s v="01/10/2022"/>
    <x v="21"/>
  </r>
  <r>
    <x v="7"/>
    <s v="Tercero"/>
    <s v="Chiriquí"/>
    <n v="12"/>
    <s v="01/10/2022"/>
    <x v="21"/>
  </r>
  <r>
    <x v="7"/>
    <s v="Tercero"/>
    <s v="Bocas del Toro"/>
    <n v="1"/>
    <s v="01/10/2022"/>
    <x v="21"/>
  </r>
  <r>
    <x v="8"/>
    <s v="Tercero"/>
    <s v="Chiriquí"/>
    <n v="9"/>
    <s v="01/10/2022"/>
    <x v="21"/>
  </r>
  <r>
    <x v="8"/>
    <s v="Tercero"/>
    <s v="Bocas del Toro"/>
    <n v="1"/>
    <s v="01/10/2022"/>
    <x v="21"/>
  </r>
  <r>
    <x v="9"/>
    <s v="Tercero"/>
    <s v="Chiriquí"/>
    <n v="72"/>
    <s v="01/10/2022"/>
    <x v="21"/>
  </r>
  <r>
    <x v="9"/>
    <s v="Tercero"/>
    <s v="Bocas del Toro"/>
    <n v="68"/>
    <s v="01/10/2022"/>
    <x v="21"/>
  </r>
  <r>
    <x v="10"/>
    <s v="Tercero"/>
    <s v="Chiriquí"/>
    <n v="13"/>
    <s v="01/10/2022"/>
    <x v="21"/>
  </r>
  <r>
    <x v="10"/>
    <s v="Tercero"/>
    <s v="Bocas del Toro"/>
    <n v="6"/>
    <s v="01/10/2022"/>
    <x v="21"/>
  </r>
  <r>
    <x v="11"/>
    <s v="Tercero"/>
    <s v="Chiriquí"/>
    <n v="20"/>
    <s v="01/10/2022"/>
    <x v="21"/>
  </r>
  <r>
    <x v="11"/>
    <s v="Tercero"/>
    <s v="Bocas del Toro"/>
    <n v="1"/>
    <s v="01/10/2022"/>
    <x v="21"/>
  </r>
  <r>
    <x v="12"/>
    <s v="Tercero"/>
    <s v="Chiriquí"/>
    <n v="23"/>
    <s v="01/10/2022"/>
    <x v="21"/>
  </r>
  <r>
    <x v="12"/>
    <s v="Tercero"/>
    <s v="Bocas del Toro"/>
    <n v="3"/>
    <s v="01/10/2022"/>
    <x v="21"/>
  </r>
  <r>
    <x v="13"/>
    <s v="Tercero"/>
    <s v="Chiriquí"/>
    <n v="11"/>
    <s v="01/10/2022"/>
    <x v="21"/>
  </r>
  <r>
    <x v="13"/>
    <s v="Tercero"/>
    <s v="Bocas del Toro"/>
    <n v="0"/>
    <s v="01/10/2022"/>
    <x v="21"/>
  </r>
  <r>
    <x v="14"/>
    <s v="Tercero"/>
    <s v="Chiriquí"/>
    <n v="0"/>
    <s v="01/10/2022"/>
    <x v="21"/>
  </r>
  <r>
    <x v="14"/>
    <s v="Tercero"/>
    <s v="Bocas del Toro"/>
    <n v="0"/>
    <s v="01/10/2022"/>
    <x v="21"/>
  </r>
  <r>
    <x v="0"/>
    <s v="Tercero"/>
    <s v="Chiriquí"/>
    <n v="1"/>
    <s v="01/10/2022"/>
    <x v="21"/>
  </r>
  <r>
    <x v="0"/>
    <s v="Tercero"/>
    <s v="Bocas del Toro"/>
    <n v="0"/>
    <s v="01/10/2022"/>
    <x v="21"/>
  </r>
  <r>
    <x v="1"/>
    <s v="Tercero"/>
    <s v="Chiriquí"/>
    <n v="102"/>
    <s v="01/11/2022"/>
    <x v="22"/>
  </r>
  <r>
    <x v="1"/>
    <s v="Tercero"/>
    <s v="Bocas del Toro"/>
    <n v="69"/>
    <s v="01/11/2022"/>
    <x v="22"/>
  </r>
  <r>
    <x v="2"/>
    <s v="Tercero"/>
    <s v="Chiriquí"/>
    <n v="45"/>
    <s v="01/11/2022"/>
    <x v="22"/>
  </r>
  <r>
    <x v="2"/>
    <s v="Tercero"/>
    <s v="Bocas del Toro"/>
    <n v="4"/>
    <s v="01/11/2022"/>
    <x v="22"/>
  </r>
  <r>
    <x v="3"/>
    <s v="Tercero"/>
    <s v="Chiriquí"/>
    <n v="90"/>
    <s v="01/11/2022"/>
    <x v="22"/>
  </r>
  <r>
    <x v="3"/>
    <s v="Tercero"/>
    <s v="Bocas del Toro"/>
    <n v="61"/>
    <s v="01/11/2022"/>
    <x v="22"/>
  </r>
  <r>
    <x v="4"/>
    <s v="Tercero"/>
    <s v="Chiriquí"/>
    <n v="2"/>
    <s v="01/11/2022"/>
    <x v="22"/>
  </r>
  <r>
    <x v="4"/>
    <s v="Tercero"/>
    <s v="Bocas del Toro"/>
    <n v="0"/>
    <s v="01/11/2022"/>
    <x v="22"/>
  </r>
  <r>
    <x v="5"/>
    <s v="Tercero"/>
    <s v="Chiriquí"/>
    <n v="267"/>
    <s v="01/11/2022"/>
    <x v="22"/>
  </r>
  <r>
    <x v="5"/>
    <s v="Tercero"/>
    <s v="Bocas del Toro"/>
    <n v="70"/>
    <s v="01/11/2022"/>
    <x v="22"/>
  </r>
  <r>
    <x v="6"/>
    <s v="Tercero"/>
    <s v="Chiriquí"/>
    <n v="279"/>
    <s v="01/11/2022"/>
    <x v="22"/>
  </r>
  <r>
    <x v="6"/>
    <s v="Tercero"/>
    <s v="Bocas del Toro"/>
    <n v="67"/>
    <s v="01/11/2022"/>
    <x v="22"/>
  </r>
  <r>
    <x v="7"/>
    <s v="Tercero"/>
    <s v="Chiriquí"/>
    <n v="6"/>
    <s v="01/11/2022"/>
    <x v="22"/>
  </r>
  <r>
    <x v="7"/>
    <s v="Tercero"/>
    <s v="Bocas del Toro"/>
    <n v="2"/>
    <s v="01/11/2022"/>
    <x v="22"/>
  </r>
  <r>
    <x v="8"/>
    <s v="Tercero"/>
    <s v="Chiriquí"/>
    <n v="4"/>
    <s v="01/11/2022"/>
    <x v="22"/>
  </r>
  <r>
    <x v="8"/>
    <s v="Tercero"/>
    <s v="Bocas del Toro"/>
    <n v="0"/>
    <s v="01/11/2022"/>
    <x v="22"/>
  </r>
  <r>
    <x v="9"/>
    <s v="Tercero"/>
    <s v="Chiriquí"/>
    <n v="59"/>
    <s v="01/11/2022"/>
    <x v="22"/>
  </r>
  <r>
    <x v="9"/>
    <s v="Tercero"/>
    <s v="Bocas del Toro"/>
    <n v="55"/>
    <s v="01/11/2022"/>
    <x v="22"/>
  </r>
  <r>
    <x v="10"/>
    <s v="Tercero"/>
    <s v="Chiriquí"/>
    <n v="9"/>
    <s v="01/11/2022"/>
    <x v="22"/>
  </r>
  <r>
    <x v="10"/>
    <s v="Tercero"/>
    <s v="Bocas del Toro"/>
    <n v="2"/>
    <s v="01/11/2022"/>
    <x v="22"/>
  </r>
  <r>
    <x v="11"/>
    <s v="Tercero"/>
    <s v="Chiriquí"/>
    <n v="20"/>
    <s v="01/11/2022"/>
    <x v="22"/>
  </r>
  <r>
    <x v="11"/>
    <s v="Tercero"/>
    <s v="Bocas del Toro"/>
    <n v="3"/>
    <s v="01/11/2022"/>
    <x v="22"/>
  </r>
  <r>
    <x v="12"/>
    <s v="Tercero"/>
    <s v="Chiriquí"/>
    <n v="9"/>
    <s v="01/11/2022"/>
    <x v="22"/>
  </r>
  <r>
    <x v="12"/>
    <s v="Tercero"/>
    <s v="Bocas del Toro"/>
    <n v="5"/>
    <s v="01/11/2022"/>
    <x v="22"/>
  </r>
  <r>
    <x v="13"/>
    <s v="Tercero"/>
    <s v="Chiriquí"/>
    <n v="5"/>
    <s v="01/11/2022"/>
    <x v="22"/>
  </r>
  <r>
    <x v="13"/>
    <s v="Tercero"/>
    <s v="Bocas del Toro"/>
    <n v="2"/>
    <s v="01/11/2022"/>
    <x v="22"/>
  </r>
  <r>
    <x v="14"/>
    <s v="Tercero"/>
    <s v="Chiriquí"/>
    <n v="0"/>
    <s v="01/11/2022"/>
    <x v="22"/>
  </r>
  <r>
    <x v="14"/>
    <s v="Tercero"/>
    <s v="Bocas del Toro"/>
    <n v="0"/>
    <s v="01/11/2022"/>
    <x v="22"/>
  </r>
  <r>
    <x v="0"/>
    <s v="Tercero"/>
    <s v="Chiriquí"/>
    <n v="0"/>
    <s v="01/11/2022"/>
    <x v="22"/>
  </r>
  <r>
    <x v="0"/>
    <s v="Tercero"/>
    <s v="Bocas del Toro"/>
    <n v="0"/>
    <s v="01/11/2022"/>
    <x v="22"/>
  </r>
  <r>
    <x v="1"/>
    <s v="Tercero"/>
    <s v="Chiriquí"/>
    <n v="133"/>
    <s v="01/12/2022"/>
    <x v="23"/>
  </r>
  <r>
    <x v="1"/>
    <s v="Tercero"/>
    <s v="Bocas del Toro"/>
    <n v="57"/>
    <s v="01/12/2022"/>
    <x v="23"/>
  </r>
  <r>
    <x v="2"/>
    <s v="Tercero"/>
    <s v="Chiriquí"/>
    <n v="34"/>
    <s v="01/12/2022"/>
    <x v="23"/>
  </r>
  <r>
    <x v="2"/>
    <s v="Tercero"/>
    <s v="Bocas del Toro"/>
    <n v="3"/>
    <s v="01/12/2022"/>
    <x v="23"/>
  </r>
  <r>
    <x v="3"/>
    <s v="Tercero"/>
    <s v="Chiriquí"/>
    <n v="71"/>
    <s v="01/12/2022"/>
    <x v="23"/>
  </r>
  <r>
    <x v="3"/>
    <s v="Tercero"/>
    <s v="Bocas del Toro"/>
    <n v="67"/>
    <s v="01/12/2022"/>
    <x v="23"/>
  </r>
  <r>
    <x v="4"/>
    <s v="Tercero"/>
    <s v="Chiriquí"/>
    <n v="4"/>
    <s v="01/12/2022"/>
    <x v="23"/>
  </r>
  <r>
    <x v="4"/>
    <s v="Tercero"/>
    <s v="Bocas del Toro"/>
    <n v="0"/>
    <s v="01/12/2022"/>
    <x v="23"/>
  </r>
  <r>
    <x v="5"/>
    <s v="Tercero"/>
    <s v="Chiriquí"/>
    <n v="248"/>
    <s v="01/12/2022"/>
    <x v="23"/>
  </r>
  <r>
    <x v="5"/>
    <s v="Tercero"/>
    <s v="Bocas del Toro"/>
    <n v="48"/>
    <s v="01/12/2022"/>
    <x v="23"/>
  </r>
  <r>
    <x v="6"/>
    <s v="Tercero"/>
    <s v="Chiriquí"/>
    <n v="262"/>
    <s v="01/12/2022"/>
    <x v="23"/>
  </r>
  <r>
    <x v="6"/>
    <s v="Tercero"/>
    <s v="Bocas del Toro"/>
    <n v="56"/>
    <s v="01/12/2022"/>
    <x v="23"/>
  </r>
  <r>
    <x v="7"/>
    <s v="Tercero"/>
    <s v="Chiriquí"/>
    <n v="8"/>
    <s v="01/12/2022"/>
    <x v="23"/>
  </r>
  <r>
    <x v="7"/>
    <s v="Tercero"/>
    <s v="Bocas del Toro"/>
    <n v="12"/>
    <s v="01/12/2022"/>
    <x v="23"/>
  </r>
  <r>
    <x v="8"/>
    <s v="Tercero"/>
    <s v="Chiriquí"/>
    <n v="6"/>
    <s v="01/12/2022"/>
    <x v="23"/>
  </r>
  <r>
    <x v="8"/>
    <s v="Tercero"/>
    <s v="Bocas del Toro"/>
    <n v="0"/>
    <s v="01/12/2022"/>
    <x v="23"/>
  </r>
  <r>
    <x v="9"/>
    <s v="Tercero"/>
    <s v="Chiriquí"/>
    <n v="83"/>
    <s v="01/12/2022"/>
    <x v="23"/>
  </r>
  <r>
    <x v="9"/>
    <s v="Tercero"/>
    <s v="Bocas del Toro"/>
    <n v="64"/>
    <s v="01/12/2022"/>
    <x v="23"/>
  </r>
  <r>
    <x v="10"/>
    <s v="Tercero"/>
    <s v="Chiriquí"/>
    <n v="12"/>
    <s v="01/12/2022"/>
    <x v="23"/>
  </r>
  <r>
    <x v="10"/>
    <s v="Tercero"/>
    <s v="Bocas del Toro"/>
    <n v="4"/>
    <s v="01/12/2022"/>
    <x v="23"/>
  </r>
  <r>
    <x v="11"/>
    <s v="Tercero"/>
    <s v="Chiriquí"/>
    <n v="40"/>
    <s v="01/12/2022"/>
    <x v="23"/>
  </r>
  <r>
    <x v="11"/>
    <s v="Tercero"/>
    <s v="Bocas del Toro"/>
    <n v="1"/>
    <s v="01/12/2022"/>
    <x v="23"/>
  </r>
  <r>
    <x v="12"/>
    <s v="Tercero"/>
    <s v="Chiriquí"/>
    <n v="19"/>
    <s v="01/12/2022"/>
    <x v="23"/>
  </r>
  <r>
    <x v="12"/>
    <s v="Tercero"/>
    <s v="Bocas del Toro"/>
    <n v="1"/>
    <s v="01/12/2022"/>
    <x v="23"/>
  </r>
  <r>
    <x v="13"/>
    <s v="Tercero"/>
    <s v="Chiriquí"/>
    <n v="5"/>
    <s v="01/12/2022"/>
    <x v="23"/>
  </r>
  <r>
    <x v="13"/>
    <s v="Tercero"/>
    <s v="Bocas del Toro"/>
    <n v="1"/>
    <s v="01/12/2022"/>
    <x v="23"/>
  </r>
  <r>
    <x v="14"/>
    <s v="Tercero"/>
    <s v="Chiriquí"/>
    <n v="0"/>
    <s v="01/12/2022"/>
    <x v="23"/>
  </r>
  <r>
    <x v="14"/>
    <s v="Tercero"/>
    <s v="Bocas del Toro"/>
    <n v="0"/>
    <s v="01/12/2022"/>
    <x v="23"/>
  </r>
  <r>
    <x v="0"/>
    <s v="Tercero"/>
    <s v="Chiriquí"/>
    <n v="2"/>
    <s v="01/12/2022"/>
    <x v="23"/>
  </r>
  <r>
    <x v="0"/>
    <s v="Tercero"/>
    <s v="Bocas del Toro"/>
    <n v="0"/>
    <s v="01/12/2022"/>
    <x v="23"/>
  </r>
  <r>
    <x v="1"/>
    <s v="Tercero"/>
    <s v="Chiriquí"/>
    <n v="136"/>
    <s v="01/01/2023"/>
    <x v="0"/>
  </r>
  <r>
    <x v="1"/>
    <s v="Tercero"/>
    <s v="Bocas del Toro"/>
    <n v="82"/>
    <s v="01/01/2023"/>
    <x v="0"/>
  </r>
  <r>
    <x v="2"/>
    <s v="Tercero"/>
    <s v="Chiriquí"/>
    <n v="39"/>
    <s v="01/01/2023"/>
    <x v="0"/>
  </r>
  <r>
    <x v="2"/>
    <s v="Tercero"/>
    <s v="Bocas del Toro"/>
    <n v="2"/>
    <s v="01/01/2023"/>
    <x v="0"/>
  </r>
  <r>
    <x v="3"/>
    <s v="Tercero"/>
    <s v="Chiriquí"/>
    <n v="86"/>
    <s v="01/01/2023"/>
    <x v="0"/>
  </r>
  <r>
    <x v="3"/>
    <s v="Tercero"/>
    <s v="Bocas del Toro"/>
    <n v="47"/>
    <s v="01/01/2023"/>
    <x v="0"/>
  </r>
  <r>
    <x v="4"/>
    <s v="Tercero"/>
    <s v="Chiriquí"/>
    <n v="3"/>
    <s v="01/01/2023"/>
    <x v="0"/>
  </r>
  <r>
    <x v="4"/>
    <s v="Tercero"/>
    <s v="Bocas del Toro"/>
    <n v="1"/>
    <s v="01/01/2023"/>
    <x v="0"/>
  </r>
  <r>
    <x v="5"/>
    <s v="Tercero"/>
    <s v="Chiriquí"/>
    <n v="239"/>
    <s v="01/01/2023"/>
    <x v="0"/>
  </r>
  <r>
    <x v="5"/>
    <s v="Tercero"/>
    <s v="Bocas del Toro"/>
    <n v="58"/>
    <s v="01/01/2023"/>
    <x v="0"/>
  </r>
  <r>
    <x v="6"/>
    <s v="Tercero"/>
    <s v="Chiriquí"/>
    <n v="263"/>
    <s v="01/01/2023"/>
    <x v="0"/>
  </r>
  <r>
    <x v="6"/>
    <s v="Tercero"/>
    <s v="Bocas del Toro"/>
    <n v="54"/>
    <s v="01/01/2023"/>
    <x v="0"/>
  </r>
  <r>
    <x v="7"/>
    <s v="Tercero"/>
    <s v="Chiriquí"/>
    <n v="23"/>
    <s v="01/01/2023"/>
    <x v="0"/>
  </r>
  <r>
    <x v="7"/>
    <s v="Tercero"/>
    <s v="Bocas del Toro"/>
    <n v="1"/>
    <s v="01/01/2023"/>
    <x v="0"/>
  </r>
  <r>
    <x v="8"/>
    <s v="Tercero"/>
    <s v="Chiriquí"/>
    <n v="8"/>
    <s v="01/01/2023"/>
    <x v="0"/>
  </r>
  <r>
    <x v="8"/>
    <s v="Tercero"/>
    <s v="Bocas del Toro"/>
    <n v="3"/>
    <s v="01/01/2023"/>
    <x v="0"/>
  </r>
  <r>
    <x v="9"/>
    <s v="Tercero"/>
    <s v="Chiriquí"/>
    <n v="87"/>
    <s v="01/01/2023"/>
    <x v="0"/>
  </r>
  <r>
    <x v="9"/>
    <s v="Tercero"/>
    <s v="Bocas del Toro"/>
    <n v="77"/>
    <s v="01/01/2023"/>
    <x v="0"/>
  </r>
  <r>
    <x v="10"/>
    <s v="Tercero"/>
    <s v="Chiriquí"/>
    <n v="6"/>
    <s v="01/01/2023"/>
    <x v="0"/>
  </r>
  <r>
    <x v="10"/>
    <s v="Tercero"/>
    <s v="Bocas del Toro"/>
    <n v="8"/>
    <s v="01/01/2023"/>
    <x v="0"/>
  </r>
  <r>
    <x v="11"/>
    <s v="Tercero"/>
    <s v="Chiriquí"/>
    <n v="22"/>
    <s v="01/01/2023"/>
    <x v="0"/>
  </r>
  <r>
    <x v="11"/>
    <s v="Tercero"/>
    <s v="Bocas del Toro"/>
    <n v="8"/>
    <s v="01/01/2023"/>
    <x v="0"/>
  </r>
  <r>
    <x v="12"/>
    <s v="Tercero"/>
    <s v="Chiriquí"/>
    <n v="18"/>
    <s v="01/01/2023"/>
    <x v="0"/>
  </r>
  <r>
    <x v="12"/>
    <s v="Tercero"/>
    <s v="Bocas del Toro"/>
    <n v="1"/>
    <s v="01/01/2023"/>
    <x v="0"/>
  </r>
  <r>
    <x v="13"/>
    <s v="Tercero"/>
    <s v="Chiriquí"/>
    <n v="5"/>
    <s v="01/01/2023"/>
    <x v="0"/>
  </r>
  <r>
    <x v="13"/>
    <s v="Tercero"/>
    <s v="Bocas del Toro"/>
    <n v="1"/>
    <s v="01/01/2023"/>
    <x v="0"/>
  </r>
  <r>
    <x v="14"/>
    <s v="Tercero"/>
    <s v="Chiriquí"/>
    <n v="0"/>
    <s v="01/01/2023"/>
    <x v="0"/>
  </r>
  <r>
    <x v="14"/>
    <s v="Tercero"/>
    <s v="Bocas del Toro"/>
    <n v="0"/>
    <s v="01/01/2023"/>
    <x v="0"/>
  </r>
  <r>
    <x v="0"/>
    <s v="Tercero"/>
    <s v="Chiriquí"/>
    <n v="0"/>
    <s v="01/01/2023"/>
    <x v="0"/>
  </r>
  <r>
    <x v="0"/>
    <s v="Tercero"/>
    <s v="Bocas del Toro"/>
    <n v="0"/>
    <s v="01/01/2023"/>
    <x v="0"/>
  </r>
  <r>
    <x v="1"/>
    <s v="Tercero"/>
    <s v="Chiriquí"/>
    <n v="139"/>
    <s v="01/02/2023"/>
    <x v="1"/>
  </r>
  <r>
    <x v="1"/>
    <s v="Tercero"/>
    <s v="Bocas del Toro"/>
    <n v="59"/>
    <s v="01/02/2023"/>
    <x v="1"/>
  </r>
  <r>
    <x v="2"/>
    <s v="Tercero"/>
    <s v="Chiriquí"/>
    <n v="39"/>
    <s v="01/02/2023"/>
    <x v="1"/>
  </r>
  <r>
    <x v="2"/>
    <s v="Tercero"/>
    <s v="Bocas del Toro"/>
    <n v="5"/>
    <s v="01/02/2023"/>
    <x v="1"/>
  </r>
  <r>
    <x v="3"/>
    <s v="Tercero"/>
    <s v="Chiriquí"/>
    <n v="80"/>
    <s v="01/02/2023"/>
    <x v="1"/>
  </r>
  <r>
    <x v="3"/>
    <s v="Tercero"/>
    <s v="Bocas del Toro"/>
    <n v="43"/>
    <s v="01/02/2023"/>
    <x v="1"/>
  </r>
  <r>
    <x v="4"/>
    <s v="Tercero"/>
    <s v="Chiriquí"/>
    <n v="4"/>
    <s v="01/02/2023"/>
    <x v="1"/>
  </r>
  <r>
    <x v="4"/>
    <s v="Tercero"/>
    <s v="Bocas del Toro"/>
    <n v="0"/>
    <s v="01/02/2023"/>
    <x v="1"/>
  </r>
  <r>
    <x v="5"/>
    <s v="Tercero"/>
    <s v="Chiriquí"/>
    <n v="255"/>
    <s v="01/02/2023"/>
    <x v="1"/>
  </r>
  <r>
    <x v="5"/>
    <s v="Tercero"/>
    <s v="Bocas del Toro"/>
    <n v="58"/>
    <s v="01/02/2023"/>
    <x v="1"/>
  </r>
  <r>
    <x v="6"/>
    <s v="Tercero"/>
    <s v="Chiriquí"/>
    <n v="239"/>
    <s v="01/02/2023"/>
    <x v="1"/>
  </r>
  <r>
    <x v="6"/>
    <s v="Tercero"/>
    <s v="Bocas del Toro"/>
    <n v="47"/>
    <s v="01/02/2023"/>
    <x v="1"/>
  </r>
  <r>
    <x v="7"/>
    <s v="Tercero"/>
    <s v="Chiriquí"/>
    <n v="22"/>
    <s v="01/02/2023"/>
    <x v="1"/>
  </r>
  <r>
    <x v="7"/>
    <s v="Tercero"/>
    <s v="Bocas del Toro"/>
    <n v="1"/>
    <s v="01/02/2023"/>
    <x v="1"/>
  </r>
  <r>
    <x v="8"/>
    <s v="Tercero"/>
    <s v="Chiriquí"/>
    <n v="6"/>
    <s v="01/02/2023"/>
    <x v="1"/>
  </r>
  <r>
    <x v="8"/>
    <s v="Tercero"/>
    <s v="Bocas del Toro"/>
    <n v="0"/>
    <s v="01/02/2023"/>
    <x v="1"/>
  </r>
  <r>
    <x v="9"/>
    <s v="Tercero"/>
    <s v="Chiriquí"/>
    <n v="77"/>
    <s v="01/02/2023"/>
    <x v="1"/>
  </r>
  <r>
    <x v="9"/>
    <s v="Tercero"/>
    <s v="Bocas del Toro"/>
    <n v="55"/>
    <s v="01/02/2023"/>
    <x v="1"/>
  </r>
  <r>
    <x v="10"/>
    <s v="Tercero"/>
    <s v="Chiriquí"/>
    <n v="19"/>
    <s v="01/02/2023"/>
    <x v="1"/>
  </r>
  <r>
    <x v="10"/>
    <s v="Tercero"/>
    <s v="Bocas del Toro"/>
    <n v="4"/>
    <s v="01/02/2023"/>
    <x v="1"/>
  </r>
  <r>
    <x v="11"/>
    <s v="Tercero"/>
    <s v="Chiriquí"/>
    <n v="24"/>
    <s v="01/02/2023"/>
    <x v="1"/>
  </r>
  <r>
    <x v="11"/>
    <s v="Tercero"/>
    <s v="Bocas del Toro"/>
    <n v="1"/>
    <s v="01/02/2023"/>
    <x v="1"/>
  </r>
  <r>
    <x v="12"/>
    <s v="Tercero"/>
    <s v="Chiriquí"/>
    <n v="6"/>
    <s v="01/02/2023"/>
    <x v="1"/>
  </r>
  <r>
    <x v="12"/>
    <s v="Tercero"/>
    <s v="Bocas del Toro"/>
    <n v="2"/>
    <s v="01/02/2023"/>
    <x v="1"/>
  </r>
  <r>
    <x v="13"/>
    <s v="Tercero"/>
    <s v="Chiriquí"/>
    <n v="8"/>
    <s v="01/02/2023"/>
    <x v="1"/>
  </r>
  <r>
    <x v="13"/>
    <s v="Tercero"/>
    <s v="Bocas del Toro"/>
    <n v="1"/>
    <s v="01/02/2023"/>
    <x v="1"/>
  </r>
  <r>
    <x v="14"/>
    <s v="Tercero"/>
    <s v="Chiriquí"/>
    <n v="0"/>
    <s v="01/02/2023"/>
    <x v="1"/>
  </r>
  <r>
    <x v="14"/>
    <s v="Tercero"/>
    <s v="Bocas del Toro"/>
    <n v="0"/>
    <s v="01/02/2023"/>
    <x v="1"/>
  </r>
  <r>
    <x v="0"/>
    <s v="Tercero"/>
    <s v="Chiriquí"/>
    <n v="1"/>
    <s v="01/02/2023"/>
    <x v="1"/>
  </r>
  <r>
    <x v="0"/>
    <s v="Tercero"/>
    <s v="Bocas del Toro"/>
    <n v="0"/>
    <s v="01/02/2023"/>
    <x v="1"/>
  </r>
  <r>
    <x v="1"/>
    <s v="Tercero"/>
    <s v="Chiriquí"/>
    <n v="155"/>
    <s v="01/03/2023"/>
    <x v="2"/>
  </r>
  <r>
    <x v="1"/>
    <s v="Tercero"/>
    <s v="Bocas del Toro"/>
    <n v="62"/>
    <s v="01/03/2023"/>
    <x v="2"/>
  </r>
  <r>
    <x v="2"/>
    <s v="Tercero"/>
    <s v="Chiriquí"/>
    <n v="30"/>
    <s v="01/03/2023"/>
    <x v="2"/>
  </r>
  <r>
    <x v="2"/>
    <s v="Tercero"/>
    <s v="Bocas del Toro"/>
    <n v="3"/>
    <s v="01/03/2023"/>
    <x v="2"/>
  </r>
  <r>
    <x v="3"/>
    <s v="Tercero"/>
    <s v="Chiriquí"/>
    <n v="89"/>
    <s v="01/03/2023"/>
    <x v="2"/>
  </r>
  <r>
    <x v="3"/>
    <s v="Tercero"/>
    <s v="Bocas del Toro"/>
    <n v="76"/>
    <s v="01/03/2023"/>
    <x v="2"/>
  </r>
  <r>
    <x v="4"/>
    <s v="Tercero"/>
    <s v="Chiriquí"/>
    <n v="2"/>
    <s v="01/03/2023"/>
    <x v="2"/>
  </r>
  <r>
    <x v="4"/>
    <s v="Tercero"/>
    <s v="Bocas del Toro"/>
    <n v="1"/>
    <s v="01/03/2023"/>
    <x v="2"/>
  </r>
  <r>
    <x v="5"/>
    <s v="Tercero"/>
    <s v="Chiriquí"/>
    <n v="258"/>
    <s v="01/03/2023"/>
    <x v="2"/>
  </r>
  <r>
    <x v="5"/>
    <s v="Tercero"/>
    <s v="Bocas del Toro"/>
    <n v="66"/>
    <s v="01/03/2023"/>
    <x v="2"/>
  </r>
  <r>
    <x v="6"/>
    <s v="Tercero"/>
    <s v="Chiriquí"/>
    <n v="249"/>
    <s v="01/03/2023"/>
    <x v="2"/>
  </r>
  <r>
    <x v="6"/>
    <s v="Tercero"/>
    <s v="Bocas del Toro"/>
    <n v="52"/>
    <s v="01/03/2023"/>
    <x v="2"/>
  </r>
  <r>
    <x v="7"/>
    <s v="Tercero"/>
    <s v="Chiriquí"/>
    <n v="25"/>
    <s v="01/03/2023"/>
    <x v="2"/>
  </r>
  <r>
    <x v="7"/>
    <s v="Tercero"/>
    <s v="Bocas del Toro"/>
    <n v="2"/>
    <s v="01/03/2023"/>
    <x v="2"/>
  </r>
  <r>
    <x v="8"/>
    <s v="Tercero"/>
    <s v="Chiriquí"/>
    <n v="4"/>
    <s v="01/03/2023"/>
    <x v="2"/>
  </r>
  <r>
    <x v="8"/>
    <s v="Tercero"/>
    <s v="Bocas del Toro"/>
    <n v="0"/>
    <s v="01/03/2023"/>
    <x v="2"/>
  </r>
  <r>
    <x v="9"/>
    <s v="Tercero"/>
    <s v="Chiriquí"/>
    <n v="112"/>
    <s v="01/03/2023"/>
    <x v="2"/>
  </r>
  <r>
    <x v="9"/>
    <s v="Tercero"/>
    <s v="Bocas del Toro"/>
    <n v="62"/>
    <s v="01/03/2023"/>
    <x v="2"/>
  </r>
  <r>
    <x v="10"/>
    <s v="Tercero"/>
    <s v="Chiriquí"/>
    <n v="15"/>
    <s v="01/03/2023"/>
    <x v="2"/>
  </r>
  <r>
    <x v="10"/>
    <s v="Tercero"/>
    <s v="Bocas del Toro"/>
    <n v="2"/>
    <s v="01/03/2023"/>
    <x v="2"/>
  </r>
  <r>
    <x v="11"/>
    <s v="Tercero"/>
    <s v="Chiriquí"/>
    <n v="33"/>
    <s v="01/03/2023"/>
    <x v="2"/>
  </r>
  <r>
    <x v="11"/>
    <s v="Tercero"/>
    <s v="Bocas del Toro"/>
    <n v="3"/>
    <s v="01/03/2023"/>
    <x v="2"/>
  </r>
  <r>
    <x v="12"/>
    <s v="Tercero"/>
    <s v="Chiriquí"/>
    <n v="21"/>
    <s v="01/03/2023"/>
    <x v="2"/>
  </r>
  <r>
    <x v="12"/>
    <s v="Tercero"/>
    <s v="Bocas del Toro"/>
    <n v="3"/>
    <s v="01/03/2023"/>
    <x v="2"/>
  </r>
  <r>
    <x v="13"/>
    <s v="Tercero"/>
    <s v="Chiriquí"/>
    <n v="8"/>
    <s v="01/03/2023"/>
    <x v="2"/>
  </r>
  <r>
    <x v="13"/>
    <s v="Tercero"/>
    <s v="Bocas del Toro"/>
    <n v="1"/>
    <s v="01/03/2023"/>
    <x v="2"/>
  </r>
  <r>
    <x v="14"/>
    <s v="Tercero"/>
    <s v="Chiriquí"/>
    <n v="0"/>
    <s v="01/03/2023"/>
    <x v="2"/>
  </r>
  <r>
    <x v="14"/>
    <s v="Tercero"/>
    <s v="Bocas del Toro"/>
    <n v="0"/>
    <s v="01/03/2023"/>
    <x v="2"/>
  </r>
  <r>
    <x v="0"/>
    <s v="Tercero"/>
    <s v="Chiriquí"/>
    <n v="1"/>
    <s v="01/03/2023"/>
    <x v="2"/>
  </r>
  <r>
    <x v="0"/>
    <s v="Tercero"/>
    <s v="Bocas del Toro"/>
    <n v="0"/>
    <s v="01/03/2023"/>
    <x v="2"/>
  </r>
  <r>
    <x v="1"/>
    <s v="Tercero"/>
    <s v="Chiriquí"/>
    <n v="123"/>
    <s v="01/04/2023"/>
    <x v="3"/>
  </r>
  <r>
    <x v="1"/>
    <s v="Tercero"/>
    <s v="Bocas del Toro"/>
    <n v="67"/>
    <s v="01/04/2023"/>
    <x v="3"/>
  </r>
  <r>
    <x v="2"/>
    <s v="Tercero"/>
    <s v="Chiriquí"/>
    <n v="31"/>
    <s v="01/04/2023"/>
    <x v="3"/>
  </r>
  <r>
    <x v="2"/>
    <s v="Tercero"/>
    <s v="Bocas del Toro"/>
    <n v="1"/>
    <s v="01/04/2023"/>
    <x v="3"/>
  </r>
  <r>
    <x v="3"/>
    <s v="Tercero"/>
    <s v="Chiriquí"/>
    <n v="103"/>
    <s v="01/04/2023"/>
    <x v="3"/>
  </r>
  <r>
    <x v="3"/>
    <s v="Tercero"/>
    <s v="Bocas del Toro"/>
    <n v="88"/>
    <s v="01/04/2023"/>
    <x v="3"/>
  </r>
  <r>
    <x v="4"/>
    <s v="Tercero"/>
    <s v="Chiriquí"/>
    <n v="7"/>
    <s v="01/04/2023"/>
    <x v="3"/>
  </r>
  <r>
    <x v="4"/>
    <s v="Tercero"/>
    <s v="Bocas del Toro"/>
    <n v="0"/>
    <s v="01/04/2023"/>
    <x v="3"/>
  </r>
  <r>
    <x v="5"/>
    <s v="Tercero"/>
    <s v="Chiriquí"/>
    <n v="282"/>
    <s v="01/04/2023"/>
    <x v="3"/>
  </r>
  <r>
    <x v="5"/>
    <s v="Tercero"/>
    <s v="Bocas del Toro"/>
    <n v="71"/>
    <s v="01/04/2023"/>
    <x v="3"/>
  </r>
  <r>
    <x v="6"/>
    <s v="Tercero"/>
    <s v="Chiriquí"/>
    <n v="270"/>
    <s v="01/04/2023"/>
    <x v="3"/>
  </r>
  <r>
    <x v="6"/>
    <s v="Tercero"/>
    <s v="Bocas del Toro"/>
    <n v="48"/>
    <s v="01/04/2023"/>
    <x v="3"/>
  </r>
  <r>
    <x v="7"/>
    <s v="Tercero"/>
    <s v="Chiriquí"/>
    <n v="8"/>
    <s v="01/04/2023"/>
    <x v="3"/>
  </r>
  <r>
    <x v="7"/>
    <s v="Tercero"/>
    <s v="Bocas del Toro"/>
    <n v="0"/>
    <s v="01/04/2023"/>
    <x v="3"/>
  </r>
  <r>
    <x v="8"/>
    <s v="Tercero"/>
    <s v="Chiriquí"/>
    <n v="4"/>
    <s v="01/04/2023"/>
    <x v="3"/>
  </r>
  <r>
    <x v="8"/>
    <s v="Tercero"/>
    <s v="Bocas del Toro"/>
    <n v="1"/>
    <s v="01/04/2023"/>
    <x v="3"/>
  </r>
  <r>
    <x v="9"/>
    <s v="Tercero"/>
    <s v="Chiriquí"/>
    <n v="69"/>
    <s v="01/04/2023"/>
    <x v="3"/>
  </r>
  <r>
    <x v="9"/>
    <s v="Tercero"/>
    <s v="Bocas del Toro"/>
    <n v="29"/>
    <s v="01/04/2023"/>
    <x v="3"/>
  </r>
  <r>
    <x v="10"/>
    <s v="Tercero"/>
    <s v="Chiriquí"/>
    <n v="11"/>
    <s v="01/04/2023"/>
    <x v="3"/>
  </r>
  <r>
    <x v="10"/>
    <s v="Tercero"/>
    <s v="Bocas del Toro"/>
    <n v="5"/>
    <s v="01/04/2023"/>
    <x v="3"/>
  </r>
  <r>
    <x v="11"/>
    <s v="Tercero"/>
    <s v="Chiriquí"/>
    <n v="23"/>
    <s v="01/04/2023"/>
    <x v="3"/>
  </r>
  <r>
    <x v="11"/>
    <s v="Tercero"/>
    <s v="Bocas del Toro"/>
    <n v="1"/>
    <s v="01/04/2023"/>
    <x v="3"/>
  </r>
  <r>
    <x v="12"/>
    <s v="Tercero"/>
    <s v="Chiriquí"/>
    <n v="13"/>
    <s v="01/04/2023"/>
    <x v="3"/>
  </r>
  <r>
    <x v="12"/>
    <s v="Tercero"/>
    <s v="Bocas del Toro"/>
    <n v="2"/>
    <s v="01/04/2023"/>
    <x v="3"/>
  </r>
  <r>
    <x v="13"/>
    <s v="Tercero"/>
    <s v="Chiriquí"/>
    <n v="6"/>
    <s v="01/04/2023"/>
    <x v="3"/>
  </r>
  <r>
    <x v="13"/>
    <s v="Tercero"/>
    <s v="Bocas del Toro"/>
    <n v="5"/>
    <s v="01/04/2023"/>
    <x v="3"/>
  </r>
  <r>
    <x v="14"/>
    <s v="Tercero"/>
    <s v="Chiriquí"/>
    <n v="0"/>
    <s v="01/04/2023"/>
    <x v="3"/>
  </r>
  <r>
    <x v="14"/>
    <s v="Tercero"/>
    <s v="Bocas del Toro"/>
    <n v="0"/>
    <s v="01/04/2023"/>
    <x v="3"/>
  </r>
  <r>
    <x v="0"/>
    <s v="Tercero"/>
    <s v="Chiriquí"/>
    <n v="1"/>
    <s v="01/04/2023"/>
    <x v="3"/>
  </r>
  <r>
    <x v="0"/>
    <s v="Tercero"/>
    <s v="Bocas del Toro"/>
    <n v="0"/>
    <s v="01/04/2023"/>
    <x v="3"/>
  </r>
  <r>
    <x v="1"/>
    <s v="Tercero"/>
    <s v="Chiriquí"/>
    <n v="134"/>
    <s v="01/05/2023"/>
    <x v="4"/>
  </r>
  <r>
    <x v="1"/>
    <s v="Tercero"/>
    <s v="Bocas del Toro"/>
    <n v="80"/>
    <s v="01/05/2023"/>
    <x v="4"/>
  </r>
  <r>
    <x v="2"/>
    <s v="Tercero"/>
    <s v="Chiriquí"/>
    <n v="39"/>
    <s v="01/05/2023"/>
    <x v="4"/>
  </r>
  <r>
    <x v="2"/>
    <s v="Tercero"/>
    <s v="Bocas del Toro"/>
    <n v="0"/>
    <s v="01/05/2023"/>
    <x v="4"/>
  </r>
  <r>
    <x v="3"/>
    <s v="Tercero"/>
    <s v="Chiriquí"/>
    <n v="108"/>
    <s v="01/05/2023"/>
    <x v="4"/>
  </r>
  <r>
    <x v="3"/>
    <s v="Tercero"/>
    <s v="Bocas del Toro"/>
    <n v="85"/>
    <s v="01/05/2023"/>
    <x v="4"/>
  </r>
  <r>
    <x v="4"/>
    <s v="Tercero"/>
    <s v="Chiriquí"/>
    <n v="12"/>
    <s v="01/05/2023"/>
    <x v="4"/>
  </r>
  <r>
    <x v="4"/>
    <s v="Tercero"/>
    <s v="Bocas del Toro"/>
    <n v="0"/>
    <s v="01/05/2023"/>
    <x v="4"/>
  </r>
  <r>
    <x v="5"/>
    <s v="Tercero"/>
    <s v="Chiriquí"/>
    <n v="320"/>
    <s v="01/05/2023"/>
    <x v="4"/>
  </r>
  <r>
    <x v="5"/>
    <s v="Tercero"/>
    <s v="Bocas del Toro"/>
    <n v="75"/>
    <s v="01/05/2023"/>
    <x v="4"/>
  </r>
  <r>
    <x v="6"/>
    <s v="Tercero"/>
    <s v="Chiriquí"/>
    <n v="305"/>
    <s v="01/05/2023"/>
    <x v="4"/>
  </r>
  <r>
    <x v="6"/>
    <s v="Tercero"/>
    <s v="Bocas del Toro"/>
    <n v="64"/>
    <s v="01/05/2023"/>
    <x v="4"/>
  </r>
  <r>
    <x v="7"/>
    <s v="Tercero"/>
    <s v="Chiriquí"/>
    <n v="22"/>
    <s v="01/05/2023"/>
    <x v="4"/>
  </r>
  <r>
    <x v="7"/>
    <s v="Tercero"/>
    <s v="Bocas del Toro"/>
    <n v="1"/>
    <s v="01/05/2023"/>
    <x v="4"/>
  </r>
  <r>
    <x v="8"/>
    <s v="Tercero"/>
    <s v="Chiriquí"/>
    <n v="10"/>
    <s v="01/05/2023"/>
    <x v="4"/>
  </r>
  <r>
    <x v="8"/>
    <s v="Tercero"/>
    <s v="Bocas del Toro"/>
    <n v="1"/>
    <s v="01/05/2023"/>
    <x v="4"/>
  </r>
  <r>
    <x v="9"/>
    <s v="Tercero"/>
    <s v="Chiriquí"/>
    <n v="53"/>
    <s v="01/05/2023"/>
    <x v="4"/>
  </r>
  <r>
    <x v="9"/>
    <s v="Tercero"/>
    <s v="Bocas del Toro"/>
    <n v="39"/>
    <s v="01/05/2023"/>
    <x v="4"/>
  </r>
  <r>
    <x v="10"/>
    <s v="Tercero"/>
    <s v="Chiriquí"/>
    <n v="7"/>
    <s v="01/05/2023"/>
    <x v="4"/>
  </r>
  <r>
    <x v="10"/>
    <s v="Tercero"/>
    <s v="Bocas del Toro"/>
    <n v="2"/>
    <s v="01/05/2023"/>
    <x v="4"/>
  </r>
  <r>
    <x v="11"/>
    <s v="Tercero"/>
    <s v="Chiriquí"/>
    <n v="23"/>
    <s v="01/05/2023"/>
    <x v="4"/>
  </r>
  <r>
    <x v="11"/>
    <s v="Tercero"/>
    <s v="Bocas del Toro"/>
    <n v="3"/>
    <s v="01/05/2023"/>
    <x v="4"/>
  </r>
  <r>
    <x v="12"/>
    <s v="Tercero"/>
    <s v="Chiriquí"/>
    <n v="13"/>
    <s v="01/05/2023"/>
    <x v="4"/>
  </r>
  <r>
    <x v="12"/>
    <s v="Tercero"/>
    <s v="Bocas del Toro"/>
    <n v="3"/>
    <s v="01/05/2023"/>
    <x v="4"/>
  </r>
  <r>
    <x v="13"/>
    <s v="Tercero"/>
    <s v="Chiriquí"/>
    <n v="7"/>
    <s v="01/05/2023"/>
    <x v="4"/>
  </r>
  <r>
    <x v="13"/>
    <s v="Tercero"/>
    <s v="Bocas del Toro"/>
    <n v="2"/>
    <s v="01/05/2023"/>
    <x v="4"/>
  </r>
  <r>
    <x v="14"/>
    <s v="Tercero"/>
    <s v="Chiriquí"/>
    <n v="0"/>
    <s v="01/05/2023"/>
    <x v="4"/>
  </r>
  <r>
    <x v="14"/>
    <s v="Tercero"/>
    <s v="Bocas del Toro"/>
    <n v="0"/>
    <s v="01/05/2023"/>
    <x v="4"/>
  </r>
  <r>
    <x v="0"/>
    <s v="Tercero"/>
    <s v="Chiriquí"/>
    <n v="3"/>
    <s v="01/05/2023"/>
    <x v="4"/>
  </r>
  <r>
    <x v="0"/>
    <s v="Tercero"/>
    <s v="Bocas del Toro"/>
    <n v="0"/>
    <s v="01/05/2023"/>
    <x v="4"/>
  </r>
  <r>
    <x v="1"/>
    <s v="Tercero"/>
    <s v="Chiriquí"/>
    <n v="151"/>
    <s v="01/06/2023"/>
    <x v="5"/>
  </r>
  <r>
    <x v="1"/>
    <s v="Tercero"/>
    <s v="Bocas del Toro"/>
    <n v="81"/>
    <s v="01/06/2023"/>
    <x v="5"/>
  </r>
  <r>
    <x v="2"/>
    <s v="Tercero"/>
    <s v="Chiriquí"/>
    <n v="49"/>
    <s v="01/06/2023"/>
    <x v="5"/>
  </r>
  <r>
    <x v="2"/>
    <s v="Tercero"/>
    <s v="Bocas del Toro"/>
    <n v="0"/>
    <s v="01/06/2023"/>
    <x v="5"/>
  </r>
  <r>
    <x v="3"/>
    <s v="Tercero"/>
    <s v="Chiriquí"/>
    <n v="100"/>
    <s v="01/06/2023"/>
    <x v="5"/>
  </r>
  <r>
    <x v="3"/>
    <s v="Tercero"/>
    <s v="Bocas del Toro"/>
    <n v="81"/>
    <s v="01/06/2023"/>
    <x v="5"/>
  </r>
  <r>
    <x v="4"/>
    <s v="Tercero"/>
    <s v="Chiriquí"/>
    <n v="9"/>
    <s v="01/06/2023"/>
    <x v="5"/>
  </r>
  <r>
    <x v="4"/>
    <s v="Tercero"/>
    <s v="Bocas del Toro"/>
    <n v="1"/>
    <s v="01/06/2023"/>
    <x v="5"/>
  </r>
  <r>
    <x v="5"/>
    <s v="Tercero"/>
    <s v="Chiriquí"/>
    <n v="283"/>
    <s v="01/06/2023"/>
    <x v="5"/>
  </r>
  <r>
    <x v="5"/>
    <s v="Tercero"/>
    <s v="Bocas del Toro"/>
    <n v="54"/>
    <s v="01/06/2023"/>
    <x v="5"/>
  </r>
  <r>
    <x v="6"/>
    <s v="Tercero"/>
    <s v="Chiriquí"/>
    <n v="284"/>
    <s v="01/06/2023"/>
    <x v="5"/>
  </r>
  <r>
    <x v="6"/>
    <s v="Tercero"/>
    <s v="Bocas del Toro"/>
    <n v="83"/>
    <s v="01/06/2023"/>
    <x v="5"/>
  </r>
  <r>
    <x v="7"/>
    <s v="Tercero"/>
    <s v="Chiriquí"/>
    <n v="8"/>
    <s v="01/06/2023"/>
    <x v="5"/>
  </r>
  <r>
    <x v="7"/>
    <s v="Tercero"/>
    <s v="Bocas del Toro"/>
    <n v="2"/>
    <s v="01/06/2023"/>
    <x v="5"/>
  </r>
  <r>
    <x v="8"/>
    <s v="Tercero"/>
    <s v="Chiriquí"/>
    <n v="4"/>
    <s v="01/06/2023"/>
    <x v="5"/>
  </r>
  <r>
    <x v="8"/>
    <s v="Tercero"/>
    <s v="Bocas del Toro"/>
    <n v="1"/>
    <s v="01/06/2023"/>
    <x v="5"/>
  </r>
  <r>
    <x v="9"/>
    <s v="Tercero"/>
    <s v="Chiriquí"/>
    <n v="46"/>
    <s v="01/06/2023"/>
    <x v="5"/>
  </r>
  <r>
    <x v="9"/>
    <s v="Tercero"/>
    <s v="Bocas del Toro"/>
    <n v="30"/>
    <s v="01/06/2023"/>
    <x v="5"/>
  </r>
  <r>
    <x v="10"/>
    <s v="Tercero"/>
    <s v="Chiriquí"/>
    <n v="9"/>
    <s v="01/06/2023"/>
    <x v="5"/>
  </r>
  <r>
    <x v="10"/>
    <s v="Tercero"/>
    <s v="Bocas del Toro"/>
    <n v="11"/>
    <s v="01/06/2023"/>
    <x v="5"/>
  </r>
  <r>
    <x v="11"/>
    <s v="Tercero"/>
    <s v="Chiriquí"/>
    <n v="24"/>
    <s v="01/06/2023"/>
    <x v="5"/>
  </r>
  <r>
    <x v="11"/>
    <s v="Tercero"/>
    <s v="Bocas del Toro"/>
    <n v="4"/>
    <s v="01/06/2023"/>
    <x v="5"/>
  </r>
  <r>
    <x v="12"/>
    <s v="Tercero"/>
    <s v="Chiriquí"/>
    <n v="15"/>
    <s v="01/06/2023"/>
    <x v="5"/>
  </r>
  <r>
    <x v="12"/>
    <s v="Tercero"/>
    <s v="Bocas del Toro"/>
    <n v="6"/>
    <s v="01/06/2023"/>
    <x v="5"/>
  </r>
  <r>
    <x v="13"/>
    <s v="Tercero"/>
    <s v="Chiriquí"/>
    <n v="6"/>
    <s v="01/06/2023"/>
    <x v="5"/>
  </r>
  <r>
    <x v="13"/>
    <s v="Tercero"/>
    <s v="Bocas del Toro"/>
    <n v="1"/>
    <s v="01/06/2023"/>
    <x v="5"/>
  </r>
  <r>
    <x v="14"/>
    <s v="Tercero"/>
    <s v="Chiriquí"/>
    <n v="0"/>
    <s v="01/06/2023"/>
    <x v="5"/>
  </r>
  <r>
    <x v="14"/>
    <s v="Tercero"/>
    <s v="Bocas del Toro"/>
    <n v="0"/>
    <s v="01/06/2023"/>
    <x v="5"/>
  </r>
  <r>
    <x v="0"/>
    <s v="Tercero"/>
    <s v="Chiriquí"/>
    <n v="0"/>
    <s v="01/06/2023"/>
    <x v="5"/>
  </r>
  <r>
    <x v="0"/>
    <s v="Tercero"/>
    <s v="Bocas del Toro"/>
    <n v="0"/>
    <s v="01/06/2023"/>
    <x v="5"/>
  </r>
  <r>
    <x v="1"/>
    <s v="Tercero"/>
    <s v="Chiriquí"/>
    <n v="182"/>
    <s v="01/07/2023"/>
    <x v="6"/>
  </r>
  <r>
    <x v="1"/>
    <s v="Tercero"/>
    <s v="Bocas del Toro"/>
    <n v="68"/>
    <s v="01/07/2023"/>
    <x v="6"/>
  </r>
  <r>
    <x v="2"/>
    <s v="Tercero"/>
    <s v="Chiriquí"/>
    <n v="47"/>
    <s v="01/07/2023"/>
    <x v="6"/>
  </r>
  <r>
    <x v="2"/>
    <s v="Tercero"/>
    <s v="Bocas del Toro"/>
    <n v="3"/>
    <s v="01/07/2023"/>
    <x v="6"/>
  </r>
  <r>
    <x v="3"/>
    <s v="Tercero"/>
    <s v="Chiriquí"/>
    <n v="103"/>
    <s v="01/07/2023"/>
    <x v="6"/>
  </r>
  <r>
    <x v="3"/>
    <s v="Tercero"/>
    <s v="Bocas del Toro"/>
    <n v="69"/>
    <s v="01/07/2023"/>
    <x v="6"/>
  </r>
  <r>
    <x v="4"/>
    <s v="Tercero"/>
    <s v="Chiriquí"/>
    <n v="8"/>
    <s v="01/07/2023"/>
    <x v="6"/>
  </r>
  <r>
    <x v="4"/>
    <s v="Tercero"/>
    <s v="Bocas del Toro"/>
    <n v="0"/>
    <s v="01/07/2023"/>
    <x v="6"/>
  </r>
  <r>
    <x v="5"/>
    <s v="Tercero"/>
    <s v="Chiriquí"/>
    <n v="283"/>
    <s v="01/07/2023"/>
    <x v="6"/>
  </r>
  <r>
    <x v="5"/>
    <s v="Tercero"/>
    <s v="Bocas del Toro"/>
    <n v="94"/>
    <s v="01/07/2023"/>
    <x v="6"/>
  </r>
  <r>
    <x v="6"/>
    <s v="Tercero"/>
    <s v="Chiriquí"/>
    <n v="295"/>
    <s v="01/07/2023"/>
    <x v="6"/>
  </r>
  <r>
    <x v="6"/>
    <s v="Tercero"/>
    <s v="Bocas del Toro"/>
    <n v="74"/>
    <s v="01/07/2023"/>
    <x v="6"/>
  </r>
  <r>
    <x v="7"/>
    <s v="Tercero"/>
    <s v="Chiriquí"/>
    <n v="6"/>
    <s v="01/07/2023"/>
    <x v="6"/>
  </r>
  <r>
    <x v="7"/>
    <s v="Tercero"/>
    <s v="Bocas del Toro"/>
    <n v="0"/>
    <s v="01/07/2023"/>
    <x v="6"/>
  </r>
  <r>
    <x v="8"/>
    <s v="Tercero"/>
    <s v="Chiriquí"/>
    <n v="7"/>
    <s v="01/07/2023"/>
    <x v="6"/>
  </r>
  <r>
    <x v="8"/>
    <s v="Tercero"/>
    <s v="Bocas del Toro"/>
    <n v="0"/>
    <s v="01/07/2023"/>
    <x v="6"/>
  </r>
  <r>
    <x v="9"/>
    <s v="Tercero"/>
    <s v="Chiriquí"/>
    <n v="60"/>
    <s v="01/07/2023"/>
    <x v="6"/>
  </r>
  <r>
    <x v="9"/>
    <s v="Tercero"/>
    <s v="Bocas del Toro"/>
    <n v="36"/>
    <s v="01/07/2023"/>
    <x v="6"/>
  </r>
  <r>
    <x v="10"/>
    <s v="Tercero"/>
    <s v="Chiriquí"/>
    <n v="15"/>
    <s v="01/07/2023"/>
    <x v="6"/>
  </r>
  <r>
    <x v="10"/>
    <s v="Tercero"/>
    <s v="Bocas del Toro"/>
    <n v="4"/>
    <s v="01/07/2023"/>
    <x v="6"/>
  </r>
  <r>
    <x v="11"/>
    <s v="Tercero"/>
    <s v="Chiriquí"/>
    <n v="32"/>
    <s v="01/07/2023"/>
    <x v="6"/>
  </r>
  <r>
    <x v="11"/>
    <s v="Tercero"/>
    <s v="Bocas del Toro"/>
    <n v="0"/>
    <s v="01/07/2023"/>
    <x v="6"/>
  </r>
  <r>
    <x v="12"/>
    <s v="Tercero"/>
    <s v="Chiriquí"/>
    <n v="13"/>
    <s v="01/07/2023"/>
    <x v="6"/>
  </r>
  <r>
    <x v="12"/>
    <s v="Tercero"/>
    <s v="Bocas del Toro"/>
    <n v="9"/>
    <s v="01/07/2023"/>
    <x v="6"/>
  </r>
  <r>
    <x v="13"/>
    <s v="Tercero"/>
    <s v="Chiriquí"/>
    <n v="4"/>
    <s v="01/07/2023"/>
    <x v="6"/>
  </r>
  <r>
    <x v="13"/>
    <s v="Tercero"/>
    <s v="Bocas del Toro"/>
    <n v="2"/>
    <s v="01/07/2023"/>
    <x v="6"/>
  </r>
  <r>
    <x v="14"/>
    <s v="Tercero"/>
    <s v="Chiriquí"/>
    <n v="0"/>
    <s v="01/07/2023"/>
    <x v="6"/>
  </r>
  <r>
    <x v="14"/>
    <s v="Tercero"/>
    <s v="Bocas del Toro"/>
    <n v="0"/>
    <s v="01/07/2023"/>
    <x v="6"/>
  </r>
  <r>
    <x v="0"/>
    <s v="Tercero"/>
    <s v="Chiriquí"/>
    <n v="0"/>
    <s v="01/07/2023"/>
    <x v="6"/>
  </r>
  <r>
    <x v="0"/>
    <s v="Tercero"/>
    <s v="Bocas del Toro"/>
    <n v="1"/>
    <s v="01/07/2023"/>
    <x v="6"/>
  </r>
  <r>
    <x v="1"/>
    <s v="Tercero"/>
    <s v="Chiriquí"/>
    <n v="165"/>
    <s v="01/08/2023"/>
    <x v="7"/>
  </r>
  <r>
    <x v="1"/>
    <s v="Tercero"/>
    <s v="Bocas del Toro"/>
    <n v="79"/>
    <s v="01/08/2023"/>
    <x v="7"/>
  </r>
  <r>
    <x v="2"/>
    <s v="Tercero"/>
    <s v="Chiriquí"/>
    <n v="60"/>
    <s v="01/08/2023"/>
    <x v="7"/>
  </r>
  <r>
    <x v="2"/>
    <s v="Tercero"/>
    <s v="Bocas del Toro"/>
    <n v="3"/>
    <s v="01/08/2023"/>
    <x v="7"/>
  </r>
  <r>
    <x v="3"/>
    <s v="Tercero"/>
    <s v="Chiriquí"/>
    <n v="128"/>
    <s v="01/08/2023"/>
    <x v="7"/>
  </r>
  <r>
    <x v="3"/>
    <s v="Tercero"/>
    <s v="Bocas del Toro"/>
    <n v="69"/>
    <s v="01/08/2023"/>
    <x v="7"/>
  </r>
  <r>
    <x v="4"/>
    <s v="Tercero"/>
    <s v="Chiriquí"/>
    <n v="7"/>
    <s v="01/08/2023"/>
    <x v="7"/>
  </r>
  <r>
    <x v="4"/>
    <s v="Tercero"/>
    <s v="Bocas del Toro"/>
    <n v="1"/>
    <s v="01/08/2023"/>
    <x v="7"/>
  </r>
  <r>
    <x v="5"/>
    <s v="Tercero"/>
    <s v="Chiriquí"/>
    <n v="254"/>
    <s v="01/08/2023"/>
    <x v="7"/>
  </r>
  <r>
    <x v="5"/>
    <s v="Tercero"/>
    <s v="Bocas del Toro"/>
    <n v="104"/>
    <s v="01/08/2023"/>
    <x v="7"/>
  </r>
  <r>
    <x v="6"/>
    <s v="Tercero"/>
    <s v="Chiriquí"/>
    <n v="256"/>
    <s v="01/08/2023"/>
    <x v="7"/>
  </r>
  <r>
    <x v="6"/>
    <s v="Tercero"/>
    <s v="Bocas del Toro"/>
    <n v="77"/>
    <s v="01/08/2023"/>
    <x v="7"/>
  </r>
  <r>
    <x v="7"/>
    <s v="Tercero"/>
    <s v="Chiriquí"/>
    <n v="10"/>
    <s v="01/08/2023"/>
    <x v="7"/>
  </r>
  <r>
    <x v="7"/>
    <s v="Tercero"/>
    <s v="Bocas del Toro"/>
    <n v="2"/>
    <s v="01/08/2023"/>
    <x v="7"/>
  </r>
  <r>
    <x v="8"/>
    <s v="Tercero"/>
    <s v="Chiriquí"/>
    <n v="11"/>
    <s v="01/08/2023"/>
    <x v="7"/>
  </r>
  <r>
    <x v="8"/>
    <s v="Tercero"/>
    <s v="Bocas del Toro"/>
    <n v="2"/>
    <s v="01/08/2023"/>
    <x v="7"/>
  </r>
  <r>
    <x v="9"/>
    <s v="Tercero"/>
    <s v="Chiriquí"/>
    <n v="64"/>
    <s v="01/08/2023"/>
    <x v="7"/>
  </r>
  <r>
    <x v="9"/>
    <s v="Tercero"/>
    <s v="Bocas del Toro"/>
    <n v="39"/>
    <s v="01/08/2023"/>
    <x v="7"/>
  </r>
  <r>
    <x v="10"/>
    <s v="Tercero"/>
    <s v="Chiriquí"/>
    <n v="14"/>
    <s v="01/08/2023"/>
    <x v="7"/>
  </r>
  <r>
    <x v="10"/>
    <s v="Tercero"/>
    <s v="Bocas del Toro"/>
    <n v="5"/>
    <s v="01/08/2023"/>
    <x v="7"/>
  </r>
  <r>
    <x v="11"/>
    <s v="Tercero"/>
    <s v="Chiriquí"/>
    <n v="17"/>
    <s v="01/08/2023"/>
    <x v="7"/>
  </r>
  <r>
    <x v="11"/>
    <s v="Tercero"/>
    <s v="Bocas del Toro"/>
    <n v="4"/>
    <s v="01/08/2023"/>
    <x v="7"/>
  </r>
  <r>
    <x v="12"/>
    <s v="Tercero"/>
    <s v="Chiriquí"/>
    <n v="14"/>
    <s v="01/08/2023"/>
    <x v="7"/>
  </r>
  <r>
    <x v="12"/>
    <s v="Tercero"/>
    <s v="Bocas del Toro"/>
    <n v="6"/>
    <s v="01/08/2023"/>
    <x v="7"/>
  </r>
  <r>
    <x v="13"/>
    <s v="Tercero"/>
    <s v="Chiriquí"/>
    <n v="4"/>
    <s v="01/08/2023"/>
    <x v="7"/>
  </r>
  <r>
    <x v="13"/>
    <s v="Tercero"/>
    <s v="Bocas del Toro"/>
    <n v="4"/>
    <s v="01/08/2023"/>
    <x v="7"/>
  </r>
  <r>
    <x v="14"/>
    <s v="Tercero"/>
    <s v="Chiriquí"/>
    <n v="0"/>
    <s v="01/08/2023"/>
    <x v="7"/>
  </r>
  <r>
    <x v="14"/>
    <s v="Tercero"/>
    <s v="Bocas del Toro"/>
    <n v="0"/>
    <s v="01/08/2023"/>
    <x v="7"/>
  </r>
  <r>
    <x v="0"/>
    <s v="Tercero"/>
    <s v="Chiriquí"/>
    <n v="0"/>
    <s v="01/08/2023"/>
    <x v="7"/>
  </r>
  <r>
    <x v="0"/>
    <s v="Tercero"/>
    <s v="Bocas del Toro"/>
    <n v="1"/>
    <s v="01/08/2023"/>
    <x v="7"/>
  </r>
  <r>
    <x v="1"/>
    <s v="Tercero"/>
    <s v="Chiriquí"/>
    <n v="142"/>
    <s v="01/09/2023"/>
    <x v="8"/>
  </r>
  <r>
    <x v="1"/>
    <s v="Tercero"/>
    <s v="Bocas del Toro"/>
    <n v="92"/>
    <s v="01/09/2023"/>
    <x v="8"/>
  </r>
  <r>
    <x v="2"/>
    <s v="Tercero"/>
    <s v="Chiriquí"/>
    <n v="51"/>
    <s v="01/09/2023"/>
    <x v="8"/>
  </r>
  <r>
    <x v="2"/>
    <s v="Tercero"/>
    <s v="Bocas del Toro"/>
    <n v="3"/>
    <s v="01/09/2023"/>
    <x v="8"/>
  </r>
  <r>
    <x v="3"/>
    <s v="Tercero"/>
    <s v="Chiriquí"/>
    <n v="99"/>
    <s v="01/09/2023"/>
    <x v="8"/>
  </r>
  <r>
    <x v="3"/>
    <s v="Tercero"/>
    <s v="Bocas del Toro"/>
    <n v="77"/>
    <s v="01/09/2023"/>
    <x v="8"/>
  </r>
  <r>
    <x v="4"/>
    <s v="Tercero"/>
    <s v="Chiriquí"/>
    <n v="3"/>
    <s v="01/09/2023"/>
    <x v="8"/>
  </r>
  <r>
    <x v="4"/>
    <s v="Tercero"/>
    <s v="Bocas del Toro"/>
    <n v="0"/>
    <s v="01/09/2023"/>
    <x v="8"/>
  </r>
  <r>
    <x v="5"/>
    <s v="Tercero"/>
    <s v="Chiriquí"/>
    <n v="236"/>
    <s v="01/09/2023"/>
    <x v="8"/>
  </r>
  <r>
    <x v="5"/>
    <s v="Tercero"/>
    <s v="Bocas del Toro"/>
    <n v="76"/>
    <s v="01/09/2023"/>
    <x v="8"/>
  </r>
  <r>
    <x v="6"/>
    <s v="Tercero"/>
    <s v="Chiriquí"/>
    <n v="251"/>
    <s v="01/09/2023"/>
    <x v="8"/>
  </r>
  <r>
    <x v="6"/>
    <s v="Tercero"/>
    <s v="Bocas del Toro"/>
    <n v="73"/>
    <s v="01/09/2023"/>
    <x v="8"/>
  </r>
  <r>
    <x v="7"/>
    <s v="Tercero"/>
    <s v="Chiriquí"/>
    <n v="6"/>
    <s v="01/09/2023"/>
    <x v="8"/>
  </r>
  <r>
    <x v="7"/>
    <s v="Tercero"/>
    <s v="Bocas del Toro"/>
    <n v="2"/>
    <s v="01/09/2023"/>
    <x v="8"/>
  </r>
  <r>
    <x v="8"/>
    <s v="Tercero"/>
    <s v="Chiriquí"/>
    <n v="9"/>
    <s v="01/09/2023"/>
    <x v="8"/>
  </r>
  <r>
    <x v="8"/>
    <s v="Tercero"/>
    <s v="Bocas del Toro"/>
    <n v="5"/>
    <s v="01/09/2023"/>
    <x v="8"/>
  </r>
  <r>
    <x v="9"/>
    <s v="Tercero"/>
    <s v="Chiriquí"/>
    <n v="47"/>
    <s v="01/09/2023"/>
    <x v="8"/>
  </r>
  <r>
    <x v="9"/>
    <s v="Tercero"/>
    <s v="Bocas del Toro"/>
    <n v="39"/>
    <s v="01/09/2023"/>
    <x v="8"/>
  </r>
  <r>
    <x v="10"/>
    <s v="Tercero"/>
    <s v="Chiriquí"/>
    <n v="14"/>
    <s v="01/09/2023"/>
    <x v="8"/>
  </r>
  <r>
    <x v="10"/>
    <s v="Tercero"/>
    <s v="Bocas del Toro"/>
    <n v="9"/>
    <s v="01/09/2023"/>
    <x v="8"/>
  </r>
  <r>
    <x v="11"/>
    <s v="Tercero"/>
    <s v="Chiriquí"/>
    <n v="12"/>
    <s v="01/09/2023"/>
    <x v="8"/>
  </r>
  <r>
    <x v="11"/>
    <s v="Tercero"/>
    <s v="Bocas del Toro"/>
    <n v="4"/>
    <s v="01/09/2023"/>
    <x v="8"/>
  </r>
  <r>
    <x v="12"/>
    <s v="Tercero"/>
    <s v="Chiriquí"/>
    <n v="12"/>
    <s v="01/09/2023"/>
    <x v="8"/>
  </r>
  <r>
    <x v="12"/>
    <s v="Tercero"/>
    <s v="Bocas del Toro"/>
    <n v="12"/>
    <s v="01/09/2023"/>
    <x v="8"/>
  </r>
  <r>
    <x v="13"/>
    <s v="Tercero"/>
    <s v="Chiriquí"/>
    <n v="10"/>
    <s v="01/09/2023"/>
    <x v="8"/>
  </r>
  <r>
    <x v="13"/>
    <s v="Tercero"/>
    <s v="Bocas del Toro"/>
    <n v="2"/>
    <s v="01/09/2023"/>
    <x v="8"/>
  </r>
  <r>
    <x v="14"/>
    <s v="Tercero"/>
    <s v="Chiriquí"/>
    <n v="0"/>
    <s v="01/09/2023"/>
    <x v="8"/>
  </r>
  <r>
    <x v="14"/>
    <s v="Tercero"/>
    <s v="Bocas del Toro"/>
    <n v="0"/>
    <s v="01/09/2023"/>
    <x v="8"/>
  </r>
  <r>
    <x v="0"/>
    <s v="Tercero"/>
    <s v="Chiriquí"/>
    <n v="1"/>
    <s v="01/09/2023"/>
    <x v="8"/>
  </r>
  <r>
    <x v="0"/>
    <s v="Tercero"/>
    <s v="Bocas del Toro"/>
    <n v="0"/>
    <s v="01/09/2023"/>
    <x v="8"/>
  </r>
  <r>
    <x v="1"/>
    <s v="Tercero"/>
    <s v="Chiriquí"/>
    <n v="125"/>
    <s v="01/10/2023"/>
    <x v="9"/>
  </r>
  <r>
    <x v="1"/>
    <s v="Tercero"/>
    <s v="Bocas del Toro"/>
    <n v="84"/>
    <s v="01/10/2023"/>
    <x v="9"/>
  </r>
  <r>
    <x v="2"/>
    <s v="Tercero"/>
    <s v="Chiriquí"/>
    <n v="38"/>
    <s v="01/10/2023"/>
    <x v="9"/>
  </r>
  <r>
    <x v="2"/>
    <s v="Tercero"/>
    <s v="Bocas del Toro"/>
    <n v="5"/>
    <s v="01/10/2023"/>
    <x v="9"/>
  </r>
  <r>
    <x v="3"/>
    <s v="Tercero"/>
    <s v="Chiriquí"/>
    <n v="117"/>
    <s v="01/10/2023"/>
    <x v="9"/>
  </r>
  <r>
    <x v="3"/>
    <s v="Tercero"/>
    <s v="Bocas del Toro"/>
    <n v="69"/>
    <s v="01/10/2023"/>
    <x v="9"/>
  </r>
  <r>
    <x v="4"/>
    <s v="Tercero"/>
    <s v="Chiriquí"/>
    <n v="4"/>
    <s v="01/10/2023"/>
    <x v="9"/>
  </r>
  <r>
    <x v="4"/>
    <s v="Tercero"/>
    <s v="Bocas del Toro"/>
    <n v="0"/>
    <s v="01/10/2023"/>
    <x v="9"/>
  </r>
  <r>
    <x v="5"/>
    <s v="Tercero"/>
    <s v="Chiriquí"/>
    <n v="241"/>
    <s v="01/10/2023"/>
    <x v="9"/>
  </r>
  <r>
    <x v="5"/>
    <s v="Tercero"/>
    <s v="Bocas del Toro"/>
    <n v="94"/>
    <s v="01/10/2023"/>
    <x v="9"/>
  </r>
  <r>
    <x v="6"/>
    <s v="Tercero"/>
    <s v="Chiriquí"/>
    <n v="238"/>
    <s v="01/10/2023"/>
    <x v="9"/>
  </r>
  <r>
    <x v="6"/>
    <s v="Tercero"/>
    <s v="Bocas del Toro"/>
    <n v="60"/>
    <s v="01/10/2023"/>
    <x v="9"/>
  </r>
  <r>
    <x v="7"/>
    <s v="Tercero"/>
    <s v="Chiriquí"/>
    <n v="19"/>
    <s v="01/10/2023"/>
    <x v="9"/>
  </r>
  <r>
    <x v="7"/>
    <s v="Tercero"/>
    <s v="Bocas del Toro"/>
    <n v="3"/>
    <s v="01/10/2023"/>
    <x v="9"/>
  </r>
  <r>
    <x v="8"/>
    <s v="Tercero"/>
    <s v="Chiriquí"/>
    <n v="3"/>
    <s v="01/10/2023"/>
    <x v="9"/>
  </r>
  <r>
    <x v="8"/>
    <s v="Tercero"/>
    <s v="Bocas del Toro"/>
    <n v="1"/>
    <s v="01/10/2023"/>
    <x v="9"/>
  </r>
  <r>
    <x v="9"/>
    <s v="Tercero"/>
    <s v="Chiriquí"/>
    <n v="45"/>
    <s v="01/10/2023"/>
    <x v="9"/>
  </r>
  <r>
    <x v="9"/>
    <s v="Tercero"/>
    <s v="Bocas del Toro"/>
    <n v="21"/>
    <s v="01/10/2023"/>
    <x v="9"/>
  </r>
  <r>
    <x v="10"/>
    <s v="Tercero"/>
    <s v="Chiriquí"/>
    <n v="12"/>
    <s v="01/10/2023"/>
    <x v="9"/>
  </r>
  <r>
    <x v="10"/>
    <s v="Tercero"/>
    <s v="Bocas del Toro"/>
    <n v="7"/>
    <s v="01/10/2023"/>
    <x v="9"/>
  </r>
  <r>
    <x v="11"/>
    <s v="Tercero"/>
    <s v="Chiriquí"/>
    <n v="15"/>
    <s v="01/10/2023"/>
    <x v="9"/>
  </r>
  <r>
    <x v="11"/>
    <s v="Tercero"/>
    <s v="Bocas del Toro"/>
    <n v="3"/>
    <s v="01/10/2023"/>
    <x v="9"/>
  </r>
  <r>
    <x v="12"/>
    <s v="Tercero"/>
    <s v="Chiriquí"/>
    <n v="17"/>
    <s v="01/10/2023"/>
    <x v="9"/>
  </r>
  <r>
    <x v="12"/>
    <s v="Tercero"/>
    <s v="Bocas del Toro"/>
    <n v="6"/>
    <s v="01/10/2023"/>
    <x v="9"/>
  </r>
  <r>
    <x v="13"/>
    <s v="Tercero"/>
    <s v="Chiriquí"/>
    <n v="4"/>
    <s v="01/10/2023"/>
    <x v="9"/>
  </r>
  <r>
    <x v="13"/>
    <s v="Tercero"/>
    <s v="Bocas del Toro"/>
    <n v="1"/>
    <s v="01/10/2023"/>
    <x v="9"/>
  </r>
  <r>
    <x v="14"/>
    <s v="Tercero"/>
    <s v="Chiriquí"/>
    <n v="1"/>
    <s v="01/10/2023"/>
    <x v="9"/>
  </r>
  <r>
    <x v="14"/>
    <s v="Tercero"/>
    <s v="Bocas del Toro"/>
    <n v="0"/>
    <s v="01/10/2023"/>
    <x v="9"/>
  </r>
  <r>
    <x v="0"/>
    <s v="Tercero"/>
    <s v="Chiriquí"/>
    <n v="1"/>
    <s v="01/10/2023"/>
    <x v="9"/>
  </r>
  <r>
    <x v="0"/>
    <s v="Tercero"/>
    <s v="Bocas del Toro"/>
    <n v="0"/>
    <s v="01/10/2023"/>
    <x v="9"/>
  </r>
  <r>
    <x v="1"/>
    <s v="Tercero"/>
    <s v="Chiriquí"/>
    <n v="119"/>
    <s v="01/11/2023"/>
    <x v="10"/>
  </r>
  <r>
    <x v="1"/>
    <s v="Tercero"/>
    <s v="Bocas del Toro"/>
    <n v="55"/>
    <s v="01/11/2023"/>
    <x v="10"/>
  </r>
  <r>
    <x v="2"/>
    <s v="Tercero"/>
    <s v="Chiriquí"/>
    <n v="25"/>
    <s v="01/11/2023"/>
    <x v="10"/>
  </r>
  <r>
    <x v="2"/>
    <s v="Tercero"/>
    <s v="Bocas del Toro"/>
    <n v="6"/>
    <s v="01/11/2023"/>
    <x v="10"/>
  </r>
  <r>
    <x v="3"/>
    <s v="Tercero"/>
    <s v="Chiriquí"/>
    <n v="57"/>
    <s v="01/11/2023"/>
    <x v="10"/>
  </r>
  <r>
    <x v="3"/>
    <s v="Tercero"/>
    <s v="Bocas del Toro"/>
    <n v="49"/>
    <s v="01/11/2023"/>
    <x v="10"/>
  </r>
  <r>
    <x v="4"/>
    <s v="Tercero"/>
    <s v="Chiriquí"/>
    <n v="4"/>
    <s v="01/11/2023"/>
    <x v="10"/>
  </r>
  <r>
    <x v="4"/>
    <s v="Tercero"/>
    <s v="Bocas del Toro"/>
    <n v="0"/>
    <s v="01/11/2023"/>
    <x v="10"/>
  </r>
  <r>
    <x v="5"/>
    <s v="Tercero"/>
    <s v="Chiriquí"/>
    <n v="178"/>
    <s v="01/11/2023"/>
    <x v="10"/>
  </r>
  <r>
    <x v="5"/>
    <s v="Tercero"/>
    <s v="Bocas del Toro"/>
    <n v="42"/>
    <s v="01/11/2023"/>
    <x v="10"/>
  </r>
  <r>
    <x v="6"/>
    <s v="Tercero"/>
    <s v="Chiriquí"/>
    <n v="246"/>
    <s v="01/11/2023"/>
    <x v="10"/>
  </r>
  <r>
    <x v="6"/>
    <s v="Tercero"/>
    <s v="Bocas del Toro"/>
    <n v="76"/>
    <s v="01/11/2023"/>
    <x v="10"/>
  </r>
  <r>
    <x v="7"/>
    <s v="Tercero"/>
    <s v="Chiriquí"/>
    <n v="9"/>
    <s v="01/11/2023"/>
    <x v="10"/>
  </r>
  <r>
    <x v="7"/>
    <s v="Tercero"/>
    <s v="Bocas del Toro"/>
    <n v="3"/>
    <s v="01/11/2023"/>
    <x v="10"/>
  </r>
  <r>
    <x v="8"/>
    <s v="Tercero"/>
    <s v="Chiriquí"/>
    <n v="15"/>
    <s v="01/11/2023"/>
    <x v="10"/>
  </r>
  <r>
    <x v="8"/>
    <s v="Tercero"/>
    <s v="Bocas del Toro"/>
    <n v="4"/>
    <s v="01/11/2023"/>
    <x v="10"/>
  </r>
  <r>
    <x v="9"/>
    <s v="Tercero"/>
    <s v="Chiriquí"/>
    <n v="22"/>
    <s v="01/11/2023"/>
    <x v="10"/>
  </r>
  <r>
    <x v="9"/>
    <s v="Tercero"/>
    <s v="Bocas del Toro"/>
    <n v="10"/>
    <s v="01/11/2023"/>
    <x v="10"/>
  </r>
  <r>
    <x v="10"/>
    <s v="Tercero"/>
    <s v="Chiriquí"/>
    <n v="10"/>
    <s v="01/11/2023"/>
    <x v="10"/>
  </r>
  <r>
    <x v="10"/>
    <s v="Tercero"/>
    <s v="Bocas del Toro"/>
    <n v="2"/>
    <s v="01/11/2023"/>
    <x v="10"/>
  </r>
  <r>
    <x v="11"/>
    <s v="Tercero"/>
    <s v="Chiriquí"/>
    <n v="3"/>
    <s v="01/11/2023"/>
    <x v="10"/>
  </r>
  <r>
    <x v="11"/>
    <s v="Tercero"/>
    <s v="Bocas del Toro"/>
    <n v="2"/>
    <s v="01/11/2023"/>
    <x v="10"/>
  </r>
  <r>
    <x v="12"/>
    <s v="Tercero"/>
    <s v="Chiriquí"/>
    <n v="14"/>
    <s v="01/11/2023"/>
    <x v="10"/>
  </r>
  <r>
    <x v="12"/>
    <s v="Tercero"/>
    <s v="Bocas del Toro"/>
    <n v="7"/>
    <s v="01/11/2023"/>
    <x v="10"/>
  </r>
  <r>
    <x v="13"/>
    <s v="Tercero"/>
    <s v="Chiriquí"/>
    <n v="3"/>
    <s v="01/11/2023"/>
    <x v="10"/>
  </r>
  <r>
    <x v="13"/>
    <s v="Tercero"/>
    <s v="Bocas del Toro"/>
    <n v="4"/>
    <s v="01/11/2023"/>
    <x v="10"/>
  </r>
  <r>
    <x v="14"/>
    <s v="Tercero"/>
    <s v="Chiriquí"/>
    <n v="0"/>
    <s v="01/11/2023"/>
    <x v="10"/>
  </r>
  <r>
    <x v="14"/>
    <s v="Tercero"/>
    <s v="Bocas del Toro"/>
    <n v="1"/>
    <s v="01/11/2023"/>
    <x v="10"/>
  </r>
  <r>
    <x v="0"/>
    <s v="Tercero"/>
    <s v="Chiriquí"/>
    <n v="0"/>
    <s v="01/11/2023"/>
    <x v="10"/>
  </r>
  <r>
    <x v="0"/>
    <s v="Tercero"/>
    <s v="Bocas del Toro"/>
    <n v="0"/>
    <s v="01/11/2023"/>
    <x v="10"/>
  </r>
  <r>
    <x v="1"/>
    <s v="Tercero"/>
    <s v="Chiriquí"/>
    <n v="152"/>
    <s v="01/12/2023"/>
    <x v="11"/>
  </r>
  <r>
    <x v="1"/>
    <s v="Tercero"/>
    <s v="Bocas del Toro"/>
    <n v="62"/>
    <s v="01/12/2023"/>
    <x v="11"/>
  </r>
  <r>
    <x v="2"/>
    <s v="Tercero"/>
    <s v="Chiriquí"/>
    <n v="36"/>
    <s v="01/12/2023"/>
    <x v="11"/>
  </r>
  <r>
    <x v="2"/>
    <s v="Tercero"/>
    <s v="Bocas del Toro"/>
    <n v="5"/>
    <s v="01/12/2023"/>
    <x v="11"/>
  </r>
  <r>
    <x v="3"/>
    <s v="Tercero"/>
    <s v="Chiriquí"/>
    <n v="65"/>
    <s v="01/12/2023"/>
    <x v="11"/>
  </r>
  <r>
    <x v="3"/>
    <s v="Tercero"/>
    <s v="Bocas del Toro"/>
    <n v="66"/>
    <s v="01/12/2023"/>
    <x v="11"/>
  </r>
  <r>
    <x v="4"/>
    <s v="Tercero"/>
    <s v="Chiriquí"/>
    <n v="3"/>
    <s v="01/12/2023"/>
    <x v="11"/>
  </r>
  <r>
    <x v="4"/>
    <s v="Tercero"/>
    <s v="Bocas del Toro"/>
    <n v="1"/>
    <s v="01/12/2023"/>
    <x v="11"/>
  </r>
  <r>
    <x v="5"/>
    <s v="Tercero"/>
    <s v="Chiriquí"/>
    <n v="228"/>
    <s v="01/12/2023"/>
    <x v="11"/>
  </r>
  <r>
    <x v="5"/>
    <s v="Tercero"/>
    <s v="Bocas del Toro"/>
    <n v="90"/>
    <s v="01/12/2023"/>
    <x v="11"/>
  </r>
  <r>
    <x v="6"/>
    <s v="Tercero"/>
    <s v="Chiriquí"/>
    <n v="281"/>
    <s v="01/12/2023"/>
    <x v="11"/>
  </r>
  <r>
    <x v="6"/>
    <s v="Tercero"/>
    <s v="Bocas del Toro"/>
    <n v="75"/>
    <s v="01/12/2023"/>
    <x v="11"/>
  </r>
  <r>
    <x v="7"/>
    <s v="Tercero"/>
    <s v="Chiriquí"/>
    <n v="24"/>
    <s v="01/12/2023"/>
    <x v="11"/>
  </r>
  <r>
    <x v="7"/>
    <s v="Tercero"/>
    <s v="Bocas del Toro"/>
    <n v="6"/>
    <s v="01/12/2023"/>
    <x v="11"/>
  </r>
  <r>
    <x v="8"/>
    <s v="Tercero"/>
    <s v="Chiriquí"/>
    <n v="8"/>
    <s v="01/12/2023"/>
    <x v="11"/>
  </r>
  <r>
    <x v="8"/>
    <s v="Tercero"/>
    <s v="Bocas del Toro"/>
    <n v="1"/>
    <s v="01/12/2023"/>
    <x v="11"/>
  </r>
  <r>
    <x v="9"/>
    <s v="Tercero"/>
    <s v="Chiriquí"/>
    <n v="30"/>
    <s v="01/12/2023"/>
    <x v="11"/>
  </r>
  <r>
    <x v="9"/>
    <s v="Tercero"/>
    <s v="Bocas del Toro"/>
    <n v="59"/>
    <s v="01/12/2023"/>
    <x v="11"/>
  </r>
  <r>
    <x v="10"/>
    <s v="Tercero"/>
    <s v="Chiriquí"/>
    <n v="7"/>
    <s v="01/12/2023"/>
    <x v="11"/>
  </r>
  <r>
    <x v="10"/>
    <s v="Tercero"/>
    <s v="Bocas del Toro"/>
    <n v="3"/>
    <s v="01/12/2023"/>
    <x v="11"/>
  </r>
  <r>
    <x v="11"/>
    <s v="Tercero"/>
    <s v="Chiriquí"/>
    <n v="12"/>
    <s v="01/12/2023"/>
    <x v="11"/>
  </r>
  <r>
    <x v="11"/>
    <s v="Tercero"/>
    <s v="Bocas del Toro"/>
    <n v="3"/>
    <s v="01/12/2023"/>
    <x v="11"/>
  </r>
  <r>
    <x v="12"/>
    <s v="Tercero"/>
    <s v="Chiriquí"/>
    <n v="10"/>
    <s v="01/12/2023"/>
    <x v="11"/>
  </r>
  <r>
    <x v="12"/>
    <s v="Tercero"/>
    <s v="Bocas del Toro"/>
    <n v="5"/>
    <s v="01/12/2023"/>
    <x v="11"/>
  </r>
  <r>
    <x v="13"/>
    <s v="Tercero"/>
    <s v="Chiriquí"/>
    <n v="3"/>
    <s v="01/12/2023"/>
    <x v="11"/>
  </r>
  <r>
    <x v="13"/>
    <s v="Tercero"/>
    <s v="Bocas del Toro"/>
    <n v="1"/>
    <s v="01/12/2023"/>
    <x v="11"/>
  </r>
  <r>
    <x v="14"/>
    <s v="Tercero"/>
    <s v="Chiriquí"/>
    <n v="0"/>
    <s v="01/12/2023"/>
    <x v="11"/>
  </r>
  <r>
    <x v="14"/>
    <s v="Tercero"/>
    <s v="Bocas del Toro"/>
    <n v="0"/>
    <s v="01/12/2023"/>
    <x v="11"/>
  </r>
  <r>
    <x v="0"/>
    <s v="Tercero"/>
    <s v="Chiriquí"/>
    <n v="0"/>
    <s v="01/12/2023"/>
    <x v="11"/>
  </r>
  <r>
    <x v="0"/>
    <s v="Tercero"/>
    <s v="Bocas del Toro"/>
    <n v="0"/>
    <s v="01/12/202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02F53-5E6B-4E1B-8901-3FF2E51F245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62" firstHeaderRow="1" firstDataRow="1" firstDataCol="1"/>
  <pivotFields count="6">
    <pivotField showAll="0">
      <items count="36">
        <item m="1" x="22"/>
        <item m="1" x="17"/>
        <item x="1"/>
        <item m="1" x="23"/>
        <item m="1" x="18"/>
        <item x="2"/>
        <item m="1" x="24"/>
        <item x="3"/>
        <item m="1" x="25"/>
        <item m="1" x="15"/>
        <item x="9"/>
        <item m="1" x="26"/>
        <item m="1" x="19"/>
        <item x="5"/>
        <item m="1" x="27"/>
        <item x="6"/>
        <item m="1" x="20"/>
        <item x="7"/>
        <item m="1" x="28"/>
        <item m="1" x="16"/>
        <item m="1" x="29"/>
        <item m="1" x="21"/>
        <item x="10"/>
        <item m="1" x="30"/>
        <item x="11"/>
        <item m="1" x="31"/>
        <item x="12"/>
        <item m="1" x="32"/>
        <item x="13"/>
        <item m="1" x="33"/>
        <item x="14"/>
        <item m="1" x="34"/>
        <item x="0"/>
        <item x="4"/>
        <item x="8"/>
        <item t="default"/>
      </items>
    </pivotField>
    <pivotField showAll="0"/>
    <pivotField showAll="0"/>
    <pivotField dataField="1" showAll="0"/>
    <pivotField showAll="0"/>
    <pivotField axis="axisRow" showAll="0">
      <items count="61"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de Denuncia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01"/>
  <sheetViews>
    <sheetView zoomScaleNormal="100" workbookViewId="0">
      <selection activeCell="A48" sqref="A48"/>
    </sheetView>
  </sheetViews>
  <sheetFormatPr baseColWidth="10" defaultColWidth="8.88671875" defaultRowHeight="14.4" x14ac:dyDescent="0.3"/>
  <cols>
    <col min="1" max="1" width="71.44140625" customWidth="1"/>
    <col min="2" max="2" width="13.88671875" customWidth="1"/>
    <col min="3" max="3" width="17.88671875" customWidth="1"/>
    <col min="4" max="4" width="13.88671875" customWidth="1"/>
    <col min="5" max="5" width="13.88671875" style="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90</v>
      </c>
    </row>
    <row r="2" spans="1:6" x14ac:dyDescent="0.3">
      <c r="A2" s="21" t="s">
        <v>24</v>
      </c>
      <c r="B2" s="21" t="s">
        <v>6</v>
      </c>
      <c r="C2" s="21" t="s">
        <v>12</v>
      </c>
      <c r="D2" s="22">
        <v>1</v>
      </c>
      <c r="E2" s="23" t="s">
        <v>8</v>
      </c>
      <c r="F2">
        <f>YEAR(E2)*100+MONTH(E2)</f>
        <v>202301</v>
      </c>
    </row>
    <row r="3" spans="1:6" x14ac:dyDescent="0.3">
      <c r="A3" s="21" t="s">
        <v>5</v>
      </c>
      <c r="B3" s="21" t="s">
        <v>6</v>
      </c>
      <c r="C3" s="21" t="s">
        <v>7</v>
      </c>
      <c r="D3" s="22">
        <v>244</v>
      </c>
      <c r="E3" s="23" t="s">
        <v>25</v>
      </c>
      <c r="F3">
        <f t="shared" ref="F3:F66" si="0">YEAR(E3)*100+MONTH(E3)</f>
        <v>202302</v>
      </c>
    </row>
    <row r="4" spans="1:6" x14ac:dyDescent="0.3">
      <c r="A4" s="21" t="s">
        <v>5</v>
      </c>
      <c r="B4" s="21" t="s">
        <v>6</v>
      </c>
      <c r="C4" s="21" t="s">
        <v>9</v>
      </c>
      <c r="D4" s="22">
        <v>66</v>
      </c>
      <c r="E4" s="23" t="s">
        <v>25</v>
      </c>
      <c r="F4">
        <f t="shared" si="0"/>
        <v>202302</v>
      </c>
    </row>
    <row r="5" spans="1:6" x14ac:dyDescent="0.3">
      <c r="A5" s="21" t="s">
        <v>5</v>
      </c>
      <c r="B5" s="21" t="s">
        <v>6</v>
      </c>
      <c r="C5" s="21" t="s">
        <v>10</v>
      </c>
      <c r="D5" s="22">
        <v>101</v>
      </c>
      <c r="E5" s="23" t="s">
        <v>25</v>
      </c>
      <c r="F5">
        <f t="shared" si="0"/>
        <v>202302</v>
      </c>
    </row>
    <row r="6" spans="1:6" x14ac:dyDescent="0.3">
      <c r="A6" s="21" t="s">
        <v>5</v>
      </c>
      <c r="B6" s="21" t="s">
        <v>6</v>
      </c>
      <c r="C6" s="21" t="s">
        <v>11</v>
      </c>
      <c r="D6" s="22">
        <v>65</v>
      </c>
      <c r="E6" s="23" t="s">
        <v>25</v>
      </c>
      <c r="F6">
        <f t="shared" si="0"/>
        <v>202302</v>
      </c>
    </row>
    <row r="7" spans="1:6" x14ac:dyDescent="0.3">
      <c r="A7" s="21" t="s">
        <v>5</v>
      </c>
      <c r="B7" s="21" t="s">
        <v>6</v>
      </c>
      <c r="C7" s="21" t="s">
        <v>12</v>
      </c>
      <c r="D7" s="22">
        <v>26</v>
      </c>
      <c r="E7" s="23" t="s">
        <v>25</v>
      </c>
      <c r="F7">
        <f t="shared" si="0"/>
        <v>202302</v>
      </c>
    </row>
    <row r="8" spans="1:6" x14ac:dyDescent="0.3">
      <c r="A8" s="21" t="s">
        <v>13</v>
      </c>
      <c r="B8" s="21" t="s">
        <v>6</v>
      </c>
      <c r="C8" s="21" t="s">
        <v>7</v>
      </c>
      <c r="D8" s="22">
        <v>37</v>
      </c>
      <c r="E8" s="23" t="s">
        <v>25</v>
      </c>
      <c r="F8">
        <f t="shared" si="0"/>
        <v>202302</v>
      </c>
    </row>
    <row r="9" spans="1:6" x14ac:dyDescent="0.3">
      <c r="A9" s="21" t="s">
        <v>13</v>
      </c>
      <c r="B9" s="21" t="s">
        <v>6</v>
      </c>
      <c r="C9" s="21" t="s">
        <v>9</v>
      </c>
      <c r="D9" s="22">
        <v>9</v>
      </c>
      <c r="E9" s="23" t="s">
        <v>25</v>
      </c>
      <c r="F9">
        <f t="shared" si="0"/>
        <v>202302</v>
      </c>
    </row>
    <row r="10" spans="1:6" x14ac:dyDescent="0.3">
      <c r="A10" s="21" t="s">
        <v>13</v>
      </c>
      <c r="B10" s="21" t="s">
        <v>6</v>
      </c>
      <c r="C10" s="21" t="s">
        <v>10</v>
      </c>
      <c r="D10" s="22">
        <v>15</v>
      </c>
      <c r="E10" s="23" t="s">
        <v>25</v>
      </c>
      <c r="F10">
        <f t="shared" si="0"/>
        <v>202302</v>
      </c>
    </row>
    <row r="11" spans="1:6" x14ac:dyDescent="0.3">
      <c r="A11" s="21" t="s">
        <v>13</v>
      </c>
      <c r="B11" s="21" t="s">
        <v>6</v>
      </c>
      <c r="C11" s="21" t="s">
        <v>11</v>
      </c>
      <c r="D11" s="22">
        <v>7</v>
      </c>
      <c r="E11" s="23" t="s">
        <v>25</v>
      </c>
      <c r="F11">
        <f t="shared" si="0"/>
        <v>202302</v>
      </c>
    </row>
    <row r="12" spans="1:6" x14ac:dyDescent="0.3">
      <c r="A12" s="21" t="s">
        <v>13</v>
      </c>
      <c r="B12" s="21" t="s">
        <v>6</v>
      </c>
      <c r="C12" s="21" t="s">
        <v>12</v>
      </c>
      <c r="D12" s="22">
        <v>0</v>
      </c>
      <c r="E12" s="23" t="s">
        <v>25</v>
      </c>
      <c r="F12">
        <f t="shared" si="0"/>
        <v>202302</v>
      </c>
    </row>
    <row r="13" spans="1:6" x14ac:dyDescent="0.3">
      <c r="A13" s="21" t="s">
        <v>14</v>
      </c>
      <c r="B13" s="21" t="s">
        <v>6</v>
      </c>
      <c r="C13" s="21" t="s">
        <v>7</v>
      </c>
      <c r="D13" s="22">
        <v>94</v>
      </c>
      <c r="E13" s="23" t="s">
        <v>25</v>
      </c>
      <c r="F13">
        <f t="shared" si="0"/>
        <v>202302</v>
      </c>
    </row>
    <row r="14" spans="1:6" x14ac:dyDescent="0.3">
      <c r="A14" s="21" t="s">
        <v>14</v>
      </c>
      <c r="B14" s="21" t="s">
        <v>6</v>
      </c>
      <c r="C14" s="21" t="s">
        <v>9</v>
      </c>
      <c r="D14" s="22">
        <v>22</v>
      </c>
      <c r="E14" s="23" t="s">
        <v>25</v>
      </c>
      <c r="F14">
        <f t="shared" si="0"/>
        <v>202302</v>
      </c>
    </row>
    <row r="15" spans="1:6" x14ac:dyDescent="0.3">
      <c r="A15" s="21" t="s">
        <v>14</v>
      </c>
      <c r="B15" s="21" t="s">
        <v>6</v>
      </c>
      <c r="C15" s="21" t="s">
        <v>10</v>
      </c>
      <c r="D15" s="22">
        <v>55</v>
      </c>
      <c r="E15" s="23" t="s">
        <v>25</v>
      </c>
      <c r="F15">
        <f t="shared" si="0"/>
        <v>202302</v>
      </c>
    </row>
    <row r="16" spans="1:6" x14ac:dyDescent="0.3">
      <c r="A16" s="21" t="s">
        <v>14</v>
      </c>
      <c r="B16" s="21" t="s">
        <v>6</v>
      </c>
      <c r="C16" s="21" t="s">
        <v>11</v>
      </c>
      <c r="D16" s="22">
        <v>24</v>
      </c>
      <c r="E16" s="23" t="s">
        <v>25</v>
      </c>
      <c r="F16">
        <f t="shared" si="0"/>
        <v>202302</v>
      </c>
    </row>
    <row r="17" spans="1:6" x14ac:dyDescent="0.3">
      <c r="A17" s="21" t="s">
        <v>14</v>
      </c>
      <c r="B17" s="21" t="s">
        <v>6</v>
      </c>
      <c r="C17" s="21" t="s">
        <v>12</v>
      </c>
      <c r="D17" s="22">
        <v>16</v>
      </c>
      <c r="E17" s="23" t="s">
        <v>25</v>
      </c>
      <c r="F17">
        <f t="shared" si="0"/>
        <v>202302</v>
      </c>
    </row>
    <row r="18" spans="1:6" x14ac:dyDescent="0.3">
      <c r="A18" s="21" t="s">
        <v>140</v>
      </c>
      <c r="B18" s="21" t="s">
        <v>6</v>
      </c>
      <c r="C18" s="21" t="s">
        <v>7</v>
      </c>
      <c r="D18" s="22">
        <v>10</v>
      </c>
      <c r="E18" s="23" t="s">
        <v>25</v>
      </c>
      <c r="F18">
        <f t="shared" si="0"/>
        <v>202302</v>
      </c>
    </row>
    <row r="19" spans="1:6" x14ac:dyDescent="0.3">
      <c r="A19" s="21" t="s">
        <v>140</v>
      </c>
      <c r="B19" s="21" t="s">
        <v>6</v>
      </c>
      <c r="C19" s="21" t="s">
        <v>9</v>
      </c>
      <c r="D19" s="22">
        <v>0</v>
      </c>
      <c r="E19" s="23" t="s">
        <v>25</v>
      </c>
      <c r="F19">
        <f t="shared" si="0"/>
        <v>202302</v>
      </c>
    </row>
    <row r="20" spans="1:6" x14ac:dyDescent="0.3">
      <c r="A20" s="21" t="s">
        <v>140</v>
      </c>
      <c r="B20" s="21" t="s">
        <v>6</v>
      </c>
      <c r="C20" s="21" t="s">
        <v>10</v>
      </c>
      <c r="D20" s="22">
        <v>2</v>
      </c>
      <c r="E20" s="23" t="s">
        <v>25</v>
      </c>
      <c r="F20">
        <f t="shared" si="0"/>
        <v>202302</v>
      </c>
    </row>
    <row r="21" spans="1:6" x14ac:dyDescent="0.3">
      <c r="A21" s="21" t="s">
        <v>140</v>
      </c>
      <c r="B21" s="21" t="s">
        <v>6</v>
      </c>
      <c r="C21" s="21" t="s">
        <v>11</v>
      </c>
      <c r="D21" s="22">
        <v>2</v>
      </c>
      <c r="E21" s="23" t="s">
        <v>25</v>
      </c>
      <c r="F21">
        <f t="shared" si="0"/>
        <v>202302</v>
      </c>
    </row>
    <row r="22" spans="1:6" x14ac:dyDescent="0.3">
      <c r="A22" s="21" t="s">
        <v>140</v>
      </c>
      <c r="B22" s="21" t="s">
        <v>6</v>
      </c>
      <c r="C22" s="21" t="s">
        <v>12</v>
      </c>
      <c r="D22" s="22">
        <v>0</v>
      </c>
      <c r="E22" s="23" t="s">
        <v>25</v>
      </c>
      <c r="F22">
        <f t="shared" si="0"/>
        <v>202302</v>
      </c>
    </row>
    <row r="23" spans="1:6" x14ac:dyDescent="0.3">
      <c r="A23" s="21" t="s">
        <v>15</v>
      </c>
      <c r="B23" s="21" t="s">
        <v>6</v>
      </c>
      <c r="C23" s="21" t="s">
        <v>7</v>
      </c>
      <c r="D23" s="22">
        <v>547</v>
      </c>
      <c r="E23" s="23" t="s">
        <v>25</v>
      </c>
      <c r="F23">
        <f t="shared" si="0"/>
        <v>202302</v>
      </c>
    </row>
    <row r="24" spans="1:6" x14ac:dyDescent="0.3">
      <c r="A24" s="21" t="s">
        <v>15</v>
      </c>
      <c r="B24" s="21" t="s">
        <v>6</v>
      </c>
      <c r="C24" s="21" t="s">
        <v>9</v>
      </c>
      <c r="D24" s="22">
        <v>117</v>
      </c>
      <c r="E24" s="23" t="s">
        <v>25</v>
      </c>
      <c r="F24">
        <f t="shared" si="0"/>
        <v>202302</v>
      </c>
    </row>
    <row r="25" spans="1:6" x14ac:dyDescent="0.3">
      <c r="A25" s="21" t="s">
        <v>15</v>
      </c>
      <c r="B25" s="21" t="s">
        <v>6</v>
      </c>
      <c r="C25" s="21" t="s">
        <v>10</v>
      </c>
      <c r="D25" s="22">
        <v>351</v>
      </c>
      <c r="E25" s="23" t="s">
        <v>25</v>
      </c>
      <c r="F25">
        <f t="shared" si="0"/>
        <v>202302</v>
      </c>
    </row>
    <row r="26" spans="1:6" x14ac:dyDescent="0.3">
      <c r="A26" s="21" t="s">
        <v>15</v>
      </c>
      <c r="B26" s="21" t="s">
        <v>6</v>
      </c>
      <c r="C26" s="21" t="s">
        <v>11</v>
      </c>
      <c r="D26" s="22">
        <v>116</v>
      </c>
      <c r="E26" s="23" t="s">
        <v>25</v>
      </c>
      <c r="F26">
        <f t="shared" si="0"/>
        <v>202302</v>
      </c>
    </row>
    <row r="27" spans="1:6" x14ac:dyDescent="0.3">
      <c r="A27" s="21" t="s">
        <v>15</v>
      </c>
      <c r="B27" s="21" t="s">
        <v>6</v>
      </c>
      <c r="C27" s="21" t="s">
        <v>12</v>
      </c>
      <c r="D27" s="22">
        <v>27</v>
      </c>
      <c r="E27" s="23" t="s">
        <v>25</v>
      </c>
      <c r="F27">
        <f t="shared" si="0"/>
        <v>202302</v>
      </c>
    </row>
    <row r="28" spans="1:6" x14ac:dyDescent="0.3">
      <c r="A28" s="21" t="s">
        <v>16</v>
      </c>
      <c r="B28" s="21" t="s">
        <v>6</v>
      </c>
      <c r="C28" s="21" t="s">
        <v>7</v>
      </c>
      <c r="D28" s="22">
        <v>1006</v>
      </c>
      <c r="E28" s="23" t="s">
        <v>25</v>
      </c>
      <c r="F28">
        <f t="shared" si="0"/>
        <v>202302</v>
      </c>
    </row>
    <row r="29" spans="1:6" x14ac:dyDescent="0.3">
      <c r="A29" s="21" t="s">
        <v>16</v>
      </c>
      <c r="B29" s="21" t="s">
        <v>6</v>
      </c>
      <c r="C29" s="21" t="s">
        <v>9</v>
      </c>
      <c r="D29" s="22">
        <v>242</v>
      </c>
      <c r="E29" s="23" t="s">
        <v>25</v>
      </c>
      <c r="F29">
        <f t="shared" si="0"/>
        <v>202302</v>
      </c>
    </row>
    <row r="30" spans="1:6" x14ac:dyDescent="0.3">
      <c r="A30" s="21" t="s">
        <v>16</v>
      </c>
      <c r="B30" s="21" t="s">
        <v>6</v>
      </c>
      <c r="C30" s="21" t="s">
        <v>10</v>
      </c>
      <c r="D30" s="22">
        <v>274</v>
      </c>
      <c r="E30" s="23" t="s">
        <v>25</v>
      </c>
      <c r="F30">
        <f t="shared" si="0"/>
        <v>202302</v>
      </c>
    </row>
    <row r="31" spans="1:6" x14ac:dyDescent="0.3">
      <c r="A31" s="21" t="s">
        <v>16</v>
      </c>
      <c r="B31" s="21" t="s">
        <v>6</v>
      </c>
      <c r="C31" s="21" t="s">
        <v>11</v>
      </c>
      <c r="D31" s="22">
        <v>103</v>
      </c>
      <c r="E31" s="23" t="s">
        <v>25</v>
      </c>
      <c r="F31">
        <f t="shared" si="0"/>
        <v>202302</v>
      </c>
    </row>
    <row r="32" spans="1:6" x14ac:dyDescent="0.3">
      <c r="A32" s="21" t="s">
        <v>16</v>
      </c>
      <c r="B32" s="21" t="s">
        <v>6</v>
      </c>
      <c r="C32" s="21" t="s">
        <v>12</v>
      </c>
      <c r="D32" s="22">
        <v>15</v>
      </c>
      <c r="E32" s="23" t="s">
        <v>25</v>
      </c>
      <c r="F32">
        <f t="shared" si="0"/>
        <v>202302</v>
      </c>
    </row>
    <row r="33" spans="1:6" x14ac:dyDescent="0.3">
      <c r="A33" s="21" t="s">
        <v>17</v>
      </c>
      <c r="B33" s="21" t="s">
        <v>6</v>
      </c>
      <c r="C33" s="21" t="s">
        <v>7</v>
      </c>
      <c r="D33" s="22">
        <v>89</v>
      </c>
      <c r="E33" s="23" t="s">
        <v>25</v>
      </c>
      <c r="F33">
        <f t="shared" si="0"/>
        <v>202302</v>
      </c>
    </row>
    <row r="34" spans="1:6" x14ac:dyDescent="0.3">
      <c r="A34" s="21" t="s">
        <v>17</v>
      </c>
      <c r="B34" s="21" t="s">
        <v>6</v>
      </c>
      <c r="C34" s="21" t="s">
        <v>9</v>
      </c>
      <c r="D34" s="22">
        <v>9</v>
      </c>
      <c r="E34" s="23" t="s">
        <v>25</v>
      </c>
      <c r="F34">
        <f t="shared" si="0"/>
        <v>202302</v>
      </c>
    </row>
    <row r="35" spans="1:6" x14ac:dyDescent="0.3">
      <c r="A35" s="21" t="s">
        <v>17</v>
      </c>
      <c r="B35" s="21" t="s">
        <v>6</v>
      </c>
      <c r="C35" s="21" t="s">
        <v>10</v>
      </c>
      <c r="D35" s="22">
        <v>17</v>
      </c>
      <c r="E35" s="23" t="s">
        <v>25</v>
      </c>
      <c r="F35">
        <f t="shared" si="0"/>
        <v>202302</v>
      </c>
    </row>
    <row r="36" spans="1:6" x14ac:dyDescent="0.3">
      <c r="A36" s="21" t="s">
        <v>17</v>
      </c>
      <c r="B36" s="21" t="s">
        <v>6</v>
      </c>
      <c r="C36" s="21" t="s">
        <v>11</v>
      </c>
      <c r="D36" s="22">
        <v>6</v>
      </c>
      <c r="E36" s="23" t="s">
        <v>25</v>
      </c>
      <c r="F36">
        <f t="shared" si="0"/>
        <v>202302</v>
      </c>
    </row>
    <row r="37" spans="1:6" x14ac:dyDescent="0.3">
      <c r="A37" s="21" t="s">
        <v>17</v>
      </c>
      <c r="B37" s="21" t="s">
        <v>6</v>
      </c>
      <c r="C37" s="21" t="s">
        <v>12</v>
      </c>
      <c r="D37" s="22">
        <v>0</v>
      </c>
      <c r="E37" s="23" t="s">
        <v>25</v>
      </c>
      <c r="F37">
        <f t="shared" si="0"/>
        <v>202302</v>
      </c>
    </row>
    <row r="38" spans="1:6" x14ac:dyDescent="0.3">
      <c r="A38" s="21" t="s">
        <v>141</v>
      </c>
      <c r="B38" s="21" t="s">
        <v>6</v>
      </c>
      <c r="C38" s="21" t="s">
        <v>7</v>
      </c>
      <c r="D38" s="22">
        <v>8</v>
      </c>
      <c r="E38" s="23" t="s">
        <v>25</v>
      </c>
      <c r="F38">
        <f t="shared" si="0"/>
        <v>202302</v>
      </c>
    </row>
    <row r="39" spans="1:6" x14ac:dyDescent="0.3">
      <c r="A39" s="21" t="s">
        <v>141</v>
      </c>
      <c r="B39" s="21" t="s">
        <v>6</v>
      </c>
      <c r="C39" s="21" t="s">
        <v>9</v>
      </c>
      <c r="D39" s="22">
        <v>2</v>
      </c>
      <c r="E39" s="23" t="s">
        <v>25</v>
      </c>
      <c r="F39">
        <f t="shared" si="0"/>
        <v>202302</v>
      </c>
    </row>
    <row r="40" spans="1:6" x14ac:dyDescent="0.3">
      <c r="A40" s="21" t="s">
        <v>141</v>
      </c>
      <c r="B40" s="21" t="s">
        <v>6</v>
      </c>
      <c r="C40" s="21" t="s">
        <v>10</v>
      </c>
      <c r="D40" s="22">
        <v>4</v>
      </c>
      <c r="E40" s="23" t="s">
        <v>25</v>
      </c>
      <c r="F40">
        <f t="shared" si="0"/>
        <v>202302</v>
      </c>
    </row>
    <row r="41" spans="1:6" x14ac:dyDescent="0.3">
      <c r="A41" s="21" t="s">
        <v>141</v>
      </c>
      <c r="B41" s="21" t="s">
        <v>6</v>
      </c>
      <c r="C41" s="21" t="s">
        <v>11</v>
      </c>
      <c r="D41" s="22">
        <v>3</v>
      </c>
      <c r="E41" s="23" t="s">
        <v>25</v>
      </c>
      <c r="F41">
        <f t="shared" si="0"/>
        <v>202302</v>
      </c>
    </row>
    <row r="42" spans="1:6" x14ac:dyDescent="0.3">
      <c r="A42" s="21" t="s">
        <v>141</v>
      </c>
      <c r="B42" s="21" t="s">
        <v>6</v>
      </c>
      <c r="C42" s="21" t="s">
        <v>12</v>
      </c>
      <c r="D42" s="22">
        <v>0</v>
      </c>
      <c r="E42" s="23" t="s">
        <v>25</v>
      </c>
      <c r="F42">
        <f t="shared" si="0"/>
        <v>202302</v>
      </c>
    </row>
    <row r="43" spans="1:6" x14ac:dyDescent="0.3">
      <c r="A43" s="21" t="s">
        <v>18</v>
      </c>
      <c r="B43" s="21" t="s">
        <v>6</v>
      </c>
      <c r="C43" s="21" t="s">
        <v>7</v>
      </c>
      <c r="D43" s="22">
        <v>480</v>
      </c>
      <c r="E43" s="23" t="s">
        <v>25</v>
      </c>
      <c r="F43">
        <f t="shared" si="0"/>
        <v>202302</v>
      </c>
    </row>
    <row r="44" spans="1:6" x14ac:dyDescent="0.3">
      <c r="A44" s="21" t="s">
        <v>18</v>
      </c>
      <c r="B44" s="21" t="s">
        <v>6</v>
      </c>
      <c r="C44" s="21" t="s">
        <v>9</v>
      </c>
      <c r="D44" s="22">
        <v>231</v>
      </c>
      <c r="E44" s="23" t="s">
        <v>25</v>
      </c>
      <c r="F44">
        <f t="shared" si="0"/>
        <v>202302</v>
      </c>
    </row>
    <row r="45" spans="1:6" x14ac:dyDescent="0.3">
      <c r="A45" s="21" t="s">
        <v>18</v>
      </c>
      <c r="B45" s="21" t="s">
        <v>6</v>
      </c>
      <c r="C45" s="21" t="s">
        <v>10</v>
      </c>
      <c r="D45" s="22">
        <v>110</v>
      </c>
      <c r="E45" s="23" t="s">
        <v>25</v>
      </c>
      <c r="F45">
        <f t="shared" si="0"/>
        <v>202302</v>
      </c>
    </row>
    <row r="46" spans="1:6" x14ac:dyDescent="0.3">
      <c r="A46" s="21" t="s">
        <v>18</v>
      </c>
      <c r="B46" s="21" t="s">
        <v>6</v>
      </c>
      <c r="C46" s="21" t="s">
        <v>11</v>
      </c>
      <c r="D46" s="22">
        <v>116</v>
      </c>
      <c r="E46" s="23" t="s">
        <v>25</v>
      </c>
      <c r="F46">
        <f t="shared" si="0"/>
        <v>202302</v>
      </c>
    </row>
    <row r="47" spans="1:6" x14ac:dyDescent="0.3">
      <c r="A47" s="21" t="s">
        <v>18</v>
      </c>
      <c r="B47" s="21" t="s">
        <v>6</v>
      </c>
      <c r="C47" s="21" t="s">
        <v>12</v>
      </c>
      <c r="D47" s="22">
        <v>11</v>
      </c>
      <c r="E47" s="23" t="s">
        <v>25</v>
      </c>
      <c r="F47">
        <f t="shared" si="0"/>
        <v>202302</v>
      </c>
    </row>
    <row r="48" spans="1:6" x14ac:dyDescent="0.3">
      <c r="A48" s="21" t="s">
        <v>19</v>
      </c>
      <c r="B48" s="21" t="s">
        <v>6</v>
      </c>
      <c r="C48" s="21" t="s">
        <v>7</v>
      </c>
      <c r="D48" s="22">
        <v>30</v>
      </c>
      <c r="E48" s="23" t="s">
        <v>25</v>
      </c>
      <c r="F48">
        <f t="shared" si="0"/>
        <v>202302</v>
      </c>
    </row>
    <row r="49" spans="1:6" x14ac:dyDescent="0.3">
      <c r="A49" s="21" t="s">
        <v>19</v>
      </c>
      <c r="B49" s="21" t="s">
        <v>6</v>
      </c>
      <c r="C49" s="21" t="s">
        <v>9</v>
      </c>
      <c r="D49" s="22">
        <v>2</v>
      </c>
      <c r="E49" s="23" t="s">
        <v>25</v>
      </c>
      <c r="F49">
        <f t="shared" si="0"/>
        <v>202302</v>
      </c>
    </row>
    <row r="50" spans="1:6" x14ac:dyDescent="0.3">
      <c r="A50" s="21" t="s">
        <v>19</v>
      </c>
      <c r="B50" s="21" t="s">
        <v>6</v>
      </c>
      <c r="C50" s="21" t="s">
        <v>10</v>
      </c>
      <c r="D50" s="22">
        <v>8</v>
      </c>
      <c r="E50" s="23" t="s">
        <v>25</v>
      </c>
      <c r="F50">
        <f t="shared" si="0"/>
        <v>202302</v>
      </c>
    </row>
    <row r="51" spans="1:6" x14ac:dyDescent="0.3">
      <c r="A51" s="21" t="s">
        <v>19</v>
      </c>
      <c r="B51" s="21" t="s">
        <v>6</v>
      </c>
      <c r="C51" s="21" t="s">
        <v>11</v>
      </c>
      <c r="D51" s="22">
        <v>7</v>
      </c>
      <c r="E51" s="23" t="s">
        <v>25</v>
      </c>
      <c r="F51">
        <f t="shared" si="0"/>
        <v>202302</v>
      </c>
    </row>
    <row r="52" spans="1:6" x14ac:dyDescent="0.3">
      <c r="A52" s="21" t="s">
        <v>19</v>
      </c>
      <c r="B52" s="21" t="s">
        <v>6</v>
      </c>
      <c r="C52" s="21" t="s">
        <v>12</v>
      </c>
      <c r="D52" s="22">
        <v>3</v>
      </c>
      <c r="E52" s="23" t="s">
        <v>25</v>
      </c>
      <c r="F52">
        <f t="shared" si="0"/>
        <v>202302</v>
      </c>
    </row>
    <row r="53" spans="1:6" x14ac:dyDescent="0.3">
      <c r="A53" s="21" t="s">
        <v>20</v>
      </c>
      <c r="B53" s="21" t="s">
        <v>6</v>
      </c>
      <c r="C53" s="21" t="s">
        <v>7</v>
      </c>
      <c r="D53" s="22">
        <v>71</v>
      </c>
      <c r="E53" s="23" t="s">
        <v>25</v>
      </c>
      <c r="F53">
        <f t="shared" si="0"/>
        <v>202302</v>
      </c>
    </row>
    <row r="54" spans="1:6" x14ac:dyDescent="0.3">
      <c r="A54" s="21" t="s">
        <v>20</v>
      </c>
      <c r="B54" s="21" t="s">
        <v>6</v>
      </c>
      <c r="C54" s="21" t="s">
        <v>9</v>
      </c>
      <c r="D54" s="22">
        <v>13</v>
      </c>
      <c r="E54" s="23" t="s">
        <v>25</v>
      </c>
      <c r="F54">
        <f t="shared" si="0"/>
        <v>202302</v>
      </c>
    </row>
    <row r="55" spans="1:6" x14ac:dyDescent="0.3">
      <c r="A55" s="21" t="s">
        <v>20</v>
      </c>
      <c r="B55" s="21" t="s">
        <v>6</v>
      </c>
      <c r="C55" s="21" t="s">
        <v>10</v>
      </c>
      <c r="D55" s="22">
        <v>18</v>
      </c>
      <c r="E55" s="23" t="s">
        <v>25</v>
      </c>
      <c r="F55">
        <f t="shared" si="0"/>
        <v>202302</v>
      </c>
    </row>
    <row r="56" spans="1:6" x14ac:dyDescent="0.3">
      <c r="A56" s="21" t="s">
        <v>20</v>
      </c>
      <c r="B56" s="21" t="s">
        <v>6</v>
      </c>
      <c r="C56" s="21" t="s">
        <v>11</v>
      </c>
      <c r="D56" s="22">
        <v>8</v>
      </c>
      <c r="E56" s="23" t="s">
        <v>25</v>
      </c>
      <c r="F56">
        <f t="shared" si="0"/>
        <v>202302</v>
      </c>
    </row>
    <row r="57" spans="1:6" x14ac:dyDescent="0.3">
      <c r="A57" s="21" t="s">
        <v>20</v>
      </c>
      <c r="B57" s="21" t="s">
        <v>6</v>
      </c>
      <c r="C57" s="21" t="s">
        <v>12</v>
      </c>
      <c r="D57" s="22">
        <v>1</v>
      </c>
      <c r="E57" s="23" t="s">
        <v>25</v>
      </c>
      <c r="F57">
        <f t="shared" si="0"/>
        <v>202302</v>
      </c>
    </row>
    <row r="58" spans="1:6" x14ac:dyDescent="0.3">
      <c r="A58" s="21" t="s">
        <v>21</v>
      </c>
      <c r="B58" s="21" t="s">
        <v>6</v>
      </c>
      <c r="C58" s="21" t="s">
        <v>7</v>
      </c>
      <c r="D58" s="22">
        <v>23</v>
      </c>
      <c r="E58" s="23" t="s">
        <v>25</v>
      </c>
      <c r="F58">
        <f t="shared" si="0"/>
        <v>202302</v>
      </c>
    </row>
    <row r="59" spans="1:6" x14ac:dyDescent="0.3">
      <c r="A59" s="21" t="s">
        <v>21</v>
      </c>
      <c r="B59" s="21" t="s">
        <v>6</v>
      </c>
      <c r="C59" s="21" t="s">
        <v>9</v>
      </c>
      <c r="D59" s="22">
        <v>7</v>
      </c>
      <c r="E59" s="23" t="s">
        <v>25</v>
      </c>
      <c r="F59">
        <f t="shared" si="0"/>
        <v>202302</v>
      </c>
    </row>
    <row r="60" spans="1:6" x14ac:dyDescent="0.3">
      <c r="A60" s="21" t="s">
        <v>21</v>
      </c>
      <c r="B60" s="21" t="s">
        <v>6</v>
      </c>
      <c r="C60" s="21" t="s">
        <v>10</v>
      </c>
      <c r="D60" s="22">
        <v>11</v>
      </c>
      <c r="E60" s="23" t="s">
        <v>25</v>
      </c>
      <c r="F60">
        <f t="shared" si="0"/>
        <v>202302</v>
      </c>
    </row>
    <row r="61" spans="1:6" x14ac:dyDescent="0.3">
      <c r="A61" s="21" t="s">
        <v>21</v>
      </c>
      <c r="B61" s="21" t="s">
        <v>6</v>
      </c>
      <c r="C61" s="21" t="s">
        <v>11</v>
      </c>
      <c r="D61" s="22">
        <v>5</v>
      </c>
      <c r="E61" s="23" t="s">
        <v>25</v>
      </c>
      <c r="F61">
        <f t="shared" si="0"/>
        <v>202302</v>
      </c>
    </row>
    <row r="62" spans="1:6" x14ac:dyDescent="0.3">
      <c r="A62" s="21" t="s">
        <v>21</v>
      </c>
      <c r="B62" s="21" t="s">
        <v>6</v>
      </c>
      <c r="C62" s="21" t="s">
        <v>12</v>
      </c>
      <c r="D62" s="22">
        <v>0</v>
      </c>
      <c r="E62" s="23" t="s">
        <v>25</v>
      </c>
      <c r="F62">
        <f t="shared" si="0"/>
        <v>202302</v>
      </c>
    </row>
    <row r="63" spans="1:6" x14ac:dyDescent="0.3">
      <c r="A63" s="21" t="s">
        <v>22</v>
      </c>
      <c r="B63" s="21" t="s">
        <v>6</v>
      </c>
      <c r="C63" s="21" t="s">
        <v>7</v>
      </c>
      <c r="D63" s="22">
        <v>8</v>
      </c>
      <c r="E63" s="23" t="s">
        <v>25</v>
      </c>
      <c r="F63">
        <f t="shared" si="0"/>
        <v>202302</v>
      </c>
    </row>
    <row r="64" spans="1:6" x14ac:dyDescent="0.3">
      <c r="A64" s="21" t="s">
        <v>22</v>
      </c>
      <c r="B64" s="21" t="s">
        <v>6</v>
      </c>
      <c r="C64" s="21" t="s">
        <v>9</v>
      </c>
      <c r="D64" s="22">
        <v>0</v>
      </c>
      <c r="E64" s="23" t="s">
        <v>25</v>
      </c>
      <c r="F64">
        <f t="shared" si="0"/>
        <v>202302</v>
      </c>
    </row>
    <row r="65" spans="1:6" x14ac:dyDescent="0.3">
      <c r="A65" s="21" t="s">
        <v>22</v>
      </c>
      <c r="B65" s="21" t="s">
        <v>6</v>
      </c>
      <c r="C65" s="21" t="s">
        <v>10</v>
      </c>
      <c r="D65" s="22">
        <v>3</v>
      </c>
      <c r="E65" s="23" t="s">
        <v>25</v>
      </c>
      <c r="F65">
        <f t="shared" si="0"/>
        <v>202302</v>
      </c>
    </row>
    <row r="66" spans="1:6" x14ac:dyDescent="0.3">
      <c r="A66" s="21" t="s">
        <v>22</v>
      </c>
      <c r="B66" s="21" t="s">
        <v>6</v>
      </c>
      <c r="C66" s="21" t="s">
        <v>11</v>
      </c>
      <c r="D66" s="22">
        <v>2</v>
      </c>
      <c r="E66" s="23" t="s">
        <v>25</v>
      </c>
      <c r="F66">
        <f t="shared" si="0"/>
        <v>202302</v>
      </c>
    </row>
    <row r="67" spans="1:6" x14ac:dyDescent="0.3">
      <c r="A67" s="21" t="s">
        <v>22</v>
      </c>
      <c r="B67" s="21" t="s">
        <v>6</v>
      </c>
      <c r="C67" s="21" t="s">
        <v>12</v>
      </c>
      <c r="D67" s="22">
        <v>1</v>
      </c>
      <c r="E67" s="23" t="s">
        <v>25</v>
      </c>
      <c r="F67">
        <f t="shared" ref="F67:F130" si="1">YEAR(E67)*100+MONTH(E67)</f>
        <v>202302</v>
      </c>
    </row>
    <row r="68" spans="1:6" x14ac:dyDescent="0.3">
      <c r="A68" s="21" t="s">
        <v>23</v>
      </c>
      <c r="B68" s="21" t="s">
        <v>6</v>
      </c>
      <c r="C68" s="21" t="s">
        <v>7</v>
      </c>
      <c r="D68" s="22">
        <v>0</v>
      </c>
      <c r="E68" s="23" t="s">
        <v>25</v>
      </c>
      <c r="F68">
        <f t="shared" si="1"/>
        <v>202302</v>
      </c>
    </row>
    <row r="69" spans="1:6" x14ac:dyDescent="0.3">
      <c r="A69" s="21" t="s">
        <v>23</v>
      </c>
      <c r="B69" s="21" t="s">
        <v>6</v>
      </c>
      <c r="C69" s="21" t="s">
        <v>9</v>
      </c>
      <c r="D69" s="22">
        <v>0</v>
      </c>
      <c r="E69" s="23" t="s">
        <v>25</v>
      </c>
      <c r="F69">
        <f t="shared" si="1"/>
        <v>202302</v>
      </c>
    </row>
    <row r="70" spans="1:6" x14ac:dyDescent="0.3">
      <c r="A70" s="21" t="s">
        <v>23</v>
      </c>
      <c r="B70" s="21" t="s">
        <v>6</v>
      </c>
      <c r="C70" s="21" t="s">
        <v>10</v>
      </c>
      <c r="D70" s="22">
        <v>0</v>
      </c>
      <c r="E70" s="23" t="s">
        <v>25</v>
      </c>
      <c r="F70">
        <f t="shared" si="1"/>
        <v>202302</v>
      </c>
    </row>
    <row r="71" spans="1:6" x14ac:dyDescent="0.3">
      <c r="A71" s="21" t="s">
        <v>23</v>
      </c>
      <c r="B71" s="21" t="s">
        <v>6</v>
      </c>
      <c r="C71" s="21" t="s">
        <v>11</v>
      </c>
      <c r="D71" s="22">
        <v>0</v>
      </c>
      <c r="E71" s="23" t="s">
        <v>25</v>
      </c>
      <c r="F71">
        <f t="shared" si="1"/>
        <v>202302</v>
      </c>
    </row>
    <row r="72" spans="1:6" x14ac:dyDescent="0.3">
      <c r="A72" s="21" t="s">
        <v>23</v>
      </c>
      <c r="B72" s="21" t="s">
        <v>6</v>
      </c>
      <c r="C72" s="21" t="s">
        <v>12</v>
      </c>
      <c r="D72" s="22">
        <v>0</v>
      </c>
      <c r="E72" s="23" t="s">
        <v>25</v>
      </c>
      <c r="F72">
        <f t="shared" si="1"/>
        <v>202302</v>
      </c>
    </row>
    <row r="73" spans="1:6" x14ac:dyDescent="0.3">
      <c r="A73" s="21" t="s">
        <v>24</v>
      </c>
      <c r="B73" s="21" t="s">
        <v>6</v>
      </c>
      <c r="C73" s="21" t="s">
        <v>7</v>
      </c>
      <c r="D73" s="22">
        <v>1</v>
      </c>
      <c r="E73" s="23" t="s">
        <v>25</v>
      </c>
      <c r="F73">
        <f t="shared" si="1"/>
        <v>202302</v>
      </c>
    </row>
    <row r="74" spans="1:6" x14ac:dyDescent="0.3">
      <c r="A74" s="21" t="s">
        <v>24</v>
      </c>
      <c r="B74" s="21" t="s">
        <v>6</v>
      </c>
      <c r="C74" s="21" t="s">
        <v>9</v>
      </c>
      <c r="D74" s="22">
        <v>0</v>
      </c>
      <c r="E74" s="23" t="s">
        <v>25</v>
      </c>
      <c r="F74">
        <f t="shared" si="1"/>
        <v>202302</v>
      </c>
    </row>
    <row r="75" spans="1:6" x14ac:dyDescent="0.3">
      <c r="A75" s="21" t="s">
        <v>24</v>
      </c>
      <c r="B75" s="21" t="s">
        <v>6</v>
      </c>
      <c r="C75" s="21" t="s">
        <v>10</v>
      </c>
      <c r="D75" s="22">
        <v>0</v>
      </c>
      <c r="E75" s="23" t="s">
        <v>25</v>
      </c>
      <c r="F75">
        <f t="shared" si="1"/>
        <v>202302</v>
      </c>
    </row>
    <row r="76" spans="1:6" x14ac:dyDescent="0.3">
      <c r="A76" s="21" t="s">
        <v>24</v>
      </c>
      <c r="B76" s="21" t="s">
        <v>6</v>
      </c>
      <c r="C76" s="21" t="s">
        <v>11</v>
      </c>
      <c r="D76" s="22">
        <v>1</v>
      </c>
      <c r="E76" s="23" t="s">
        <v>25</v>
      </c>
      <c r="F76">
        <f t="shared" si="1"/>
        <v>202302</v>
      </c>
    </row>
    <row r="77" spans="1:6" x14ac:dyDescent="0.3">
      <c r="A77" s="21" t="s">
        <v>24</v>
      </c>
      <c r="B77" s="21" t="s">
        <v>6</v>
      </c>
      <c r="C77" s="21" t="s">
        <v>12</v>
      </c>
      <c r="D77" s="22">
        <v>0</v>
      </c>
      <c r="E77" s="23" t="s">
        <v>25</v>
      </c>
      <c r="F77">
        <f t="shared" si="1"/>
        <v>202302</v>
      </c>
    </row>
    <row r="78" spans="1:6" x14ac:dyDescent="0.3">
      <c r="A78" s="21" t="s">
        <v>5</v>
      </c>
      <c r="B78" s="21" t="s">
        <v>6</v>
      </c>
      <c r="C78" s="21" t="s">
        <v>7</v>
      </c>
      <c r="D78" s="22">
        <v>318</v>
      </c>
      <c r="E78" s="23" t="s">
        <v>26</v>
      </c>
      <c r="F78">
        <f t="shared" si="1"/>
        <v>202303</v>
      </c>
    </row>
    <row r="79" spans="1:6" x14ac:dyDescent="0.3">
      <c r="A79" s="21" t="s">
        <v>5</v>
      </c>
      <c r="B79" s="21" t="s">
        <v>6</v>
      </c>
      <c r="C79" s="21" t="s">
        <v>9</v>
      </c>
      <c r="D79" s="22">
        <v>91</v>
      </c>
      <c r="E79" s="23" t="s">
        <v>26</v>
      </c>
      <c r="F79">
        <f t="shared" si="1"/>
        <v>202303</v>
      </c>
    </row>
    <row r="80" spans="1:6" x14ac:dyDescent="0.3">
      <c r="A80" s="21" t="s">
        <v>5</v>
      </c>
      <c r="B80" s="21" t="s">
        <v>6</v>
      </c>
      <c r="C80" s="21" t="s">
        <v>10</v>
      </c>
      <c r="D80" s="22">
        <v>138</v>
      </c>
      <c r="E80" s="23" t="s">
        <v>26</v>
      </c>
      <c r="F80">
        <f t="shared" si="1"/>
        <v>202303</v>
      </c>
    </row>
    <row r="81" spans="1:6" x14ac:dyDescent="0.3">
      <c r="A81" s="21" t="s">
        <v>5</v>
      </c>
      <c r="B81" s="21" t="s">
        <v>6</v>
      </c>
      <c r="C81" s="21" t="s">
        <v>11</v>
      </c>
      <c r="D81" s="22">
        <v>54</v>
      </c>
      <c r="E81" s="23" t="s">
        <v>26</v>
      </c>
      <c r="F81">
        <f t="shared" si="1"/>
        <v>202303</v>
      </c>
    </row>
    <row r="82" spans="1:6" x14ac:dyDescent="0.3">
      <c r="A82" s="21" t="s">
        <v>5</v>
      </c>
      <c r="B82" s="21" t="s">
        <v>6</v>
      </c>
      <c r="C82" s="21" t="s">
        <v>12</v>
      </c>
      <c r="D82" s="22">
        <v>28</v>
      </c>
      <c r="E82" s="23" t="s">
        <v>26</v>
      </c>
      <c r="F82">
        <f t="shared" si="1"/>
        <v>202303</v>
      </c>
    </row>
    <row r="83" spans="1:6" x14ac:dyDescent="0.3">
      <c r="A83" s="21" t="s">
        <v>13</v>
      </c>
      <c r="B83" s="21" t="s">
        <v>6</v>
      </c>
      <c r="C83" s="21" t="s">
        <v>7</v>
      </c>
      <c r="D83" s="22">
        <v>42</v>
      </c>
      <c r="E83" s="23" t="s">
        <v>26</v>
      </c>
      <c r="F83">
        <f t="shared" si="1"/>
        <v>202303</v>
      </c>
    </row>
    <row r="84" spans="1:6" x14ac:dyDescent="0.3">
      <c r="A84" s="21" t="s">
        <v>13</v>
      </c>
      <c r="B84" s="21" t="s">
        <v>6</v>
      </c>
      <c r="C84" s="21" t="s">
        <v>9</v>
      </c>
      <c r="D84" s="22">
        <v>8</v>
      </c>
      <c r="E84" s="23" t="s">
        <v>26</v>
      </c>
      <c r="F84">
        <f t="shared" si="1"/>
        <v>202303</v>
      </c>
    </row>
    <row r="85" spans="1:6" x14ac:dyDescent="0.3">
      <c r="A85" s="21" t="s">
        <v>13</v>
      </c>
      <c r="B85" s="21" t="s">
        <v>6</v>
      </c>
      <c r="C85" s="21" t="s">
        <v>10</v>
      </c>
      <c r="D85" s="22">
        <v>20</v>
      </c>
      <c r="E85" s="23" t="s">
        <v>26</v>
      </c>
      <c r="F85">
        <f t="shared" si="1"/>
        <v>202303</v>
      </c>
    </row>
    <row r="86" spans="1:6" x14ac:dyDescent="0.3">
      <c r="A86" s="21" t="s">
        <v>13</v>
      </c>
      <c r="B86" s="21" t="s">
        <v>6</v>
      </c>
      <c r="C86" s="21" t="s">
        <v>11</v>
      </c>
      <c r="D86" s="22">
        <v>12</v>
      </c>
      <c r="E86" s="23" t="s">
        <v>26</v>
      </c>
      <c r="F86">
        <f t="shared" si="1"/>
        <v>202303</v>
      </c>
    </row>
    <row r="87" spans="1:6" x14ac:dyDescent="0.3">
      <c r="A87" s="21" t="s">
        <v>13</v>
      </c>
      <c r="B87" s="21" t="s">
        <v>6</v>
      </c>
      <c r="C87" s="21" t="s">
        <v>12</v>
      </c>
      <c r="D87" s="22">
        <v>3</v>
      </c>
      <c r="E87" s="23" t="s">
        <v>26</v>
      </c>
      <c r="F87">
        <f t="shared" si="1"/>
        <v>202303</v>
      </c>
    </row>
    <row r="88" spans="1:6" x14ac:dyDescent="0.3">
      <c r="A88" s="21" t="s">
        <v>14</v>
      </c>
      <c r="B88" s="21" t="s">
        <v>6</v>
      </c>
      <c r="C88" s="21" t="s">
        <v>7</v>
      </c>
      <c r="D88" s="22">
        <v>135</v>
      </c>
      <c r="E88" s="23" t="s">
        <v>26</v>
      </c>
      <c r="F88">
        <f t="shared" si="1"/>
        <v>202303</v>
      </c>
    </row>
    <row r="89" spans="1:6" x14ac:dyDescent="0.3">
      <c r="A89" s="21" t="s">
        <v>14</v>
      </c>
      <c r="B89" s="21" t="s">
        <v>6</v>
      </c>
      <c r="C89" s="21" t="s">
        <v>9</v>
      </c>
      <c r="D89" s="22">
        <v>24</v>
      </c>
      <c r="E89" s="23" t="s">
        <v>26</v>
      </c>
      <c r="F89">
        <f t="shared" si="1"/>
        <v>202303</v>
      </c>
    </row>
    <row r="90" spans="1:6" x14ac:dyDescent="0.3">
      <c r="A90" s="21" t="s">
        <v>14</v>
      </c>
      <c r="B90" s="21" t="s">
        <v>6</v>
      </c>
      <c r="C90" s="21" t="s">
        <v>10</v>
      </c>
      <c r="D90" s="22">
        <v>62</v>
      </c>
      <c r="E90" s="23" t="s">
        <v>26</v>
      </c>
      <c r="F90">
        <f t="shared" si="1"/>
        <v>202303</v>
      </c>
    </row>
    <row r="91" spans="1:6" x14ac:dyDescent="0.3">
      <c r="A91" s="21" t="s">
        <v>14</v>
      </c>
      <c r="B91" s="21" t="s">
        <v>6</v>
      </c>
      <c r="C91" s="21" t="s">
        <v>11</v>
      </c>
      <c r="D91" s="22">
        <v>49</v>
      </c>
      <c r="E91" s="23" t="s">
        <v>26</v>
      </c>
      <c r="F91">
        <f t="shared" si="1"/>
        <v>202303</v>
      </c>
    </row>
    <row r="92" spans="1:6" x14ac:dyDescent="0.3">
      <c r="A92" s="21" t="s">
        <v>14</v>
      </c>
      <c r="B92" s="21" t="s">
        <v>6</v>
      </c>
      <c r="C92" s="21" t="s">
        <v>12</v>
      </c>
      <c r="D92" s="22">
        <v>21</v>
      </c>
      <c r="E92" s="23" t="s">
        <v>26</v>
      </c>
      <c r="F92">
        <f t="shared" si="1"/>
        <v>202303</v>
      </c>
    </row>
    <row r="93" spans="1:6" x14ac:dyDescent="0.3">
      <c r="A93" s="21" t="s">
        <v>140</v>
      </c>
      <c r="B93" s="21" t="s">
        <v>6</v>
      </c>
      <c r="C93" s="21" t="s">
        <v>7</v>
      </c>
      <c r="D93" s="22">
        <v>7</v>
      </c>
      <c r="E93" s="23" t="s">
        <v>26</v>
      </c>
      <c r="F93">
        <f t="shared" si="1"/>
        <v>202303</v>
      </c>
    </row>
    <row r="94" spans="1:6" x14ac:dyDescent="0.3">
      <c r="A94" s="21" t="s">
        <v>140</v>
      </c>
      <c r="B94" s="21" t="s">
        <v>6</v>
      </c>
      <c r="C94" s="21" t="s">
        <v>9</v>
      </c>
      <c r="D94" s="22">
        <v>0</v>
      </c>
      <c r="E94" s="23" t="s">
        <v>26</v>
      </c>
      <c r="F94">
        <f t="shared" si="1"/>
        <v>202303</v>
      </c>
    </row>
    <row r="95" spans="1:6" x14ac:dyDescent="0.3">
      <c r="A95" s="21" t="s">
        <v>140</v>
      </c>
      <c r="B95" s="21" t="s">
        <v>6</v>
      </c>
      <c r="C95" s="21" t="s">
        <v>10</v>
      </c>
      <c r="D95" s="22">
        <v>4</v>
      </c>
      <c r="E95" s="23" t="s">
        <v>26</v>
      </c>
      <c r="F95">
        <f t="shared" si="1"/>
        <v>202303</v>
      </c>
    </row>
    <row r="96" spans="1:6" x14ac:dyDescent="0.3">
      <c r="A96" s="21" t="s">
        <v>140</v>
      </c>
      <c r="B96" s="21" t="s">
        <v>6</v>
      </c>
      <c r="C96" s="21" t="s">
        <v>11</v>
      </c>
      <c r="D96" s="22">
        <v>1</v>
      </c>
      <c r="E96" s="23" t="s">
        <v>26</v>
      </c>
      <c r="F96">
        <f t="shared" si="1"/>
        <v>202303</v>
      </c>
    </row>
    <row r="97" spans="1:6" x14ac:dyDescent="0.3">
      <c r="A97" s="21" t="s">
        <v>140</v>
      </c>
      <c r="B97" s="21" t="s">
        <v>6</v>
      </c>
      <c r="C97" s="21" t="s">
        <v>12</v>
      </c>
      <c r="D97" s="22">
        <v>0</v>
      </c>
      <c r="E97" s="23" t="s">
        <v>26</v>
      </c>
      <c r="F97">
        <f t="shared" si="1"/>
        <v>202303</v>
      </c>
    </row>
    <row r="98" spans="1:6" x14ac:dyDescent="0.3">
      <c r="A98" s="21" t="s">
        <v>15</v>
      </c>
      <c r="B98" s="21" t="s">
        <v>6</v>
      </c>
      <c r="C98" s="21" t="s">
        <v>7</v>
      </c>
      <c r="D98" s="22">
        <v>610</v>
      </c>
      <c r="E98" s="23" t="s">
        <v>26</v>
      </c>
      <c r="F98">
        <f t="shared" si="1"/>
        <v>202303</v>
      </c>
    </row>
    <row r="99" spans="1:6" x14ac:dyDescent="0.3">
      <c r="A99" s="21" t="s">
        <v>15</v>
      </c>
      <c r="B99" s="21" t="s">
        <v>6</v>
      </c>
      <c r="C99" s="21" t="s">
        <v>9</v>
      </c>
      <c r="D99" s="22">
        <v>122</v>
      </c>
      <c r="E99" s="23" t="s">
        <v>26</v>
      </c>
      <c r="F99">
        <f t="shared" si="1"/>
        <v>202303</v>
      </c>
    </row>
    <row r="100" spans="1:6" x14ac:dyDescent="0.3">
      <c r="A100" s="21" t="s">
        <v>15</v>
      </c>
      <c r="B100" s="21" t="s">
        <v>6</v>
      </c>
      <c r="C100" s="21" t="s">
        <v>10</v>
      </c>
      <c r="D100" s="22">
        <v>476</v>
      </c>
      <c r="E100" s="23" t="s">
        <v>26</v>
      </c>
      <c r="F100">
        <f t="shared" si="1"/>
        <v>202303</v>
      </c>
    </row>
    <row r="101" spans="1:6" x14ac:dyDescent="0.3">
      <c r="A101" s="21" t="s">
        <v>15</v>
      </c>
      <c r="B101" s="21" t="s">
        <v>6</v>
      </c>
      <c r="C101" s="21" t="s">
        <v>11</v>
      </c>
      <c r="D101" s="22">
        <v>136</v>
      </c>
      <c r="E101" s="23" t="s">
        <v>26</v>
      </c>
      <c r="F101">
        <f t="shared" si="1"/>
        <v>202303</v>
      </c>
    </row>
    <row r="102" spans="1:6" x14ac:dyDescent="0.3">
      <c r="A102" s="21" t="s">
        <v>15</v>
      </c>
      <c r="B102" s="21" t="s">
        <v>6</v>
      </c>
      <c r="C102" s="21" t="s">
        <v>12</v>
      </c>
      <c r="D102" s="22">
        <v>30</v>
      </c>
      <c r="E102" s="23" t="s">
        <v>26</v>
      </c>
      <c r="F102">
        <f t="shared" si="1"/>
        <v>202303</v>
      </c>
    </row>
    <row r="103" spans="1:6" x14ac:dyDescent="0.3">
      <c r="A103" s="21" t="s">
        <v>16</v>
      </c>
      <c r="B103" s="21" t="s">
        <v>6</v>
      </c>
      <c r="C103" s="21" t="s">
        <v>7</v>
      </c>
      <c r="D103" s="22">
        <v>1058</v>
      </c>
      <c r="E103" s="23" t="s">
        <v>26</v>
      </c>
      <c r="F103">
        <f t="shared" si="1"/>
        <v>202303</v>
      </c>
    </row>
    <row r="104" spans="1:6" x14ac:dyDescent="0.3">
      <c r="A104" s="21" t="s">
        <v>16</v>
      </c>
      <c r="B104" s="21" t="s">
        <v>6</v>
      </c>
      <c r="C104" s="21" t="s">
        <v>9</v>
      </c>
      <c r="D104" s="22">
        <v>241</v>
      </c>
      <c r="E104" s="23" t="s">
        <v>26</v>
      </c>
      <c r="F104">
        <f t="shared" si="1"/>
        <v>202303</v>
      </c>
    </row>
    <row r="105" spans="1:6" x14ac:dyDescent="0.3">
      <c r="A105" s="21" t="s">
        <v>16</v>
      </c>
      <c r="B105" s="21" t="s">
        <v>6</v>
      </c>
      <c r="C105" s="21" t="s">
        <v>10</v>
      </c>
      <c r="D105" s="22">
        <v>275</v>
      </c>
      <c r="E105" s="23" t="s">
        <v>26</v>
      </c>
      <c r="F105">
        <f t="shared" si="1"/>
        <v>202303</v>
      </c>
    </row>
    <row r="106" spans="1:6" x14ac:dyDescent="0.3">
      <c r="A106" s="21" t="s">
        <v>16</v>
      </c>
      <c r="B106" s="21" t="s">
        <v>6</v>
      </c>
      <c r="C106" s="21" t="s">
        <v>11</v>
      </c>
      <c r="D106" s="22">
        <v>116</v>
      </c>
      <c r="E106" s="23" t="s">
        <v>26</v>
      </c>
      <c r="F106">
        <f t="shared" si="1"/>
        <v>202303</v>
      </c>
    </row>
    <row r="107" spans="1:6" x14ac:dyDescent="0.3">
      <c r="A107" s="21" t="s">
        <v>16</v>
      </c>
      <c r="B107" s="21" t="s">
        <v>6</v>
      </c>
      <c r="C107" s="21" t="s">
        <v>12</v>
      </c>
      <c r="D107" s="22">
        <v>25</v>
      </c>
      <c r="E107" s="23" t="s">
        <v>26</v>
      </c>
      <c r="F107">
        <f t="shared" si="1"/>
        <v>202303</v>
      </c>
    </row>
    <row r="108" spans="1:6" x14ac:dyDescent="0.3">
      <c r="A108" s="21" t="s">
        <v>17</v>
      </c>
      <c r="B108" s="21" t="s">
        <v>6</v>
      </c>
      <c r="C108" s="21" t="s">
        <v>7</v>
      </c>
      <c r="D108" s="22">
        <v>183</v>
      </c>
      <c r="E108" s="23" t="s">
        <v>26</v>
      </c>
      <c r="F108">
        <f t="shared" si="1"/>
        <v>202303</v>
      </c>
    </row>
    <row r="109" spans="1:6" x14ac:dyDescent="0.3">
      <c r="A109" s="21" t="s">
        <v>17</v>
      </c>
      <c r="B109" s="21" t="s">
        <v>6</v>
      </c>
      <c r="C109" s="21" t="s">
        <v>9</v>
      </c>
      <c r="D109" s="22">
        <v>22</v>
      </c>
      <c r="E109" s="23" t="s">
        <v>26</v>
      </c>
      <c r="F109">
        <f t="shared" si="1"/>
        <v>202303</v>
      </c>
    </row>
    <row r="110" spans="1:6" x14ac:dyDescent="0.3">
      <c r="A110" s="21" t="s">
        <v>17</v>
      </c>
      <c r="B110" s="21" t="s">
        <v>6</v>
      </c>
      <c r="C110" s="21" t="s">
        <v>10</v>
      </c>
      <c r="D110" s="22">
        <v>22</v>
      </c>
      <c r="E110" s="23" t="s">
        <v>26</v>
      </c>
      <c r="F110">
        <f t="shared" si="1"/>
        <v>202303</v>
      </c>
    </row>
    <row r="111" spans="1:6" x14ac:dyDescent="0.3">
      <c r="A111" s="21" t="s">
        <v>17</v>
      </c>
      <c r="B111" s="21" t="s">
        <v>6</v>
      </c>
      <c r="C111" s="21" t="s">
        <v>11</v>
      </c>
      <c r="D111" s="22">
        <v>17</v>
      </c>
      <c r="E111" s="23" t="s">
        <v>26</v>
      </c>
      <c r="F111">
        <f t="shared" si="1"/>
        <v>202303</v>
      </c>
    </row>
    <row r="112" spans="1:6" x14ac:dyDescent="0.3">
      <c r="A112" s="21" t="s">
        <v>17</v>
      </c>
      <c r="B112" s="21" t="s">
        <v>6</v>
      </c>
      <c r="C112" s="21" t="s">
        <v>12</v>
      </c>
      <c r="D112" s="22">
        <v>0</v>
      </c>
      <c r="E112" s="23" t="s">
        <v>26</v>
      </c>
      <c r="F112">
        <f t="shared" si="1"/>
        <v>202303</v>
      </c>
    </row>
    <row r="113" spans="1:6" x14ac:dyDescent="0.3">
      <c r="A113" s="21" t="s">
        <v>5</v>
      </c>
      <c r="B113" s="21" t="s">
        <v>6</v>
      </c>
      <c r="C113" s="21" t="s">
        <v>7</v>
      </c>
      <c r="D113" s="22">
        <v>295</v>
      </c>
      <c r="E113" s="23" t="s">
        <v>8</v>
      </c>
      <c r="F113">
        <f t="shared" si="1"/>
        <v>202301</v>
      </c>
    </row>
    <row r="114" spans="1:6" x14ac:dyDescent="0.3">
      <c r="A114" s="21" t="s">
        <v>5</v>
      </c>
      <c r="B114" s="21" t="s">
        <v>6</v>
      </c>
      <c r="C114" s="21" t="s">
        <v>9</v>
      </c>
      <c r="D114" s="22">
        <v>89</v>
      </c>
      <c r="E114" s="23" t="s">
        <v>8</v>
      </c>
      <c r="F114">
        <f t="shared" si="1"/>
        <v>202301</v>
      </c>
    </row>
    <row r="115" spans="1:6" x14ac:dyDescent="0.3">
      <c r="A115" s="21" t="s">
        <v>5</v>
      </c>
      <c r="B115" s="21" t="s">
        <v>6</v>
      </c>
      <c r="C115" s="21" t="s">
        <v>10</v>
      </c>
      <c r="D115" s="22">
        <v>135</v>
      </c>
      <c r="E115" s="23" t="s">
        <v>8</v>
      </c>
      <c r="F115">
        <f t="shared" si="1"/>
        <v>202301</v>
      </c>
    </row>
    <row r="116" spans="1:6" x14ac:dyDescent="0.3">
      <c r="A116" s="21" t="s">
        <v>5</v>
      </c>
      <c r="B116" s="21" t="s">
        <v>6</v>
      </c>
      <c r="C116" s="21" t="s">
        <v>11</v>
      </c>
      <c r="D116" s="22">
        <v>82</v>
      </c>
      <c r="E116" s="23" t="s">
        <v>8</v>
      </c>
      <c r="F116">
        <f t="shared" si="1"/>
        <v>202301</v>
      </c>
    </row>
    <row r="117" spans="1:6" x14ac:dyDescent="0.3">
      <c r="A117" s="21" t="s">
        <v>5</v>
      </c>
      <c r="B117" s="21" t="s">
        <v>6</v>
      </c>
      <c r="C117" s="21" t="s">
        <v>12</v>
      </c>
      <c r="D117" s="22">
        <v>28</v>
      </c>
      <c r="E117" s="23" t="s">
        <v>8</v>
      </c>
      <c r="F117">
        <f t="shared" si="1"/>
        <v>202301</v>
      </c>
    </row>
    <row r="118" spans="1:6" x14ac:dyDescent="0.3">
      <c r="A118" s="21" t="s">
        <v>13</v>
      </c>
      <c r="B118" s="21" t="s">
        <v>6</v>
      </c>
      <c r="C118" s="21" t="s">
        <v>7</v>
      </c>
      <c r="D118" s="22">
        <v>34</v>
      </c>
      <c r="E118" s="23" t="s">
        <v>8</v>
      </c>
      <c r="F118">
        <f t="shared" si="1"/>
        <v>202301</v>
      </c>
    </row>
    <row r="119" spans="1:6" x14ac:dyDescent="0.3">
      <c r="A119" s="21" t="s">
        <v>13</v>
      </c>
      <c r="B119" s="21" t="s">
        <v>6</v>
      </c>
      <c r="C119" s="21" t="s">
        <v>9</v>
      </c>
      <c r="D119" s="22">
        <v>12</v>
      </c>
      <c r="E119" s="23" t="s">
        <v>8</v>
      </c>
      <c r="F119">
        <f t="shared" si="1"/>
        <v>202301</v>
      </c>
    </row>
    <row r="120" spans="1:6" x14ac:dyDescent="0.3">
      <c r="A120" s="21" t="s">
        <v>13</v>
      </c>
      <c r="B120" s="21" t="s">
        <v>6</v>
      </c>
      <c r="C120" s="21" t="s">
        <v>10</v>
      </c>
      <c r="D120" s="22">
        <v>17</v>
      </c>
      <c r="E120" s="23" t="s">
        <v>8</v>
      </c>
      <c r="F120">
        <f t="shared" si="1"/>
        <v>202301</v>
      </c>
    </row>
    <row r="121" spans="1:6" x14ac:dyDescent="0.3">
      <c r="A121" s="21" t="s">
        <v>13</v>
      </c>
      <c r="B121" s="21" t="s">
        <v>6</v>
      </c>
      <c r="C121" s="21" t="s">
        <v>11</v>
      </c>
      <c r="D121" s="22">
        <v>7</v>
      </c>
      <c r="E121" s="23" t="s">
        <v>8</v>
      </c>
      <c r="F121">
        <f t="shared" si="1"/>
        <v>202301</v>
      </c>
    </row>
    <row r="122" spans="1:6" x14ac:dyDescent="0.3">
      <c r="A122" s="21" t="s">
        <v>13</v>
      </c>
      <c r="B122" s="21" t="s">
        <v>6</v>
      </c>
      <c r="C122" s="21" t="s">
        <v>12</v>
      </c>
      <c r="D122" s="22">
        <v>1</v>
      </c>
      <c r="E122" s="23" t="s">
        <v>8</v>
      </c>
      <c r="F122">
        <f t="shared" si="1"/>
        <v>202301</v>
      </c>
    </row>
    <row r="123" spans="1:6" x14ac:dyDescent="0.3">
      <c r="A123" s="21" t="s">
        <v>14</v>
      </c>
      <c r="B123" s="21" t="s">
        <v>6</v>
      </c>
      <c r="C123" s="21" t="s">
        <v>7</v>
      </c>
      <c r="D123" s="22">
        <v>118</v>
      </c>
      <c r="E123" s="23" t="s">
        <v>8</v>
      </c>
      <c r="F123">
        <f t="shared" si="1"/>
        <v>202301</v>
      </c>
    </row>
    <row r="124" spans="1:6" x14ac:dyDescent="0.3">
      <c r="A124" s="21" t="s">
        <v>14</v>
      </c>
      <c r="B124" s="21" t="s">
        <v>6</v>
      </c>
      <c r="C124" s="21" t="s">
        <v>9</v>
      </c>
      <c r="D124" s="22">
        <v>42</v>
      </c>
      <c r="E124" s="23" t="s">
        <v>8</v>
      </c>
      <c r="F124">
        <f t="shared" si="1"/>
        <v>202301</v>
      </c>
    </row>
    <row r="125" spans="1:6" x14ac:dyDescent="0.3">
      <c r="A125" s="21" t="s">
        <v>14</v>
      </c>
      <c r="B125" s="21" t="s">
        <v>6</v>
      </c>
      <c r="C125" s="21" t="s">
        <v>10</v>
      </c>
      <c r="D125" s="22">
        <v>75</v>
      </c>
      <c r="E125" s="23" t="s">
        <v>8</v>
      </c>
      <c r="F125">
        <f t="shared" si="1"/>
        <v>202301</v>
      </c>
    </row>
    <row r="126" spans="1:6" x14ac:dyDescent="0.3">
      <c r="A126" s="21" t="s">
        <v>14</v>
      </c>
      <c r="B126" s="21" t="s">
        <v>6</v>
      </c>
      <c r="C126" s="21" t="s">
        <v>11</v>
      </c>
      <c r="D126" s="22">
        <v>35</v>
      </c>
      <c r="E126" s="23" t="s">
        <v>8</v>
      </c>
      <c r="F126">
        <f t="shared" si="1"/>
        <v>202301</v>
      </c>
    </row>
    <row r="127" spans="1:6" x14ac:dyDescent="0.3">
      <c r="A127" s="21" t="s">
        <v>14</v>
      </c>
      <c r="B127" s="21" t="s">
        <v>6</v>
      </c>
      <c r="C127" s="21" t="s">
        <v>12</v>
      </c>
      <c r="D127" s="22">
        <v>14</v>
      </c>
      <c r="E127" s="23" t="s">
        <v>8</v>
      </c>
      <c r="F127">
        <f t="shared" si="1"/>
        <v>202301</v>
      </c>
    </row>
    <row r="128" spans="1:6" x14ac:dyDescent="0.3">
      <c r="A128" s="21" t="s">
        <v>140</v>
      </c>
      <c r="B128" s="21" t="s">
        <v>6</v>
      </c>
      <c r="C128" s="21" t="s">
        <v>7</v>
      </c>
      <c r="D128" s="22">
        <v>12</v>
      </c>
      <c r="E128" s="23" t="s">
        <v>8</v>
      </c>
      <c r="F128">
        <f t="shared" si="1"/>
        <v>202301</v>
      </c>
    </row>
    <row r="129" spans="1:6" x14ac:dyDescent="0.3">
      <c r="A129" s="21" t="s">
        <v>140</v>
      </c>
      <c r="B129" s="21" t="s">
        <v>6</v>
      </c>
      <c r="C129" s="21" t="s">
        <v>9</v>
      </c>
      <c r="D129" s="22">
        <v>2</v>
      </c>
      <c r="E129" s="23" t="s">
        <v>8</v>
      </c>
      <c r="F129">
        <f t="shared" si="1"/>
        <v>202301</v>
      </c>
    </row>
    <row r="130" spans="1:6" x14ac:dyDescent="0.3">
      <c r="A130" s="21" t="s">
        <v>140</v>
      </c>
      <c r="B130" s="21" t="s">
        <v>6</v>
      </c>
      <c r="C130" s="21" t="s">
        <v>10</v>
      </c>
      <c r="D130" s="22">
        <v>5</v>
      </c>
      <c r="E130" s="23" t="s">
        <v>8</v>
      </c>
      <c r="F130">
        <f t="shared" si="1"/>
        <v>202301</v>
      </c>
    </row>
    <row r="131" spans="1:6" x14ac:dyDescent="0.3">
      <c r="A131" s="21" t="s">
        <v>140</v>
      </c>
      <c r="B131" s="21" t="s">
        <v>6</v>
      </c>
      <c r="C131" s="21" t="s">
        <v>11</v>
      </c>
      <c r="D131" s="22">
        <v>1</v>
      </c>
      <c r="E131" s="23" t="s">
        <v>8</v>
      </c>
      <c r="F131">
        <f t="shared" ref="F131:F194" si="2">YEAR(E131)*100+MONTH(E131)</f>
        <v>202301</v>
      </c>
    </row>
    <row r="132" spans="1:6" x14ac:dyDescent="0.3">
      <c r="A132" s="21" t="s">
        <v>140</v>
      </c>
      <c r="B132" s="21" t="s">
        <v>6</v>
      </c>
      <c r="C132" s="21" t="s">
        <v>12</v>
      </c>
      <c r="D132" s="22">
        <v>0</v>
      </c>
      <c r="E132" s="23" t="s">
        <v>8</v>
      </c>
      <c r="F132">
        <f t="shared" si="2"/>
        <v>202301</v>
      </c>
    </row>
    <row r="133" spans="1:6" x14ac:dyDescent="0.3">
      <c r="A133" s="21" t="s">
        <v>15</v>
      </c>
      <c r="B133" s="21" t="s">
        <v>6</v>
      </c>
      <c r="C133" s="21" t="s">
        <v>7</v>
      </c>
      <c r="D133" s="22">
        <v>572</v>
      </c>
      <c r="E133" s="23" t="s">
        <v>8</v>
      </c>
      <c r="F133">
        <f t="shared" si="2"/>
        <v>202301</v>
      </c>
    </row>
    <row r="134" spans="1:6" x14ac:dyDescent="0.3">
      <c r="A134" s="21" t="s">
        <v>15</v>
      </c>
      <c r="B134" s="21" t="s">
        <v>6</v>
      </c>
      <c r="C134" s="21" t="s">
        <v>9</v>
      </c>
      <c r="D134" s="22">
        <v>125</v>
      </c>
      <c r="E134" s="23" t="s">
        <v>8</v>
      </c>
      <c r="F134">
        <f t="shared" si="2"/>
        <v>202301</v>
      </c>
    </row>
    <row r="135" spans="1:6" x14ac:dyDescent="0.3">
      <c r="A135" s="21" t="s">
        <v>15</v>
      </c>
      <c r="B135" s="21" t="s">
        <v>6</v>
      </c>
      <c r="C135" s="21" t="s">
        <v>10</v>
      </c>
      <c r="D135" s="22">
        <v>444</v>
      </c>
      <c r="E135" s="23" t="s">
        <v>8</v>
      </c>
      <c r="F135">
        <f t="shared" si="2"/>
        <v>202301</v>
      </c>
    </row>
    <row r="136" spans="1:6" x14ac:dyDescent="0.3">
      <c r="A136" s="21" t="s">
        <v>15</v>
      </c>
      <c r="B136" s="21" t="s">
        <v>6</v>
      </c>
      <c r="C136" s="21" t="s">
        <v>11</v>
      </c>
      <c r="D136" s="22">
        <v>169</v>
      </c>
      <c r="E136" s="23" t="s">
        <v>8</v>
      </c>
      <c r="F136">
        <f t="shared" si="2"/>
        <v>202301</v>
      </c>
    </row>
    <row r="137" spans="1:6" x14ac:dyDescent="0.3">
      <c r="A137" s="21" t="s">
        <v>15</v>
      </c>
      <c r="B137" s="21" t="s">
        <v>6</v>
      </c>
      <c r="C137" s="21" t="s">
        <v>12</v>
      </c>
      <c r="D137" s="22">
        <v>21</v>
      </c>
      <c r="E137" s="23" t="s">
        <v>8</v>
      </c>
      <c r="F137">
        <f t="shared" si="2"/>
        <v>202301</v>
      </c>
    </row>
    <row r="138" spans="1:6" x14ac:dyDescent="0.3">
      <c r="A138" s="21" t="s">
        <v>16</v>
      </c>
      <c r="B138" s="21" t="s">
        <v>6</v>
      </c>
      <c r="C138" s="21" t="s">
        <v>7</v>
      </c>
      <c r="D138" s="22">
        <v>984</v>
      </c>
      <c r="E138" s="23" t="s">
        <v>8</v>
      </c>
      <c r="F138">
        <f t="shared" si="2"/>
        <v>202301</v>
      </c>
    </row>
    <row r="139" spans="1:6" x14ac:dyDescent="0.3">
      <c r="A139" s="21" t="s">
        <v>16</v>
      </c>
      <c r="B139" s="21" t="s">
        <v>6</v>
      </c>
      <c r="C139" s="21" t="s">
        <v>9</v>
      </c>
      <c r="D139" s="22">
        <v>259</v>
      </c>
      <c r="E139" s="23" t="s">
        <v>8</v>
      </c>
      <c r="F139">
        <f t="shared" si="2"/>
        <v>202301</v>
      </c>
    </row>
    <row r="140" spans="1:6" x14ac:dyDescent="0.3">
      <c r="A140" s="21" t="s">
        <v>16</v>
      </c>
      <c r="B140" s="21" t="s">
        <v>6</v>
      </c>
      <c r="C140" s="21" t="s">
        <v>10</v>
      </c>
      <c r="D140" s="22">
        <v>328</v>
      </c>
      <c r="E140" s="23" t="s">
        <v>8</v>
      </c>
      <c r="F140">
        <f t="shared" si="2"/>
        <v>202301</v>
      </c>
    </row>
    <row r="141" spans="1:6" x14ac:dyDescent="0.3">
      <c r="A141" s="21" t="s">
        <v>16</v>
      </c>
      <c r="B141" s="21" t="s">
        <v>6</v>
      </c>
      <c r="C141" s="21" t="s">
        <v>11</v>
      </c>
      <c r="D141" s="22">
        <v>150</v>
      </c>
      <c r="E141" s="23" t="s">
        <v>8</v>
      </c>
      <c r="F141">
        <f t="shared" si="2"/>
        <v>202301</v>
      </c>
    </row>
    <row r="142" spans="1:6" x14ac:dyDescent="0.3">
      <c r="A142" s="21" t="s">
        <v>16</v>
      </c>
      <c r="B142" s="21" t="s">
        <v>6</v>
      </c>
      <c r="C142" s="21" t="s">
        <v>12</v>
      </c>
      <c r="D142" s="22">
        <v>19</v>
      </c>
      <c r="E142" s="23" t="s">
        <v>8</v>
      </c>
      <c r="F142">
        <f t="shared" si="2"/>
        <v>202301</v>
      </c>
    </row>
    <row r="143" spans="1:6" x14ac:dyDescent="0.3">
      <c r="A143" s="21" t="s">
        <v>17</v>
      </c>
      <c r="B143" s="21" t="s">
        <v>6</v>
      </c>
      <c r="C143" s="21" t="s">
        <v>7</v>
      </c>
      <c r="D143" s="22">
        <v>143</v>
      </c>
      <c r="E143" s="23" t="s">
        <v>8</v>
      </c>
      <c r="F143">
        <f t="shared" si="2"/>
        <v>202301</v>
      </c>
    </row>
    <row r="144" spans="1:6" x14ac:dyDescent="0.3">
      <c r="A144" s="21" t="s">
        <v>17</v>
      </c>
      <c r="B144" s="21" t="s">
        <v>6</v>
      </c>
      <c r="C144" s="21" t="s">
        <v>9</v>
      </c>
      <c r="D144" s="22">
        <v>16</v>
      </c>
      <c r="E144" s="23" t="s">
        <v>8</v>
      </c>
      <c r="F144">
        <f t="shared" si="2"/>
        <v>202301</v>
      </c>
    </row>
    <row r="145" spans="1:6" x14ac:dyDescent="0.3">
      <c r="A145" s="21" t="s">
        <v>17</v>
      </c>
      <c r="B145" s="21" t="s">
        <v>6</v>
      </c>
      <c r="C145" s="21" t="s">
        <v>10</v>
      </c>
      <c r="D145" s="22">
        <v>16</v>
      </c>
      <c r="E145" s="23" t="s">
        <v>8</v>
      </c>
      <c r="F145">
        <f t="shared" si="2"/>
        <v>202301</v>
      </c>
    </row>
    <row r="146" spans="1:6" x14ac:dyDescent="0.3">
      <c r="A146" s="21" t="s">
        <v>17</v>
      </c>
      <c r="B146" s="21" t="s">
        <v>6</v>
      </c>
      <c r="C146" s="21" t="s">
        <v>11</v>
      </c>
      <c r="D146" s="22">
        <v>27</v>
      </c>
      <c r="E146" s="23" t="s">
        <v>8</v>
      </c>
      <c r="F146">
        <f t="shared" si="2"/>
        <v>202301</v>
      </c>
    </row>
    <row r="147" spans="1:6" x14ac:dyDescent="0.3">
      <c r="A147" s="21" t="s">
        <v>17</v>
      </c>
      <c r="B147" s="21" t="s">
        <v>6</v>
      </c>
      <c r="C147" s="21" t="s">
        <v>12</v>
      </c>
      <c r="D147" s="22">
        <v>1</v>
      </c>
      <c r="E147" s="23" t="s">
        <v>8</v>
      </c>
      <c r="F147">
        <f t="shared" si="2"/>
        <v>202301</v>
      </c>
    </row>
    <row r="148" spans="1:6" x14ac:dyDescent="0.3">
      <c r="A148" s="21" t="s">
        <v>141</v>
      </c>
      <c r="B148" s="21" t="s">
        <v>6</v>
      </c>
      <c r="C148" s="21" t="s">
        <v>7</v>
      </c>
      <c r="D148" s="22">
        <v>10</v>
      </c>
      <c r="E148" s="23" t="s">
        <v>8</v>
      </c>
      <c r="F148">
        <f t="shared" si="2"/>
        <v>202301</v>
      </c>
    </row>
    <row r="149" spans="1:6" x14ac:dyDescent="0.3">
      <c r="A149" s="21" t="s">
        <v>141</v>
      </c>
      <c r="B149" s="21" t="s">
        <v>6</v>
      </c>
      <c r="C149" s="21" t="s">
        <v>9</v>
      </c>
      <c r="D149" s="22">
        <v>4</v>
      </c>
      <c r="E149" s="23" t="s">
        <v>8</v>
      </c>
      <c r="F149">
        <f t="shared" si="2"/>
        <v>202301</v>
      </c>
    </row>
    <row r="150" spans="1:6" x14ac:dyDescent="0.3">
      <c r="A150" s="21" t="s">
        <v>141</v>
      </c>
      <c r="B150" s="21" t="s">
        <v>6</v>
      </c>
      <c r="C150" s="21" t="s">
        <v>10</v>
      </c>
      <c r="D150" s="22">
        <v>4</v>
      </c>
      <c r="E150" s="23" t="s">
        <v>8</v>
      </c>
      <c r="F150">
        <f t="shared" si="2"/>
        <v>202301</v>
      </c>
    </row>
    <row r="151" spans="1:6" x14ac:dyDescent="0.3">
      <c r="A151" s="21" t="s">
        <v>141</v>
      </c>
      <c r="B151" s="21" t="s">
        <v>6</v>
      </c>
      <c r="C151" s="21" t="s">
        <v>11</v>
      </c>
      <c r="D151" s="22">
        <v>2</v>
      </c>
      <c r="E151" s="23" t="s">
        <v>8</v>
      </c>
      <c r="F151">
        <f t="shared" si="2"/>
        <v>202301</v>
      </c>
    </row>
    <row r="152" spans="1:6" x14ac:dyDescent="0.3">
      <c r="A152" s="21" t="s">
        <v>141</v>
      </c>
      <c r="B152" s="21" t="s">
        <v>6</v>
      </c>
      <c r="C152" s="21" t="s">
        <v>12</v>
      </c>
      <c r="D152" s="22">
        <v>0</v>
      </c>
      <c r="E152" s="23" t="s">
        <v>8</v>
      </c>
      <c r="F152">
        <f t="shared" si="2"/>
        <v>202301</v>
      </c>
    </row>
    <row r="153" spans="1:6" x14ac:dyDescent="0.3">
      <c r="A153" s="21" t="s">
        <v>18</v>
      </c>
      <c r="B153" s="21" t="s">
        <v>6</v>
      </c>
      <c r="C153" s="21" t="s">
        <v>7</v>
      </c>
      <c r="D153" s="22">
        <v>494</v>
      </c>
      <c r="E153" s="23" t="s">
        <v>8</v>
      </c>
      <c r="F153">
        <f t="shared" si="2"/>
        <v>202301</v>
      </c>
    </row>
    <row r="154" spans="1:6" x14ac:dyDescent="0.3">
      <c r="A154" s="21" t="s">
        <v>18</v>
      </c>
      <c r="B154" s="21" t="s">
        <v>6</v>
      </c>
      <c r="C154" s="21" t="s">
        <v>9</v>
      </c>
      <c r="D154" s="22">
        <v>237</v>
      </c>
      <c r="E154" s="23" t="s">
        <v>8</v>
      </c>
      <c r="F154">
        <f t="shared" si="2"/>
        <v>202301</v>
      </c>
    </row>
    <row r="155" spans="1:6" x14ac:dyDescent="0.3">
      <c r="A155" s="21" t="s">
        <v>18</v>
      </c>
      <c r="B155" s="21" t="s">
        <v>6</v>
      </c>
      <c r="C155" s="21" t="s">
        <v>10</v>
      </c>
      <c r="D155" s="22">
        <v>132</v>
      </c>
      <c r="E155" s="23" t="s">
        <v>8</v>
      </c>
      <c r="F155">
        <f t="shared" si="2"/>
        <v>202301</v>
      </c>
    </row>
    <row r="156" spans="1:6" x14ac:dyDescent="0.3">
      <c r="A156" s="21" t="s">
        <v>18</v>
      </c>
      <c r="B156" s="21" t="s">
        <v>6</v>
      </c>
      <c r="C156" s="21" t="s">
        <v>11</v>
      </c>
      <c r="D156" s="22">
        <v>125</v>
      </c>
      <c r="E156" s="23" t="s">
        <v>8</v>
      </c>
      <c r="F156">
        <f t="shared" si="2"/>
        <v>202301</v>
      </c>
    </row>
    <row r="157" spans="1:6" x14ac:dyDescent="0.3">
      <c r="A157" s="21" t="s">
        <v>18</v>
      </c>
      <c r="B157" s="21" t="s">
        <v>6</v>
      </c>
      <c r="C157" s="21" t="s">
        <v>12</v>
      </c>
      <c r="D157" s="22">
        <v>16</v>
      </c>
      <c r="E157" s="23" t="s">
        <v>8</v>
      </c>
      <c r="F157">
        <f t="shared" si="2"/>
        <v>202301</v>
      </c>
    </row>
    <row r="158" spans="1:6" x14ac:dyDescent="0.3">
      <c r="A158" s="21" t="s">
        <v>19</v>
      </c>
      <c r="B158" s="21" t="s">
        <v>6</v>
      </c>
      <c r="C158" s="21" t="s">
        <v>7</v>
      </c>
      <c r="D158" s="22">
        <v>31</v>
      </c>
      <c r="E158" s="23" t="s">
        <v>8</v>
      </c>
      <c r="F158">
        <f t="shared" si="2"/>
        <v>202301</v>
      </c>
    </row>
    <row r="159" spans="1:6" x14ac:dyDescent="0.3">
      <c r="A159" s="21" t="s">
        <v>19</v>
      </c>
      <c r="B159" s="21" t="s">
        <v>6</v>
      </c>
      <c r="C159" s="21" t="s">
        <v>9</v>
      </c>
      <c r="D159" s="22">
        <v>3</v>
      </c>
      <c r="E159" s="23" t="s">
        <v>8</v>
      </c>
      <c r="F159">
        <f t="shared" si="2"/>
        <v>202301</v>
      </c>
    </row>
    <row r="160" spans="1:6" x14ac:dyDescent="0.3">
      <c r="A160" s="21" t="s">
        <v>19</v>
      </c>
      <c r="B160" s="21" t="s">
        <v>6</v>
      </c>
      <c r="C160" s="21" t="s">
        <v>10</v>
      </c>
      <c r="D160" s="22">
        <v>10</v>
      </c>
      <c r="E160" s="23" t="s">
        <v>8</v>
      </c>
      <c r="F160">
        <f t="shared" si="2"/>
        <v>202301</v>
      </c>
    </row>
    <row r="161" spans="1:6" x14ac:dyDescent="0.3">
      <c r="A161" s="21" t="s">
        <v>19</v>
      </c>
      <c r="B161" s="21" t="s">
        <v>6</v>
      </c>
      <c r="C161" s="21" t="s">
        <v>11</v>
      </c>
      <c r="D161" s="22">
        <v>4</v>
      </c>
      <c r="E161" s="23" t="s">
        <v>8</v>
      </c>
      <c r="F161">
        <f t="shared" si="2"/>
        <v>202301</v>
      </c>
    </row>
    <row r="162" spans="1:6" x14ac:dyDescent="0.3">
      <c r="A162" s="21" t="s">
        <v>19</v>
      </c>
      <c r="B162" s="21" t="s">
        <v>6</v>
      </c>
      <c r="C162" s="21" t="s">
        <v>12</v>
      </c>
      <c r="D162" s="22">
        <v>1</v>
      </c>
      <c r="E162" s="23" t="s">
        <v>8</v>
      </c>
      <c r="F162">
        <f t="shared" si="2"/>
        <v>202301</v>
      </c>
    </row>
    <row r="163" spans="1:6" x14ac:dyDescent="0.3">
      <c r="A163" s="21" t="s">
        <v>20</v>
      </c>
      <c r="B163" s="21" t="s">
        <v>6</v>
      </c>
      <c r="C163" s="21" t="s">
        <v>7</v>
      </c>
      <c r="D163" s="22">
        <v>75</v>
      </c>
      <c r="E163" s="23" t="s">
        <v>8</v>
      </c>
      <c r="F163">
        <f t="shared" si="2"/>
        <v>202301</v>
      </c>
    </row>
    <row r="164" spans="1:6" x14ac:dyDescent="0.3">
      <c r="A164" s="21" t="s">
        <v>20</v>
      </c>
      <c r="B164" s="21" t="s">
        <v>6</v>
      </c>
      <c r="C164" s="21" t="s">
        <v>9</v>
      </c>
      <c r="D164" s="22">
        <v>10</v>
      </c>
      <c r="E164" s="23" t="s">
        <v>8</v>
      </c>
      <c r="F164">
        <f t="shared" si="2"/>
        <v>202301</v>
      </c>
    </row>
    <row r="165" spans="1:6" x14ac:dyDescent="0.3">
      <c r="A165" s="21" t="s">
        <v>20</v>
      </c>
      <c r="B165" s="21" t="s">
        <v>6</v>
      </c>
      <c r="C165" s="21" t="s">
        <v>10</v>
      </c>
      <c r="D165" s="22">
        <v>28</v>
      </c>
      <c r="E165" s="23" t="s">
        <v>8</v>
      </c>
      <c r="F165">
        <f t="shared" si="2"/>
        <v>202301</v>
      </c>
    </row>
    <row r="166" spans="1:6" x14ac:dyDescent="0.3">
      <c r="A166" s="21" t="s">
        <v>20</v>
      </c>
      <c r="B166" s="21" t="s">
        <v>6</v>
      </c>
      <c r="C166" s="21" t="s">
        <v>11</v>
      </c>
      <c r="D166" s="22">
        <v>6</v>
      </c>
      <c r="E166" s="23" t="s">
        <v>8</v>
      </c>
      <c r="F166">
        <f t="shared" si="2"/>
        <v>202301</v>
      </c>
    </row>
    <row r="167" spans="1:6" x14ac:dyDescent="0.3">
      <c r="A167" s="21" t="s">
        <v>20</v>
      </c>
      <c r="B167" s="21" t="s">
        <v>6</v>
      </c>
      <c r="C167" s="21" t="s">
        <v>12</v>
      </c>
      <c r="D167" s="22">
        <v>0</v>
      </c>
      <c r="E167" s="23" t="s">
        <v>8</v>
      </c>
      <c r="F167">
        <f t="shared" si="2"/>
        <v>202301</v>
      </c>
    </row>
    <row r="168" spans="1:6" x14ac:dyDescent="0.3">
      <c r="A168" s="21" t="s">
        <v>21</v>
      </c>
      <c r="B168" s="21" t="s">
        <v>6</v>
      </c>
      <c r="C168" s="21" t="s">
        <v>7</v>
      </c>
      <c r="D168" s="22">
        <v>36</v>
      </c>
      <c r="E168" s="23" t="s">
        <v>8</v>
      </c>
      <c r="F168">
        <f t="shared" si="2"/>
        <v>202301</v>
      </c>
    </row>
    <row r="169" spans="1:6" x14ac:dyDescent="0.3">
      <c r="A169" s="21" t="s">
        <v>21</v>
      </c>
      <c r="B169" s="21" t="s">
        <v>6</v>
      </c>
      <c r="C169" s="21" t="s">
        <v>9</v>
      </c>
      <c r="D169" s="22">
        <v>16</v>
      </c>
      <c r="E169" s="23" t="s">
        <v>8</v>
      </c>
      <c r="F169">
        <f t="shared" si="2"/>
        <v>202301</v>
      </c>
    </row>
    <row r="170" spans="1:6" x14ac:dyDescent="0.3">
      <c r="A170" s="21" t="s">
        <v>21</v>
      </c>
      <c r="B170" s="21" t="s">
        <v>6</v>
      </c>
      <c r="C170" s="21" t="s">
        <v>10</v>
      </c>
      <c r="D170" s="22">
        <v>14</v>
      </c>
      <c r="E170" s="23" t="s">
        <v>8</v>
      </c>
      <c r="F170">
        <f t="shared" si="2"/>
        <v>202301</v>
      </c>
    </row>
    <row r="171" spans="1:6" x14ac:dyDescent="0.3">
      <c r="A171" s="21" t="s">
        <v>21</v>
      </c>
      <c r="B171" s="21" t="s">
        <v>6</v>
      </c>
      <c r="C171" s="21" t="s">
        <v>11</v>
      </c>
      <c r="D171" s="22">
        <v>10</v>
      </c>
      <c r="E171" s="23" t="s">
        <v>8</v>
      </c>
      <c r="F171">
        <f t="shared" si="2"/>
        <v>202301</v>
      </c>
    </row>
    <row r="172" spans="1:6" x14ac:dyDescent="0.3">
      <c r="A172" s="21" t="s">
        <v>21</v>
      </c>
      <c r="B172" s="21" t="s">
        <v>6</v>
      </c>
      <c r="C172" s="21" t="s">
        <v>12</v>
      </c>
      <c r="D172" s="22">
        <v>4</v>
      </c>
      <c r="E172" s="23" t="s">
        <v>8</v>
      </c>
      <c r="F172">
        <f t="shared" si="2"/>
        <v>202301</v>
      </c>
    </row>
    <row r="173" spans="1:6" x14ac:dyDescent="0.3">
      <c r="A173" s="21" t="s">
        <v>22</v>
      </c>
      <c r="B173" s="21" t="s">
        <v>6</v>
      </c>
      <c r="C173" s="21" t="s">
        <v>7</v>
      </c>
      <c r="D173" s="22">
        <v>6</v>
      </c>
      <c r="E173" s="23" t="s">
        <v>8</v>
      </c>
      <c r="F173">
        <f t="shared" si="2"/>
        <v>202301</v>
      </c>
    </row>
    <row r="174" spans="1:6" x14ac:dyDescent="0.3">
      <c r="A174" s="21" t="s">
        <v>22</v>
      </c>
      <c r="B174" s="21" t="s">
        <v>6</v>
      </c>
      <c r="C174" s="21" t="s">
        <v>9</v>
      </c>
      <c r="D174" s="22">
        <v>2</v>
      </c>
      <c r="E174" s="23" t="s">
        <v>8</v>
      </c>
      <c r="F174">
        <f t="shared" si="2"/>
        <v>202301</v>
      </c>
    </row>
    <row r="175" spans="1:6" x14ac:dyDescent="0.3">
      <c r="A175" s="21" t="s">
        <v>22</v>
      </c>
      <c r="B175" s="21" t="s">
        <v>6</v>
      </c>
      <c r="C175" s="21" t="s">
        <v>10</v>
      </c>
      <c r="D175" s="22">
        <v>2</v>
      </c>
      <c r="E175" s="23" t="s">
        <v>8</v>
      </c>
      <c r="F175">
        <f t="shared" si="2"/>
        <v>202301</v>
      </c>
    </row>
    <row r="176" spans="1:6" x14ac:dyDescent="0.3">
      <c r="A176" s="21" t="s">
        <v>22</v>
      </c>
      <c r="B176" s="21" t="s">
        <v>6</v>
      </c>
      <c r="C176" s="21" t="s">
        <v>11</v>
      </c>
      <c r="D176" s="22">
        <v>3</v>
      </c>
      <c r="E176" s="23" t="s">
        <v>8</v>
      </c>
      <c r="F176">
        <f t="shared" si="2"/>
        <v>202301</v>
      </c>
    </row>
    <row r="177" spans="1:6" x14ac:dyDescent="0.3">
      <c r="A177" s="21" t="s">
        <v>22</v>
      </c>
      <c r="B177" s="21" t="s">
        <v>6</v>
      </c>
      <c r="C177" s="21" t="s">
        <v>12</v>
      </c>
      <c r="D177" s="22">
        <v>2</v>
      </c>
      <c r="E177" s="23" t="s">
        <v>8</v>
      </c>
      <c r="F177">
        <f t="shared" si="2"/>
        <v>202301</v>
      </c>
    </row>
    <row r="178" spans="1:6" x14ac:dyDescent="0.3">
      <c r="A178" s="21" t="s">
        <v>23</v>
      </c>
      <c r="B178" s="21" t="s">
        <v>6</v>
      </c>
      <c r="C178" s="21" t="s">
        <v>7</v>
      </c>
      <c r="D178" s="22">
        <v>0</v>
      </c>
      <c r="E178" s="23" t="s">
        <v>8</v>
      </c>
      <c r="F178">
        <f t="shared" si="2"/>
        <v>202301</v>
      </c>
    </row>
    <row r="179" spans="1:6" x14ac:dyDescent="0.3">
      <c r="A179" s="21" t="s">
        <v>23</v>
      </c>
      <c r="B179" s="21" t="s">
        <v>6</v>
      </c>
      <c r="C179" s="21" t="s">
        <v>9</v>
      </c>
      <c r="D179" s="22">
        <v>0</v>
      </c>
      <c r="E179" s="23" t="s">
        <v>8</v>
      </c>
      <c r="F179">
        <f t="shared" si="2"/>
        <v>202301</v>
      </c>
    </row>
    <row r="180" spans="1:6" x14ac:dyDescent="0.3">
      <c r="A180" s="21" t="s">
        <v>23</v>
      </c>
      <c r="B180" s="21" t="s">
        <v>6</v>
      </c>
      <c r="C180" s="21" t="s">
        <v>10</v>
      </c>
      <c r="D180" s="22">
        <v>0</v>
      </c>
      <c r="E180" s="23" t="s">
        <v>8</v>
      </c>
      <c r="F180">
        <f t="shared" si="2"/>
        <v>202301</v>
      </c>
    </row>
    <row r="181" spans="1:6" x14ac:dyDescent="0.3">
      <c r="A181" s="21" t="s">
        <v>23</v>
      </c>
      <c r="B181" s="21" t="s">
        <v>6</v>
      </c>
      <c r="C181" s="21" t="s">
        <v>11</v>
      </c>
      <c r="D181" s="22">
        <v>0</v>
      </c>
      <c r="E181" s="23" t="s">
        <v>8</v>
      </c>
      <c r="F181">
        <f t="shared" si="2"/>
        <v>202301</v>
      </c>
    </row>
    <row r="182" spans="1:6" x14ac:dyDescent="0.3">
      <c r="A182" s="21" t="s">
        <v>23</v>
      </c>
      <c r="B182" s="21" t="s">
        <v>6</v>
      </c>
      <c r="C182" s="21" t="s">
        <v>12</v>
      </c>
      <c r="D182" s="22">
        <v>0</v>
      </c>
      <c r="E182" s="23" t="s">
        <v>8</v>
      </c>
      <c r="F182">
        <f t="shared" si="2"/>
        <v>202301</v>
      </c>
    </row>
    <row r="183" spans="1:6" x14ac:dyDescent="0.3">
      <c r="A183" s="21" t="s">
        <v>24</v>
      </c>
      <c r="B183" s="21" t="s">
        <v>6</v>
      </c>
      <c r="C183" s="21" t="s">
        <v>7</v>
      </c>
      <c r="D183" s="22">
        <v>4</v>
      </c>
      <c r="E183" s="23" t="s">
        <v>8</v>
      </c>
      <c r="F183">
        <f t="shared" si="2"/>
        <v>202301</v>
      </c>
    </row>
    <row r="184" spans="1:6" x14ac:dyDescent="0.3">
      <c r="A184" s="21" t="s">
        <v>24</v>
      </c>
      <c r="B184" s="21" t="s">
        <v>6</v>
      </c>
      <c r="C184" s="21" t="s">
        <v>9</v>
      </c>
      <c r="D184" s="22">
        <v>0</v>
      </c>
      <c r="E184" s="23" t="s">
        <v>8</v>
      </c>
      <c r="F184">
        <f t="shared" si="2"/>
        <v>202301</v>
      </c>
    </row>
    <row r="185" spans="1:6" x14ac:dyDescent="0.3">
      <c r="A185" s="21" t="s">
        <v>24</v>
      </c>
      <c r="B185" s="21" t="s">
        <v>6</v>
      </c>
      <c r="C185" s="21" t="s">
        <v>10</v>
      </c>
      <c r="D185" s="22">
        <v>0</v>
      </c>
      <c r="E185" s="23" t="s">
        <v>8</v>
      </c>
      <c r="F185">
        <f t="shared" si="2"/>
        <v>202301</v>
      </c>
    </row>
    <row r="186" spans="1:6" x14ac:dyDescent="0.3">
      <c r="A186" s="21" t="s">
        <v>24</v>
      </c>
      <c r="B186" s="21" t="s">
        <v>6</v>
      </c>
      <c r="C186" s="21" t="s">
        <v>11</v>
      </c>
      <c r="D186" s="22">
        <v>0</v>
      </c>
      <c r="E186" s="23" t="s">
        <v>8</v>
      </c>
      <c r="F186">
        <f t="shared" si="2"/>
        <v>202301</v>
      </c>
    </row>
    <row r="187" spans="1:6" x14ac:dyDescent="0.3">
      <c r="A187" s="21" t="s">
        <v>141</v>
      </c>
      <c r="B187" s="21" t="s">
        <v>6</v>
      </c>
      <c r="C187" s="21" t="s">
        <v>7</v>
      </c>
      <c r="D187" s="22">
        <v>9</v>
      </c>
      <c r="E187" s="23" t="s">
        <v>26</v>
      </c>
      <c r="F187">
        <f t="shared" si="2"/>
        <v>202303</v>
      </c>
    </row>
    <row r="188" spans="1:6" x14ac:dyDescent="0.3">
      <c r="A188" s="21" t="s">
        <v>141</v>
      </c>
      <c r="B188" s="21" t="s">
        <v>6</v>
      </c>
      <c r="C188" s="21" t="s">
        <v>9</v>
      </c>
      <c r="D188" s="22">
        <v>1</v>
      </c>
      <c r="E188" s="23" t="s">
        <v>26</v>
      </c>
      <c r="F188">
        <f t="shared" si="2"/>
        <v>202303</v>
      </c>
    </row>
    <row r="189" spans="1:6" x14ac:dyDescent="0.3">
      <c r="A189" s="21" t="s">
        <v>141</v>
      </c>
      <c r="B189" s="21" t="s">
        <v>6</v>
      </c>
      <c r="C189" s="21" t="s">
        <v>10</v>
      </c>
      <c r="D189" s="22">
        <v>3</v>
      </c>
      <c r="E189" s="23" t="s">
        <v>26</v>
      </c>
      <c r="F189">
        <f t="shared" si="2"/>
        <v>202303</v>
      </c>
    </row>
    <row r="190" spans="1:6" x14ac:dyDescent="0.3">
      <c r="A190" s="21" t="s">
        <v>141</v>
      </c>
      <c r="B190" s="21" t="s">
        <v>6</v>
      </c>
      <c r="C190" s="21" t="s">
        <v>11</v>
      </c>
      <c r="D190" s="22">
        <v>5</v>
      </c>
      <c r="E190" s="23" t="s">
        <v>26</v>
      </c>
      <c r="F190">
        <f t="shared" si="2"/>
        <v>202303</v>
      </c>
    </row>
    <row r="191" spans="1:6" x14ac:dyDescent="0.3">
      <c r="A191" s="21" t="s">
        <v>141</v>
      </c>
      <c r="B191" s="21" t="s">
        <v>6</v>
      </c>
      <c r="C191" s="21" t="s">
        <v>12</v>
      </c>
      <c r="D191" s="22">
        <v>0</v>
      </c>
      <c r="E191" s="23" t="s">
        <v>26</v>
      </c>
      <c r="F191">
        <f t="shared" si="2"/>
        <v>202303</v>
      </c>
    </row>
    <row r="192" spans="1:6" x14ac:dyDescent="0.3">
      <c r="A192" s="21" t="s">
        <v>18</v>
      </c>
      <c r="B192" s="21" t="s">
        <v>6</v>
      </c>
      <c r="C192" s="21" t="s">
        <v>7</v>
      </c>
      <c r="D192" s="22">
        <v>571</v>
      </c>
      <c r="E192" s="23" t="s">
        <v>26</v>
      </c>
      <c r="F192">
        <f t="shared" si="2"/>
        <v>202303</v>
      </c>
    </row>
    <row r="193" spans="1:6" x14ac:dyDescent="0.3">
      <c r="A193" s="21" t="s">
        <v>18</v>
      </c>
      <c r="B193" s="21" t="s">
        <v>6</v>
      </c>
      <c r="C193" s="21" t="s">
        <v>9</v>
      </c>
      <c r="D193" s="22">
        <v>212</v>
      </c>
      <c r="E193" s="23" t="s">
        <v>26</v>
      </c>
      <c r="F193">
        <f t="shared" si="2"/>
        <v>202303</v>
      </c>
    </row>
    <row r="194" spans="1:6" x14ac:dyDescent="0.3">
      <c r="A194" s="21" t="s">
        <v>18</v>
      </c>
      <c r="B194" s="21" t="s">
        <v>6</v>
      </c>
      <c r="C194" s="21" t="s">
        <v>10</v>
      </c>
      <c r="D194" s="22">
        <v>190</v>
      </c>
      <c r="E194" s="23" t="s">
        <v>26</v>
      </c>
      <c r="F194">
        <f t="shared" si="2"/>
        <v>202303</v>
      </c>
    </row>
    <row r="195" spans="1:6" x14ac:dyDescent="0.3">
      <c r="A195" s="21" t="s">
        <v>18</v>
      </c>
      <c r="B195" s="21" t="s">
        <v>6</v>
      </c>
      <c r="C195" s="21" t="s">
        <v>11</v>
      </c>
      <c r="D195" s="22">
        <v>185</v>
      </c>
      <c r="E195" s="23" t="s">
        <v>26</v>
      </c>
      <c r="F195">
        <f t="shared" ref="F195:F258" si="3">YEAR(E195)*100+MONTH(E195)</f>
        <v>202303</v>
      </c>
    </row>
    <row r="196" spans="1:6" x14ac:dyDescent="0.3">
      <c r="A196" s="21" t="s">
        <v>18</v>
      </c>
      <c r="B196" s="21" t="s">
        <v>6</v>
      </c>
      <c r="C196" s="21" t="s">
        <v>12</v>
      </c>
      <c r="D196" s="22">
        <v>14</v>
      </c>
      <c r="E196" s="23" t="s">
        <v>26</v>
      </c>
      <c r="F196">
        <f t="shared" si="3"/>
        <v>202303</v>
      </c>
    </row>
    <row r="197" spans="1:6" x14ac:dyDescent="0.3">
      <c r="A197" s="21" t="s">
        <v>19</v>
      </c>
      <c r="B197" s="21" t="s">
        <v>6</v>
      </c>
      <c r="C197" s="21" t="s">
        <v>7</v>
      </c>
      <c r="D197" s="22">
        <v>24</v>
      </c>
      <c r="E197" s="23" t="s">
        <v>26</v>
      </c>
      <c r="F197">
        <f t="shared" si="3"/>
        <v>202303</v>
      </c>
    </row>
    <row r="198" spans="1:6" x14ac:dyDescent="0.3">
      <c r="A198" s="21" t="s">
        <v>19</v>
      </c>
      <c r="B198" s="21" t="s">
        <v>6</v>
      </c>
      <c r="C198" s="21" t="s">
        <v>9</v>
      </c>
      <c r="D198" s="22">
        <v>5</v>
      </c>
      <c r="E198" s="23" t="s">
        <v>26</v>
      </c>
      <c r="F198">
        <f t="shared" si="3"/>
        <v>202303</v>
      </c>
    </row>
    <row r="199" spans="1:6" x14ac:dyDescent="0.3">
      <c r="A199" s="21" t="s">
        <v>19</v>
      </c>
      <c r="B199" s="21" t="s">
        <v>6</v>
      </c>
      <c r="C199" s="21" t="s">
        <v>10</v>
      </c>
      <c r="D199" s="22">
        <v>9</v>
      </c>
      <c r="E199" s="23" t="s">
        <v>26</v>
      </c>
      <c r="F199">
        <f t="shared" si="3"/>
        <v>202303</v>
      </c>
    </row>
    <row r="200" spans="1:6" x14ac:dyDescent="0.3">
      <c r="A200" s="21" t="s">
        <v>19</v>
      </c>
      <c r="B200" s="21" t="s">
        <v>6</v>
      </c>
      <c r="C200" s="21" t="s">
        <v>11</v>
      </c>
      <c r="D200" s="22">
        <v>2</v>
      </c>
      <c r="E200" s="23" t="s">
        <v>26</v>
      </c>
      <c r="F200">
        <f t="shared" si="3"/>
        <v>202303</v>
      </c>
    </row>
    <row r="201" spans="1:6" x14ac:dyDescent="0.3">
      <c r="A201" s="21" t="s">
        <v>19</v>
      </c>
      <c r="B201" s="21" t="s">
        <v>6</v>
      </c>
      <c r="C201" s="21" t="s">
        <v>12</v>
      </c>
      <c r="D201" s="22">
        <v>0</v>
      </c>
      <c r="E201" s="23" t="s">
        <v>26</v>
      </c>
      <c r="F201">
        <f t="shared" si="3"/>
        <v>202303</v>
      </c>
    </row>
    <row r="202" spans="1:6" x14ac:dyDescent="0.3">
      <c r="A202" s="21" t="s">
        <v>20</v>
      </c>
      <c r="B202" s="21" t="s">
        <v>6</v>
      </c>
      <c r="C202" s="21" t="s">
        <v>7</v>
      </c>
      <c r="D202" s="22">
        <v>102</v>
      </c>
      <c r="E202" s="23" t="s">
        <v>26</v>
      </c>
      <c r="F202">
        <f t="shared" si="3"/>
        <v>202303</v>
      </c>
    </row>
    <row r="203" spans="1:6" x14ac:dyDescent="0.3">
      <c r="A203" s="21" t="s">
        <v>20</v>
      </c>
      <c r="B203" s="21" t="s">
        <v>6</v>
      </c>
      <c r="C203" s="21" t="s">
        <v>9</v>
      </c>
      <c r="D203" s="22">
        <v>13</v>
      </c>
      <c r="E203" s="23" t="s">
        <v>26</v>
      </c>
      <c r="F203">
        <f t="shared" si="3"/>
        <v>202303</v>
      </c>
    </row>
    <row r="204" spans="1:6" x14ac:dyDescent="0.3">
      <c r="A204" s="21" t="s">
        <v>20</v>
      </c>
      <c r="B204" s="21" t="s">
        <v>6</v>
      </c>
      <c r="C204" s="21" t="s">
        <v>10</v>
      </c>
      <c r="D204" s="22">
        <v>29</v>
      </c>
      <c r="E204" s="23" t="s">
        <v>26</v>
      </c>
      <c r="F204">
        <f t="shared" si="3"/>
        <v>202303</v>
      </c>
    </row>
    <row r="205" spans="1:6" x14ac:dyDescent="0.3">
      <c r="A205" s="21" t="s">
        <v>20</v>
      </c>
      <c r="B205" s="21" t="s">
        <v>6</v>
      </c>
      <c r="C205" s="21" t="s">
        <v>11</v>
      </c>
      <c r="D205" s="22">
        <v>10</v>
      </c>
      <c r="E205" s="23" t="s">
        <v>26</v>
      </c>
      <c r="F205">
        <f t="shared" si="3"/>
        <v>202303</v>
      </c>
    </row>
    <row r="206" spans="1:6" x14ac:dyDescent="0.3">
      <c r="A206" s="21" t="s">
        <v>20</v>
      </c>
      <c r="B206" s="21" t="s">
        <v>6</v>
      </c>
      <c r="C206" s="21" t="s">
        <v>12</v>
      </c>
      <c r="D206" s="22">
        <v>2</v>
      </c>
      <c r="E206" s="23" t="s">
        <v>26</v>
      </c>
      <c r="F206">
        <f t="shared" si="3"/>
        <v>202303</v>
      </c>
    </row>
    <row r="207" spans="1:6" x14ac:dyDescent="0.3">
      <c r="A207" s="21" t="s">
        <v>21</v>
      </c>
      <c r="B207" s="21" t="s">
        <v>6</v>
      </c>
      <c r="C207" s="21" t="s">
        <v>7</v>
      </c>
      <c r="D207" s="22">
        <v>39</v>
      </c>
      <c r="E207" s="23" t="s">
        <v>26</v>
      </c>
      <c r="F207">
        <f t="shared" si="3"/>
        <v>202303</v>
      </c>
    </row>
    <row r="208" spans="1:6" x14ac:dyDescent="0.3">
      <c r="A208" s="21" t="s">
        <v>21</v>
      </c>
      <c r="B208" s="21" t="s">
        <v>6</v>
      </c>
      <c r="C208" s="21" t="s">
        <v>9</v>
      </c>
      <c r="D208" s="22">
        <v>9</v>
      </c>
      <c r="E208" s="23" t="s">
        <v>26</v>
      </c>
      <c r="F208">
        <f t="shared" si="3"/>
        <v>202303</v>
      </c>
    </row>
    <row r="209" spans="1:6" x14ac:dyDescent="0.3">
      <c r="A209" s="21" t="s">
        <v>21</v>
      </c>
      <c r="B209" s="21" t="s">
        <v>6</v>
      </c>
      <c r="C209" s="21" t="s">
        <v>10</v>
      </c>
      <c r="D209" s="22">
        <v>9</v>
      </c>
      <c r="E209" s="23" t="s">
        <v>26</v>
      </c>
      <c r="F209">
        <f t="shared" si="3"/>
        <v>202303</v>
      </c>
    </row>
    <row r="210" spans="1:6" x14ac:dyDescent="0.3">
      <c r="A210" s="21" t="s">
        <v>21</v>
      </c>
      <c r="B210" s="21" t="s">
        <v>6</v>
      </c>
      <c r="C210" s="21" t="s">
        <v>11</v>
      </c>
      <c r="D210" s="22">
        <v>5</v>
      </c>
      <c r="E210" s="23" t="s">
        <v>26</v>
      </c>
      <c r="F210">
        <f t="shared" si="3"/>
        <v>202303</v>
      </c>
    </row>
    <row r="211" spans="1:6" x14ac:dyDescent="0.3">
      <c r="A211" s="21" t="s">
        <v>21</v>
      </c>
      <c r="B211" s="21" t="s">
        <v>6</v>
      </c>
      <c r="C211" s="21" t="s">
        <v>12</v>
      </c>
      <c r="D211" s="22">
        <v>2</v>
      </c>
      <c r="E211" s="23" t="s">
        <v>26</v>
      </c>
      <c r="F211">
        <f t="shared" si="3"/>
        <v>202303</v>
      </c>
    </row>
    <row r="212" spans="1:6" x14ac:dyDescent="0.3">
      <c r="A212" s="21" t="s">
        <v>22</v>
      </c>
      <c r="B212" s="21" t="s">
        <v>6</v>
      </c>
      <c r="C212" s="21" t="s">
        <v>7</v>
      </c>
      <c r="D212" s="22">
        <v>11</v>
      </c>
      <c r="E212" s="23" t="s">
        <v>26</v>
      </c>
      <c r="F212">
        <f t="shared" si="3"/>
        <v>202303</v>
      </c>
    </row>
    <row r="213" spans="1:6" x14ac:dyDescent="0.3">
      <c r="A213" s="21" t="s">
        <v>22</v>
      </c>
      <c r="B213" s="21" t="s">
        <v>6</v>
      </c>
      <c r="C213" s="21" t="s">
        <v>9</v>
      </c>
      <c r="D213" s="22">
        <v>2</v>
      </c>
      <c r="E213" s="23" t="s">
        <v>26</v>
      </c>
      <c r="F213">
        <f t="shared" si="3"/>
        <v>202303</v>
      </c>
    </row>
    <row r="214" spans="1:6" x14ac:dyDescent="0.3">
      <c r="A214" s="21" t="s">
        <v>22</v>
      </c>
      <c r="B214" s="21" t="s">
        <v>6</v>
      </c>
      <c r="C214" s="21" t="s">
        <v>10</v>
      </c>
      <c r="D214" s="22">
        <v>4</v>
      </c>
      <c r="E214" s="23" t="s">
        <v>26</v>
      </c>
      <c r="F214">
        <f t="shared" si="3"/>
        <v>202303</v>
      </c>
    </row>
    <row r="215" spans="1:6" x14ac:dyDescent="0.3">
      <c r="A215" s="21" t="s">
        <v>22</v>
      </c>
      <c r="B215" s="21" t="s">
        <v>6</v>
      </c>
      <c r="C215" s="21" t="s">
        <v>11</v>
      </c>
      <c r="D215" s="22">
        <v>4</v>
      </c>
      <c r="E215" s="23" t="s">
        <v>26</v>
      </c>
      <c r="F215">
        <f t="shared" si="3"/>
        <v>202303</v>
      </c>
    </row>
    <row r="216" spans="1:6" x14ac:dyDescent="0.3">
      <c r="A216" s="21" t="s">
        <v>22</v>
      </c>
      <c r="B216" s="21" t="s">
        <v>6</v>
      </c>
      <c r="C216" s="21" t="s">
        <v>12</v>
      </c>
      <c r="D216" s="22">
        <v>7</v>
      </c>
      <c r="E216" s="23" t="s">
        <v>26</v>
      </c>
      <c r="F216">
        <f t="shared" si="3"/>
        <v>202303</v>
      </c>
    </row>
    <row r="217" spans="1:6" x14ac:dyDescent="0.3">
      <c r="A217" s="21" t="s">
        <v>23</v>
      </c>
      <c r="B217" s="21" t="s">
        <v>6</v>
      </c>
      <c r="C217" s="21" t="s">
        <v>7</v>
      </c>
      <c r="D217" s="22">
        <v>1</v>
      </c>
      <c r="E217" s="23" t="s">
        <v>26</v>
      </c>
      <c r="F217">
        <f t="shared" si="3"/>
        <v>202303</v>
      </c>
    </row>
    <row r="218" spans="1:6" x14ac:dyDescent="0.3">
      <c r="A218" s="21" t="s">
        <v>23</v>
      </c>
      <c r="B218" s="21" t="s">
        <v>6</v>
      </c>
      <c r="C218" s="21" t="s">
        <v>9</v>
      </c>
      <c r="D218" s="22">
        <v>0</v>
      </c>
      <c r="E218" s="23" t="s">
        <v>26</v>
      </c>
      <c r="F218">
        <f t="shared" si="3"/>
        <v>202303</v>
      </c>
    </row>
    <row r="219" spans="1:6" x14ac:dyDescent="0.3">
      <c r="A219" s="21" t="s">
        <v>23</v>
      </c>
      <c r="B219" s="21" t="s">
        <v>6</v>
      </c>
      <c r="C219" s="21" t="s">
        <v>10</v>
      </c>
      <c r="D219" s="22">
        <v>0</v>
      </c>
      <c r="E219" s="23" t="s">
        <v>26</v>
      </c>
      <c r="F219">
        <f t="shared" si="3"/>
        <v>202303</v>
      </c>
    </row>
    <row r="220" spans="1:6" x14ac:dyDescent="0.3">
      <c r="A220" s="21" t="s">
        <v>23</v>
      </c>
      <c r="B220" s="21" t="s">
        <v>6</v>
      </c>
      <c r="C220" s="21" t="s">
        <v>11</v>
      </c>
      <c r="D220" s="22">
        <v>0</v>
      </c>
      <c r="E220" s="23" t="s">
        <v>26</v>
      </c>
      <c r="F220">
        <f t="shared" si="3"/>
        <v>202303</v>
      </c>
    </row>
    <row r="221" spans="1:6" x14ac:dyDescent="0.3">
      <c r="A221" s="21" t="s">
        <v>23</v>
      </c>
      <c r="B221" s="21" t="s">
        <v>6</v>
      </c>
      <c r="C221" s="21" t="s">
        <v>12</v>
      </c>
      <c r="D221" s="22">
        <v>0</v>
      </c>
      <c r="E221" s="23" t="s">
        <v>26</v>
      </c>
      <c r="F221">
        <f t="shared" si="3"/>
        <v>202303</v>
      </c>
    </row>
    <row r="222" spans="1:6" x14ac:dyDescent="0.3">
      <c r="A222" s="21" t="s">
        <v>24</v>
      </c>
      <c r="B222" s="21" t="s">
        <v>6</v>
      </c>
      <c r="C222" s="21" t="s">
        <v>7</v>
      </c>
      <c r="D222" s="22">
        <v>4</v>
      </c>
      <c r="E222" s="23" t="s">
        <v>26</v>
      </c>
      <c r="F222">
        <f t="shared" si="3"/>
        <v>202303</v>
      </c>
    </row>
    <row r="223" spans="1:6" x14ac:dyDescent="0.3">
      <c r="A223" s="21" t="s">
        <v>24</v>
      </c>
      <c r="B223" s="21" t="s">
        <v>6</v>
      </c>
      <c r="C223" s="21" t="s">
        <v>9</v>
      </c>
      <c r="D223" s="22">
        <v>0</v>
      </c>
      <c r="E223" s="23" t="s">
        <v>26</v>
      </c>
      <c r="F223">
        <f t="shared" si="3"/>
        <v>202303</v>
      </c>
    </row>
    <row r="224" spans="1:6" x14ac:dyDescent="0.3">
      <c r="A224" s="21" t="s">
        <v>24</v>
      </c>
      <c r="B224" s="21" t="s">
        <v>6</v>
      </c>
      <c r="C224" s="21" t="s">
        <v>10</v>
      </c>
      <c r="D224" s="22">
        <v>0</v>
      </c>
      <c r="E224" s="23" t="s">
        <v>26</v>
      </c>
      <c r="F224">
        <f t="shared" si="3"/>
        <v>202303</v>
      </c>
    </row>
    <row r="225" spans="1:6" x14ac:dyDescent="0.3">
      <c r="A225" s="21" t="s">
        <v>24</v>
      </c>
      <c r="B225" s="21" t="s">
        <v>6</v>
      </c>
      <c r="C225" s="21" t="s">
        <v>11</v>
      </c>
      <c r="D225" s="22">
        <v>0</v>
      </c>
      <c r="E225" s="23" t="s">
        <v>26</v>
      </c>
      <c r="F225">
        <f t="shared" si="3"/>
        <v>202303</v>
      </c>
    </row>
    <row r="226" spans="1:6" x14ac:dyDescent="0.3">
      <c r="A226" s="21" t="s">
        <v>24</v>
      </c>
      <c r="B226" s="21" t="s">
        <v>6</v>
      </c>
      <c r="C226" s="21" t="s">
        <v>12</v>
      </c>
      <c r="D226" s="22">
        <v>6</v>
      </c>
      <c r="E226" s="23" t="s">
        <v>26</v>
      </c>
      <c r="F226">
        <f t="shared" si="3"/>
        <v>202303</v>
      </c>
    </row>
    <row r="227" spans="1:6" x14ac:dyDescent="0.3">
      <c r="A227" s="21" t="s">
        <v>5</v>
      </c>
      <c r="B227" s="21" t="s">
        <v>6</v>
      </c>
      <c r="C227" s="21" t="s">
        <v>7</v>
      </c>
      <c r="D227" s="22">
        <v>313</v>
      </c>
      <c r="E227" s="23" t="s">
        <v>27</v>
      </c>
      <c r="F227">
        <f t="shared" si="3"/>
        <v>202304</v>
      </c>
    </row>
    <row r="228" spans="1:6" x14ac:dyDescent="0.3">
      <c r="A228" s="21" t="s">
        <v>5</v>
      </c>
      <c r="B228" s="21" t="s">
        <v>6</v>
      </c>
      <c r="C228" s="21" t="s">
        <v>9</v>
      </c>
      <c r="D228" s="22">
        <v>76</v>
      </c>
      <c r="E228" s="23" t="s">
        <v>27</v>
      </c>
      <c r="F228">
        <f t="shared" si="3"/>
        <v>202304</v>
      </c>
    </row>
    <row r="229" spans="1:6" x14ac:dyDescent="0.3">
      <c r="A229" s="21" t="s">
        <v>5</v>
      </c>
      <c r="B229" s="21" t="s">
        <v>6</v>
      </c>
      <c r="C229" s="21" t="s">
        <v>10</v>
      </c>
      <c r="D229" s="22">
        <v>119</v>
      </c>
      <c r="E229" s="23" t="s">
        <v>27</v>
      </c>
      <c r="F229">
        <f t="shared" si="3"/>
        <v>202304</v>
      </c>
    </row>
    <row r="230" spans="1:6" x14ac:dyDescent="0.3">
      <c r="A230" s="21" t="s">
        <v>5</v>
      </c>
      <c r="B230" s="21" t="s">
        <v>6</v>
      </c>
      <c r="C230" s="21" t="s">
        <v>11</v>
      </c>
      <c r="D230" s="22">
        <v>65</v>
      </c>
      <c r="E230" s="23" t="s">
        <v>27</v>
      </c>
      <c r="F230">
        <f t="shared" si="3"/>
        <v>202304</v>
      </c>
    </row>
    <row r="231" spans="1:6" x14ac:dyDescent="0.3">
      <c r="A231" s="21" t="s">
        <v>5</v>
      </c>
      <c r="B231" s="21" t="s">
        <v>6</v>
      </c>
      <c r="C231" s="21" t="s">
        <v>12</v>
      </c>
      <c r="D231" s="22">
        <v>25</v>
      </c>
      <c r="E231" s="23" t="s">
        <v>27</v>
      </c>
      <c r="F231">
        <f t="shared" si="3"/>
        <v>202304</v>
      </c>
    </row>
    <row r="232" spans="1:6" x14ac:dyDescent="0.3">
      <c r="A232" s="21" t="s">
        <v>13</v>
      </c>
      <c r="B232" s="21" t="s">
        <v>6</v>
      </c>
      <c r="C232" s="21" t="s">
        <v>7</v>
      </c>
      <c r="D232" s="22">
        <v>40</v>
      </c>
      <c r="E232" s="23" t="s">
        <v>27</v>
      </c>
      <c r="F232">
        <f t="shared" si="3"/>
        <v>202304</v>
      </c>
    </row>
    <row r="233" spans="1:6" x14ac:dyDescent="0.3">
      <c r="A233" s="21" t="s">
        <v>13</v>
      </c>
      <c r="B233" s="21" t="s">
        <v>6</v>
      </c>
      <c r="C233" s="21" t="s">
        <v>9</v>
      </c>
      <c r="D233" s="22">
        <v>10</v>
      </c>
      <c r="E233" s="23" t="s">
        <v>27</v>
      </c>
      <c r="F233">
        <f t="shared" si="3"/>
        <v>202304</v>
      </c>
    </row>
    <row r="234" spans="1:6" x14ac:dyDescent="0.3">
      <c r="A234" s="21" t="s">
        <v>13</v>
      </c>
      <c r="B234" s="21" t="s">
        <v>6</v>
      </c>
      <c r="C234" s="21" t="s">
        <v>10</v>
      </c>
      <c r="D234" s="22">
        <v>8</v>
      </c>
      <c r="E234" s="23" t="s">
        <v>27</v>
      </c>
      <c r="F234">
        <f t="shared" si="3"/>
        <v>202304</v>
      </c>
    </row>
    <row r="235" spans="1:6" x14ac:dyDescent="0.3">
      <c r="A235" s="21" t="s">
        <v>13</v>
      </c>
      <c r="B235" s="21" t="s">
        <v>6</v>
      </c>
      <c r="C235" s="21" t="s">
        <v>11</v>
      </c>
      <c r="D235" s="22">
        <v>3</v>
      </c>
      <c r="E235" s="23" t="s">
        <v>27</v>
      </c>
      <c r="F235">
        <f t="shared" si="3"/>
        <v>202304</v>
      </c>
    </row>
    <row r="236" spans="1:6" x14ac:dyDescent="0.3">
      <c r="A236" s="21" t="s">
        <v>13</v>
      </c>
      <c r="B236" s="21" t="s">
        <v>6</v>
      </c>
      <c r="C236" s="21" t="s">
        <v>12</v>
      </c>
      <c r="D236" s="22">
        <v>1</v>
      </c>
      <c r="E236" s="23" t="s">
        <v>27</v>
      </c>
      <c r="F236">
        <f t="shared" si="3"/>
        <v>202304</v>
      </c>
    </row>
    <row r="237" spans="1:6" x14ac:dyDescent="0.3">
      <c r="A237" s="21" t="s">
        <v>14</v>
      </c>
      <c r="B237" s="21" t="s">
        <v>6</v>
      </c>
      <c r="C237" s="21" t="s">
        <v>7</v>
      </c>
      <c r="D237" s="22">
        <v>123</v>
      </c>
      <c r="E237" s="23" t="s">
        <v>27</v>
      </c>
      <c r="F237">
        <f t="shared" si="3"/>
        <v>202304</v>
      </c>
    </row>
    <row r="238" spans="1:6" x14ac:dyDescent="0.3">
      <c r="A238" s="21" t="s">
        <v>14</v>
      </c>
      <c r="B238" s="21" t="s">
        <v>6</v>
      </c>
      <c r="C238" s="21" t="s">
        <v>9</v>
      </c>
      <c r="D238" s="22">
        <v>37</v>
      </c>
      <c r="E238" s="23" t="s">
        <v>27</v>
      </c>
      <c r="F238">
        <f t="shared" si="3"/>
        <v>202304</v>
      </c>
    </row>
    <row r="239" spans="1:6" x14ac:dyDescent="0.3">
      <c r="A239" s="21" t="s">
        <v>14</v>
      </c>
      <c r="B239" s="21" t="s">
        <v>6</v>
      </c>
      <c r="C239" s="21" t="s">
        <v>10</v>
      </c>
      <c r="D239" s="22">
        <v>66</v>
      </c>
      <c r="E239" s="23" t="s">
        <v>27</v>
      </c>
      <c r="F239">
        <f t="shared" si="3"/>
        <v>202304</v>
      </c>
    </row>
    <row r="240" spans="1:6" x14ac:dyDescent="0.3">
      <c r="A240" s="21" t="s">
        <v>14</v>
      </c>
      <c r="B240" s="21" t="s">
        <v>6</v>
      </c>
      <c r="C240" s="21" t="s">
        <v>11</v>
      </c>
      <c r="D240" s="22">
        <v>46</v>
      </c>
      <c r="E240" s="23" t="s">
        <v>27</v>
      </c>
      <c r="F240">
        <f t="shared" si="3"/>
        <v>202304</v>
      </c>
    </row>
    <row r="241" spans="1:6" x14ac:dyDescent="0.3">
      <c r="A241" s="21" t="s">
        <v>14</v>
      </c>
      <c r="B241" s="21" t="s">
        <v>6</v>
      </c>
      <c r="C241" s="21" t="s">
        <v>12</v>
      </c>
      <c r="D241" s="22">
        <v>27</v>
      </c>
      <c r="E241" s="23" t="s">
        <v>27</v>
      </c>
      <c r="F241">
        <f t="shared" si="3"/>
        <v>202304</v>
      </c>
    </row>
    <row r="242" spans="1:6" x14ac:dyDescent="0.3">
      <c r="A242" s="21" t="s">
        <v>140</v>
      </c>
      <c r="B242" s="21" t="s">
        <v>6</v>
      </c>
      <c r="C242" s="21" t="s">
        <v>7</v>
      </c>
      <c r="D242" s="22">
        <v>10</v>
      </c>
      <c r="E242" s="23" t="s">
        <v>27</v>
      </c>
      <c r="F242">
        <f t="shared" si="3"/>
        <v>202304</v>
      </c>
    </row>
    <row r="243" spans="1:6" x14ac:dyDescent="0.3">
      <c r="A243" s="21" t="s">
        <v>140</v>
      </c>
      <c r="B243" s="21" t="s">
        <v>6</v>
      </c>
      <c r="C243" s="21" t="s">
        <v>9</v>
      </c>
      <c r="D243" s="22">
        <v>4</v>
      </c>
      <c r="E243" s="23" t="s">
        <v>27</v>
      </c>
      <c r="F243">
        <f t="shared" si="3"/>
        <v>202304</v>
      </c>
    </row>
    <row r="244" spans="1:6" x14ac:dyDescent="0.3">
      <c r="A244" s="21" t="s">
        <v>140</v>
      </c>
      <c r="B244" s="21" t="s">
        <v>6</v>
      </c>
      <c r="C244" s="21" t="s">
        <v>10</v>
      </c>
      <c r="D244" s="22">
        <v>4</v>
      </c>
      <c r="E244" s="23" t="s">
        <v>27</v>
      </c>
      <c r="F244">
        <f t="shared" si="3"/>
        <v>202304</v>
      </c>
    </row>
    <row r="245" spans="1:6" x14ac:dyDescent="0.3">
      <c r="A245" s="21" t="s">
        <v>140</v>
      </c>
      <c r="B245" s="21" t="s">
        <v>6</v>
      </c>
      <c r="C245" s="21" t="s">
        <v>11</v>
      </c>
      <c r="D245" s="22">
        <v>1</v>
      </c>
      <c r="E245" s="23" t="s">
        <v>27</v>
      </c>
      <c r="F245">
        <f t="shared" si="3"/>
        <v>202304</v>
      </c>
    </row>
    <row r="246" spans="1:6" x14ac:dyDescent="0.3">
      <c r="A246" s="21" t="s">
        <v>140</v>
      </c>
      <c r="B246" s="21" t="s">
        <v>6</v>
      </c>
      <c r="C246" s="21" t="s">
        <v>12</v>
      </c>
      <c r="D246" s="22">
        <v>0</v>
      </c>
      <c r="E246" s="23" t="s">
        <v>27</v>
      </c>
      <c r="F246">
        <f t="shared" si="3"/>
        <v>202304</v>
      </c>
    </row>
    <row r="247" spans="1:6" x14ac:dyDescent="0.3">
      <c r="A247" s="21" t="s">
        <v>15</v>
      </c>
      <c r="B247" s="21" t="s">
        <v>6</v>
      </c>
      <c r="C247" s="21" t="s">
        <v>7</v>
      </c>
      <c r="D247" s="22">
        <v>524</v>
      </c>
      <c r="E247" s="23" t="s">
        <v>27</v>
      </c>
      <c r="F247">
        <f t="shared" si="3"/>
        <v>202304</v>
      </c>
    </row>
    <row r="248" spans="1:6" x14ac:dyDescent="0.3">
      <c r="A248" s="21" t="s">
        <v>15</v>
      </c>
      <c r="B248" s="21" t="s">
        <v>6</v>
      </c>
      <c r="C248" s="21" t="s">
        <v>9</v>
      </c>
      <c r="D248" s="22">
        <v>112</v>
      </c>
      <c r="E248" s="23" t="s">
        <v>27</v>
      </c>
      <c r="F248">
        <f t="shared" si="3"/>
        <v>202304</v>
      </c>
    </row>
    <row r="249" spans="1:6" x14ac:dyDescent="0.3">
      <c r="A249" s="21" t="s">
        <v>15</v>
      </c>
      <c r="B249" s="21" t="s">
        <v>6</v>
      </c>
      <c r="C249" s="21" t="s">
        <v>10</v>
      </c>
      <c r="D249" s="22">
        <v>424</v>
      </c>
      <c r="E249" s="23" t="s">
        <v>27</v>
      </c>
      <c r="F249">
        <f t="shared" si="3"/>
        <v>202304</v>
      </c>
    </row>
    <row r="250" spans="1:6" x14ac:dyDescent="0.3">
      <c r="A250" s="21" t="s">
        <v>15</v>
      </c>
      <c r="B250" s="21" t="s">
        <v>6</v>
      </c>
      <c r="C250" s="21" t="s">
        <v>11</v>
      </c>
      <c r="D250" s="22">
        <v>164</v>
      </c>
      <c r="E250" s="23" t="s">
        <v>27</v>
      </c>
      <c r="F250">
        <f t="shared" si="3"/>
        <v>202304</v>
      </c>
    </row>
    <row r="251" spans="1:6" x14ac:dyDescent="0.3">
      <c r="A251" s="21" t="s">
        <v>15</v>
      </c>
      <c r="B251" s="21" t="s">
        <v>6</v>
      </c>
      <c r="C251" s="21" t="s">
        <v>12</v>
      </c>
      <c r="D251" s="22">
        <v>33</v>
      </c>
      <c r="E251" s="23" t="s">
        <v>27</v>
      </c>
      <c r="F251">
        <f t="shared" si="3"/>
        <v>202304</v>
      </c>
    </row>
    <row r="252" spans="1:6" x14ac:dyDescent="0.3">
      <c r="A252" s="21" t="s">
        <v>16</v>
      </c>
      <c r="B252" s="21" t="s">
        <v>6</v>
      </c>
      <c r="C252" s="21" t="s">
        <v>7</v>
      </c>
      <c r="D252" s="22">
        <v>999</v>
      </c>
      <c r="E252" s="23" t="s">
        <v>27</v>
      </c>
      <c r="F252">
        <f t="shared" si="3"/>
        <v>202304</v>
      </c>
    </row>
    <row r="253" spans="1:6" x14ac:dyDescent="0.3">
      <c r="A253" s="21" t="s">
        <v>16</v>
      </c>
      <c r="B253" s="21" t="s">
        <v>6</v>
      </c>
      <c r="C253" s="21" t="s">
        <v>9</v>
      </c>
      <c r="D253" s="22">
        <v>213</v>
      </c>
      <c r="E253" s="23" t="s">
        <v>27</v>
      </c>
      <c r="F253">
        <f t="shared" si="3"/>
        <v>202304</v>
      </c>
    </row>
    <row r="254" spans="1:6" x14ac:dyDescent="0.3">
      <c r="A254" s="21" t="s">
        <v>16</v>
      </c>
      <c r="B254" s="21" t="s">
        <v>6</v>
      </c>
      <c r="C254" s="21" t="s">
        <v>10</v>
      </c>
      <c r="D254" s="22">
        <v>216</v>
      </c>
      <c r="E254" s="23" t="s">
        <v>27</v>
      </c>
      <c r="F254">
        <f t="shared" si="3"/>
        <v>202304</v>
      </c>
    </row>
    <row r="255" spans="1:6" x14ac:dyDescent="0.3">
      <c r="A255" s="21" t="s">
        <v>16</v>
      </c>
      <c r="B255" s="21" t="s">
        <v>6</v>
      </c>
      <c r="C255" s="21" t="s">
        <v>11</v>
      </c>
      <c r="D255" s="22">
        <v>99</v>
      </c>
      <c r="E255" s="23" t="s">
        <v>27</v>
      </c>
      <c r="F255">
        <f t="shared" si="3"/>
        <v>202304</v>
      </c>
    </row>
    <row r="256" spans="1:6" x14ac:dyDescent="0.3">
      <c r="A256" s="21" t="s">
        <v>16</v>
      </c>
      <c r="B256" s="21" t="s">
        <v>6</v>
      </c>
      <c r="C256" s="21" t="s">
        <v>12</v>
      </c>
      <c r="D256" s="22">
        <v>15</v>
      </c>
      <c r="E256" s="23" t="s">
        <v>27</v>
      </c>
      <c r="F256">
        <f t="shared" si="3"/>
        <v>202304</v>
      </c>
    </row>
    <row r="257" spans="1:6" x14ac:dyDescent="0.3">
      <c r="A257" s="21" t="s">
        <v>17</v>
      </c>
      <c r="B257" s="21" t="s">
        <v>6</v>
      </c>
      <c r="C257" s="21" t="s">
        <v>7</v>
      </c>
      <c r="D257" s="22">
        <v>97</v>
      </c>
      <c r="E257" s="23" t="s">
        <v>27</v>
      </c>
      <c r="F257">
        <f t="shared" si="3"/>
        <v>202304</v>
      </c>
    </row>
    <row r="258" spans="1:6" x14ac:dyDescent="0.3">
      <c r="A258" s="21" t="s">
        <v>17</v>
      </c>
      <c r="B258" s="21" t="s">
        <v>6</v>
      </c>
      <c r="C258" s="21" t="s">
        <v>9</v>
      </c>
      <c r="D258" s="22">
        <v>6</v>
      </c>
      <c r="E258" s="23" t="s">
        <v>27</v>
      </c>
      <c r="F258">
        <f t="shared" si="3"/>
        <v>202304</v>
      </c>
    </row>
    <row r="259" spans="1:6" x14ac:dyDescent="0.3">
      <c r="A259" s="21" t="s">
        <v>17</v>
      </c>
      <c r="B259" s="21" t="s">
        <v>6</v>
      </c>
      <c r="C259" s="21" t="s">
        <v>10</v>
      </c>
      <c r="D259" s="22">
        <v>21</v>
      </c>
      <c r="E259" s="23" t="s">
        <v>27</v>
      </c>
      <c r="F259">
        <f t="shared" ref="F259:F322" si="4">YEAR(E259)*100+MONTH(E259)</f>
        <v>202304</v>
      </c>
    </row>
    <row r="260" spans="1:6" x14ac:dyDescent="0.3">
      <c r="A260" s="21" t="s">
        <v>17</v>
      </c>
      <c r="B260" s="21" t="s">
        <v>6</v>
      </c>
      <c r="C260" s="21" t="s">
        <v>11</v>
      </c>
      <c r="D260" s="22">
        <v>7</v>
      </c>
      <c r="E260" s="23" t="s">
        <v>27</v>
      </c>
      <c r="F260">
        <f t="shared" si="4"/>
        <v>202304</v>
      </c>
    </row>
    <row r="261" spans="1:6" x14ac:dyDescent="0.3">
      <c r="A261" s="21" t="s">
        <v>17</v>
      </c>
      <c r="B261" s="21" t="s">
        <v>6</v>
      </c>
      <c r="C261" s="21" t="s">
        <v>12</v>
      </c>
      <c r="D261" s="22">
        <v>0</v>
      </c>
      <c r="E261" s="23" t="s">
        <v>27</v>
      </c>
      <c r="F261">
        <f t="shared" si="4"/>
        <v>202304</v>
      </c>
    </row>
    <row r="262" spans="1:6" x14ac:dyDescent="0.3">
      <c r="A262" s="21" t="s">
        <v>141</v>
      </c>
      <c r="B262" s="21" t="s">
        <v>6</v>
      </c>
      <c r="C262" s="21" t="s">
        <v>7</v>
      </c>
      <c r="D262" s="22">
        <v>10</v>
      </c>
      <c r="E262" s="23" t="s">
        <v>27</v>
      </c>
      <c r="F262">
        <f t="shared" si="4"/>
        <v>202304</v>
      </c>
    </row>
    <row r="263" spans="1:6" x14ac:dyDescent="0.3">
      <c r="A263" s="21" t="s">
        <v>141</v>
      </c>
      <c r="B263" s="21" t="s">
        <v>6</v>
      </c>
      <c r="C263" s="21" t="s">
        <v>9</v>
      </c>
      <c r="D263" s="22">
        <v>1</v>
      </c>
      <c r="E263" s="23" t="s">
        <v>27</v>
      </c>
      <c r="F263">
        <f t="shared" si="4"/>
        <v>202304</v>
      </c>
    </row>
    <row r="264" spans="1:6" x14ac:dyDescent="0.3">
      <c r="A264" s="21" t="s">
        <v>141</v>
      </c>
      <c r="B264" s="21" t="s">
        <v>6</v>
      </c>
      <c r="C264" s="21" t="s">
        <v>10</v>
      </c>
      <c r="D264" s="22">
        <v>1</v>
      </c>
      <c r="E264" s="23" t="s">
        <v>27</v>
      </c>
      <c r="F264">
        <f t="shared" si="4"/>
        <v>202304</v>
      </c>
    </row>
    <row r="265" spans="1:6" x14ac:dyDescent="0.3">
      <c r="A265" s="21" t="s">
        <v>141</v>
      </c>
      <c r="B265" s="21" t="s">
        <v>6</v>
      </c>
      <c r="C265" s="21" t="s">
        <v>11</v>
      </c>
      <c r="D265" s="22">
        <v>3</v>
      </c>
      <c r="E265" s="23" t="s">
        <v>27</v>
      </c>
      <c r="F265">
        <f t="shared" si="4"/>
        <v>202304</v>
      </c>
    </row>
    <row r="266" spans="1:6" x14ac:dyDescent="0.3">
      <c r="A266" s="21" t="s">
        <v>141</v>
      </c>
      <c r="B266" s="21" t="s">
        <v>6</v>
      </c>
      <c r="C266" s="21" t="s">
        <v>12</v>
      </c>
      <c r="D266" s="22">
        <v>0</v>
      </c>
      <c r="E266" s="23" t="s">
        <v>27</v>
      </c>
      <c r="F266">
        <f t="shared" si="4"/>
        <v>202304</v>
      </c>
    </row>
    <row r="267" spans="1:6" x14ac:dyDescent="0.3">
      <c r="A267" s="21" t="s">
        <v>18</v>
      </c>
      <c r="B267" s="21" t="s">
        <v>6</v>
      </c>
      <c r="C267" s="21" t="s">
        <v>7</v>
      </c>
      <c r="D267" s="22">
        <v>553</v>
      </c>
      <c r="E267" s="23" t="s">
        <v>27</v>
      </c>
      <c r="F267">
        <f t="shared" si="4"/>
        <v>202304</v>
      </c>
    </row>
    <row r="268" spans="1:6" x14ac:dyDescent="0.3">
      <c r="A268" s="21" t="s">
        <v>18</v>
      </c>
      <c r="B268" s="21" t="s">
        <v>6</v>
      </c>
      <c r="C268" s="21" t="s">
        <v>9</v>
      </c>
      <c r="D268" s="22">
        <v>80</v>
      </c>
      <c r="E268" s="23" t="s">
        <v>27</v>
      </c>
      <c r="F268">
        <f t="shared" si="4"/>
        <v>202304</v>
      </c>
    </row>
    <row r="269" spans="1:6" x14ac:dyDescent="0.3">
      <c r="A269" s="21" t="s">
        <v>18</v>
      </c>
      <c r="B269" s="21" t="s">
        <v>6</v>
      </c>
      <c r="C269" s="21" t="s">
        <v>10</v>
      </c>
      <c r="D269" s="22">
        <v>90</v>
      </c>
      <c r="E269" s="23" t="s">
        <v>27</v>
      </c>
      <c r="F269">
        <f t="shared" si="4"/>
        <v>202304</v>
      </c>
    </row>
    <row r="270" spans="1:6" x14ac:dyDescent="0.3">
      <c r="A270" s="21" t="s">
        <v>18</v>
      </c>
      <c r="B270" s="21" t="s">
        <v>6</v>
      </c>
      <c r="C270" s="21" t="s">
        <v>11</v>
      </c>
      <c r="D270" s="22">
        <v>120</v>
      </c>
      <c r="E270" s="23" t="s">
        <v>27</v>
      </c>
      <c r="F270">
        <f t="shared" si="4"/>
        <v>202304</v>
      </c>
    </row>
    <row r="271" spans="1:6" x14ac:dyDescent="0.3">
      <c r="A271" s="21" t="s">
        <v>18</v>
      </c>
      <c r="B271" s="21" t="s">
        <v>6</v>
      </c>
      <c r="C271" s="21" t="s">
        <v>12</v>
      </c>
      <c r="D271" s="22">
        <v>3</v>
      </c>
      <c r="E271" s="23" t="s">
        <v>27</v>
      </c>
      <c r="F271">
        <f t="shared" si="4"/>
        <v>202304</v>
      </c>
    </row>
    <row r="272" spans="1:6" x14ac:dyDescent="0.3">
      <c r="A272" s="21" t="s">
        <v>19</v>
      </c>
      <c r="B272" s="21" t="s">
        <v>6</v>
      </c>
      <c r="C272" s="21" t="s">
        <v>7</v>
      </c>
      <c r="D272" s="22">
        <v>33</v>
      </c>
      <c r="E272" s="23" t="s">
        <v>27</v>
      </c>
      <c r="F272">
        <f t="shared" si="4"/>
        <v>202304</v>
      </c>
    </row>
    <row r="273" spans="1:6" x14ac:dyDescent="0.3">
      <c r="A273" s="21" t="s">
        <v>19</v>
      </c>
      <c r="B273" s="21" t="s">
        <v>6</v>
      </c>
      <c r="C273" s="21" t="s">
        <v>9</v>
      </c>
      <c r="D273" s="22">
        <v>4</v>
      </c>
      <c r="E273" s="23" t="s">
        <v>27</v>
      </c>
      <c r="F273">
        <f t="shared" si="4"/>
        <v>202304</v>
      </c>
    </row>
    <row r="274" spans="1:6" x14ac:dyDescent="0.3">
      <c r="A274" s="21" t="s">
        <v>19</v>
      </c>
      <c r="B274" s="21" t="s">
        <v>6</v>
      </c>
      <c r="C274" s="21" t="s">
        <v>10</v>
      </c>
      <c r="D274" s="22">
        <v>9</v>
      </c>
      <c r="E274" s="23" t="s">
        <v>27</v>
      </c>
      <c r="F274">
        <f t="shared" si="4"/>
        <v>202304</v>
      </c>
    </row>
    <row r="275" spans="1:6" x14ac:dyDescent="0.3">
      <c r="A275" s="21" t="s">
        <v>19</v>
      </c>
      <c r="B275" s="21" t="s">
        <v>6</v>
      </c>
      <c r="C275" s="21" t="s">
        <v>11</v>
      </c>
      <c r="D275" s="22">
        <v>3</v>
      </c>
      <c r="E275" s="23" t="s">
        <v>27</v>
      </c>
      <c r="F275">
        <f t="shared" si="4"/>
        <v>202304</v>
      </c>
    </row>
    <row r="276" spans="1:6" x14ac:dyDescent="0.3">
      <c r="A276" s="21" t="s">
        <v>19</v>
      </c>
      <c r="B276" s="21" t="s">
        <v>6</v>
      </c>
      <c r="C276" s="21" t="s">
        <v>12</v>
      </c>
      <c r="D276" s="22">
        <v>1</v>
      </c>
      <c r="E276" s="23" t="s">
        <v>27</v>
      </c>
      <c r="F276">
        <f t="shared" si="4"/>
        <v>202304</v>
      </c>
    </row>
    <row r="277" spans="1:6" x14ac:dyDescent="0.3">
      <c r="A277" s="21" t="s">
        <v>20</v>
      </c>
      <c r="B277" s="21" t="s">
        <v>6</v>
      </c>
      <c r="C277" s="21" t="s">
        <v>7</v>
      </c>
      <c r="D277" s="22">
        <v>82</v>
      </c>
      <c r="E277" s="23" t="s">
        <v>27</v>
      </c>
      <c r="F277">
        <f t="shared" si="4"/>
        <v>202304</v>
      </c>
    </row>
    <row r="278" spans="1:6" x14ac:dyDescent="0.3">
      <c r="A278" s="21" t="s">
        <v>20</v>
      </c>
      <c r="B278" s="21" t="s">
        <v>6</v>
      </c>
      <c r="C278" s="21" t="s">
        <v>9</v>
      </c>
      <c r="D278" s="22">
        <v>10</v>
      </c>
      <c r="E278" s="23" t="s">
        <v>27</v>
      </c>
      <c r="F278">
        <f t="shared" si="4"/>
        <v>202304</v>
      </c>
    </row>
    <row r="279" spans="1:6" x14ac:dyDescent="0.3">
      <c r="A279" s="21" t="s">
        <v>20</v>
      </c>
      <c r="B279" s="21" t="s">
        <v>6</v>
      </c>
      <c r="C279" s="21" t="s">
        <v>10</v>
      </c>
      <c r="D279" s="22">
        <v>29</v>
      </c>
      <c r="E279" s="23" t="s">
        <v>27</v>
      </c>
      <c r="F279">
        <f t="shared" si="4"/>
        <v>202304</v>
      </c>
    </row>
    <row r="280" spans="1:6" x14ac:dyDescent="0.3">
      <c r="A280" s="21" t="s">
        <v>20</v>
      </c>
      <c r="B280" s="21" t="s">
        <v>6</v>
      </c>
      <c r="C280" s="21" t="s">
        <v>11</v>
      </c>
      <c r="D280" s="22">
        <v>6</v>
      </c>
      <c r="E280" s="23" t="s">
        <v>27</v>
      </c>
      <c r="F280">
        <f t="shared" si="4"/>
        <v>202304</v>
      </c>
    </row>
    <row r="281" spans="1:6" x14ac:dyDescent="0.3">
      <c r="A281" s="21" t="s">
        <v>20</v>
      </c>
      <c r="B281" s="21" t="s">
        <v>6</v>
      </c>
      <c r="C281" s="21" t="s">
        <v>12</v>
      </c>
      <c r="D281" s="22">
        <v>2</v>
      </c>
      <c r="E281" s="23" t="s">
        <v>27</v>
      </c>
      <c r="F281">
        <f t="shared" si="4"/>
        <v>202304</v>
      </c>
    </row>
    <row r="282" spans="1:6" x14ac:dyDescent="0.3">
      <c r="A282" s="21" t="s">
        <v>21</v>
      </c>
      <c r="B282" s="21" t="s">
        <v>6</v>
      </c>
      <c r="C282" s="21" t="s">
        <v>7</v>
      </c>
      <c r="D282" s="22">
        <v>22</v>
      </c>
      <c r="E282" s="23" t="s">
        <v>27</v>
      </c>
      <c r="F282">
        <f t="shared" si="4"/>
        <v>202304</v>
      </c>
    </row>
    <row r="283" spans="1:6" x14ac:dyDescent="0.3">
      <c r="A283" s="21" t="s">
        <v>21</v>
      </c>
      <c r="B283" s="21" t="s">
        <v>6</v>
      </c>
      <c r="C283" s="21" t="s">
        <v>9</v>
      </c>
      <c r="D283" s="22">
        <v>6</v>
      </c>
      <c r="E283" s="23" t="s">
        <v>27</v>
      </c>
      <c r="F283">
        <f t="shared" si="4"/>
        <v>202304</v>
      </c>
    </row>
    <row r="284" spans="1:6" x14ac:dyDescent="0.3">
      <c r="A284" s="21" t="s">
        <v>21</v>
      </c>
      <c r="B284" s="21" t="s">
        <v>6</v>
      </c>
      <c r="C284" s="21" t="s">
        <v>10</v>
      </c>
      <c r="D284" s="22">
        <v>16</v>
      </c>
      <c r="E284" s="23" t="s">
        <v>27</v>
      </c>
      <c r="F284">
        <f t="shared" si="4"/>
        <v>202304</v>
      </c>
    </row>
    <row r="285" spans="1:6" x14ac:dyDescent="0.3">
      <c r="A285" s="21" t="s">
        <v>21</v>
      </c>
      <c r="B285" s="21" t="s">
        <v>6</v>
      </c>
      <c r="C285" s="21" t="s">
        <v>11</v>
      </c>
      <c r="D285" s="22">
        <v>6</v>
      </c>
      <c r="E285" s="23" t="s">
        <v>27</v>
      </c>
      <c r="F285">
        <f t="shared" si="4"/>
        <v>202304</v>
      </c>
    </row>
    <row r="286" spans="1:6" x14ac:dyDescent="0.3">
      <c r="A286" s="21" t="s">
        <v>21</v>
      </c>
      <c r="B286" s="21" t="s">
        <v>6</v>
      </c>
      <c r="C286" s="21" t="s">
        <v>12</v>
      </c>
      <c r="D286" s="22">
        <v>1</v>
      </c>
      <c r="E286" s="23" t="s">
        <v>27</v>
      </c>
      <c r="F286">
        <f t="shared" si="4"/>
        <v>202304</v>
      </c>
    </row>
    <row r="287" spans="1:6" x14ac:dyDescent="0.3">
      <c r="A287" s="21" t="s">
        <v>22</v>
      </c>
      <c r="B287" s="21" t="s">
        <v>6</v>
      </c>
      <c r="C287" s="21" t="s">
        <v>7</v>
      </c>
      <c r="D287" s="22">
        <v>8</v>
      </c>
      <c r="E287" s="23" t="s">
        <v>27</v>
      </c>
      <c r="F287">
        <f t="shared" si="4"/>
        <v>202304</v>
      </c>
    </row>
    <row r="288" spans="1:6" x14ac:dyDescent="0.3">
      <c r="A288" s="21" t="s">
        <v>22</v>
      </c>
      <c r="B288" s="21" t="s">
        <v>6</v>
      </c>
      <c r="C288" s="21" t="s">
        <v>9</v>
      </c>
      <c r="D288" s="22">
        <v>0</v>
      </c>
      <c r="E288" s="23" t="s">
        <v>27</v>
      </c>
      <c r="F288">
        <f t="shared" si="4"/>
        <v>202304</v>
      </c>
    </row>
    <row r="289" spans="1:6" x14ac:dyDescent="0.3">
      <c r="A289" s="21" t="s">
        <v>22</v>
      </c>
      <c r="B289" s="21" t="s">
        <v>6</v>
      </c>
      <c r="C289" s="21" t="s">
        <v>10</v>
      </c>
      <c r="D289" s="22">
        <v>3</v>
      </c>
      <c r="E289" s="23" t="s">
        <v>27</v>
      </c>
      <c r="F289">
        <f t="shared" si="4"/>
        <v>202304</v>
      </c>
    </row>
    <row r="290" spans="1:6" x14ac:dyDescent="0.3">
      <c r="A290" s="21" t="s">
        <v>22</v>
      </c>
      <c r="B290" s="21" t="s">
        <v>6</v>
      </c>
      <c r="C290" s="21" t="s">
        <v>11</v>
      </c>
      <c r="D290" s="22">
        <v>2</v>
      </c>
      <c r="E290" s="23" t="s">
        <v>27</v>
      </c>
      <c r="F290">
        <f t="shared" si="4"/>
        <v>202304</v>
      </c>
    </row>
    <row r="291" spans="1:6" x14ac:dyDescent="0.3">
      <c r="A291" s="21" t="s">
        <v>22</v>
      </c>
      <c r="B291" s="21" t="s">
        <v>6</v>
      </c>
      <c r="C291" s="21" t="s">
        <v>12</v>
      </c>
      <c r="D291" s="22">
        <v>2</v>
      </c>
      <c r="E291" s="23" t="s">
        <v>27</v>
      </c>
      <c r="F291">
        <f t="shared" si="4"/>
        <v>202304</v>
      </c>
    </row>
    <row r="292" spans="1:6" x14ac:dyDescent="0.3">
      <c r="A292" s="21" t="s">
        <v>23</v>
      </c>
      <c r="B292" s="21" t="s">
        <v>6</v>
      </c>
      <c r="C292" s="21" t="s">
        <v>7</v>
      </c>
      <c r="D292" s="22">
        <v>0</v>
      </c>
      <c r="E292" s="23" t="s">
        <v>27</v>
      </c>
      <c r="F292">
        <f t="shared" si="4"/>
        <v>202304</v>
      </c>
    </row>
    <row r="293" spans="1:6" x14ac:dyDescent="0.3">
      <c r="A293" s="21" t="s">
        <v>23</v>
      </c>
      <c r="B293" s="21" t="s">
        <v>6</v>
      </c>
      <c r="C293" s="21" t="s">
        <v>9</v>
      </c>
      <c r="D293" s="22">
        <v>0</v>
      </c>
      <c r="E293" s="23" t="s">
        <v>27</v>
      </c>
      <c r="F293">
        <f t="shared" si="4"/>
        <v>202304</v>
      </c>
    </row>
    <row r="294" spans="1:6" x14ac:dyDescent="0.3">
      <c r="A294" s="21" t="s">
        <v>23</v>
      </c>
      <c r="B294" s="21" t="s">
        <v>6</v>
      </c>
      <c r="C294" s="21" t="s">
        <v>10</v>
      </c>
      <c r="D294" s="22">
        <v>0</v>
      </c>
      <c r="E294" s="23" t="s">
        <v>27</v>
      </c>
      <c r="F294">
        <f t="shared" si="4"/>
        <v>202304</v>
      </c>
    </row>
    <row r="295" spans="1:6" x14ac:dyDescent="0.3">
      <c r="A295" s="21" t="s">
        <v>23</v>
      </c>
      <c r="B295" s="21" t="s">
        <v>6</v>
      </c>
      <c r="C295" s="21" t="s">
        <v>11</v>
      </c>
      <c r="D295" s="22">
        <v>0</v>
      </c>
      <c r="E295" s="23" t="s">
        <v>27</v>
      </c>
      <c r="F295">
        <f t="shared" si="4"/>
        <v>202304</v>
      </c>
    </row>
    <row r="296" spans="1:6" x14ac:dyDescent="0.3">
      <c r="A296" s="21" t="s">
        <v>23</v>
      </c>
      <c r="B296" s="21" t="s">
        <v>6</v>
      </c>
      <c r="C296" s="21" t="s">
        <v>12</v>
      </c>
      <c r="D296" s="22">
        <v>0</v>
      </c>
      <c r="E296" s="23" t="s">
        <v>27</v>
      </c>
      <c r="F296">
        <f t="shared" si="4"/>
        <v>202304</v>
      </c>
    </row>
    <row r="297" spans="1:6" x14ac:dyDescent="0.3">
      <c r="A297" s="21" t="s">
        <v>24</v>
      </c>
      <c r="B297" s="21" t="s">
        <v>6</v>
      </c>
      <c r="C297" s="21" t="s">
        <v>7</v>
      </c>
      <c r="D297" s="22">
        <v>4</v>
      </c>
      <c r="E297" s="23" t="s">
        <v>27</v>
      </c>
      <c r="F297">
        <f t="shared" si="4"/>
        <v>202304</v>
      </c>
    </row>
    <row r="298" spans="1:6" x14ac:dyDescent="0.3">
      <c r="A298" s="21" t="s">
        <v>24</v>
      </c>
      <c r="B298" s="21" t="s">
        <v>6</v>
      </c>
      <c r="C298" s="21" t="s">
        <v>9</v>
      </c>
      <c r="D298" s="22">
        <v>0</v>
      </c>
      <c r="E298" s="23" t="s">
        <v>27</v>
      </c>
      <c r="F298">
        <f t="shared" si="4"/>
        <v>202304</v>
      </c>
    </row>
    <row r="299" spans="1:6" x14ac:dyDescent="0.3">
      <c r="A299" s="21" t="s">
        <v>24</v>
      </c>
      <c r="B299" s="21" t="s">
        <v>6</v>
      </c>
      <c r="C299" s="21" t="s">
        <v>10</v>
      </c>
      <c r="D299" s="22">
        <v>0</v>
      </c>
      <c r="E299" s="23" t="s">
        <v>27</v>
      </c>
      <c r="F299">
        <f t="shared" si="4"/>
        <v>202304</v>
      </c>
    </row>
    <row r="300" spans="1:6" x14ac:dyDescent="0.3">
      <c r="A300" s="21" t="s">
        <v>24</v>
      </c>
      <c r="B300" s="21" t="s">
        <v>6</v>
      </c>
      <c r="C300" s="21" t="s">
        <v>11</v>
      </c>
      <c r="D300" s="22">
        <v>0</v>
      </c>
      <c r="E300" s="23" t="s">
        <v>27</v>
      </c>
      <c r="F300">
        <f t="shared" si="4"/>
        <v>202304</v>
      </c>
    </row>
    <row r="301" spans="1:6" x14ac:dyDescent="0.3">
      <c r="A301" s="21" t="s">
        <v>24</v>
      </c>
      <c r="B301" s="21" t="s">
        <v>6</v>
      </c>
      <c r="C301" s="21" t="s">
        <v>12</v>
      </c>
      <c r="D301" s="22">
        <v>2</v>
      </c>
      <c r="E301" s="23" t="s">
        <v>27</v>
      </c>
      <c r="F301">
        <f t="shared" si="4"/>
        <v>202304</v>
      </c>
    </row>
    <row r="302" spans="1:6" x14ac:dyDescent="0.3">
      <c r="A302" s="21" t="s">
        <v>5</v>
      </c>
      <c r="B302" s="21" t="s">
        <v>6</v>
      </c>
      <c r="C302" s="21" t="s">
        <v>7</v>
      </c>
      <c r="D302" s="22">
        <v>306</v>
      </c>
      <c r="E302" s="23" t="s">
        <v>28</v>
      </c>
      <c r="F302">
        <f t="shared" si="4"/>
        <v>202305</v>
      </c>
    </row>
    <row r="303" spans="1:6" x14ac:dyDescent="0.3">
      <c r="A303" s="21" t="s">
        <v>5</v>
      </c>
      <c r="B303" s="21" t="s">
        <v>6</v>
      </c>
      <c r="C303" s="21" t="s">
        <v>9</v>
      </c>
      <c r="D303" s="22">
        <v>72</v>
      </c>
      <c r="E303" s="23" t="s">
        <v>28</v>
      </c>
      <c r="F303">
        <f t="shared" si="4"/>
        <v>202305</v>
      </c>
    </row>
    <row r="304" spans="1:6" x14ac:dyDescent="0.3">
      <c r="A304" s="21" t="s">
        <v>5</v>
      </c>
      <c r="B304" s="21" t="s">
        <v>6</v>
      </c>
      <c r="C304" s="21" t="s">
        <v>10</v>
      </c>
      <c r="D304" s="22">
        <v>115</v>
      </c>
      <c r="E304" s="23" t="s">
        <v>28</v>
      </c>
      <c r="F304">
        <f t="shared" si="4"/>
        <v>202305</v>
      </c>
    </row>
    <row r="305" spans="1:6" x14ac:dyDescent="0.3">
      <c r="A305" s="21" t="s">
        <v>5</v>
      </c>
      <c r="B305" s="21" t="s">
        <v>6</v>
      </c>
      <c r="C305" s="21" t="s">
        <v>11</v>
      </c>
      <c r="D305" s="22">
        <v>63</v>
      </c>
      <c r="E305" s="23" t="s">
        <v>28</v>
      </c>
      <c r="F305">
        <f t="shared" si="4"/>
        <v>202305</v>
      </c>
    </row>
    <row r="306" spans="1:6" x14ac:dyDescent="0.3">
      <c r="A306" s="21" t="s">
        <v>5</v>
      </c>
      <c r="B306" s="21" t="s">
        <v>6</v>
      </c>
      <c r="C306" s="21" t="s">
        <v>12</v>
      </c>
      <c r="D306" s="22">
        <v>34</v>
      </c>
      <c r="E306" s="23" t="s">
        <v>28</v>
      </c>
      <c r="F306">
        <f t="shared" si="4"/>
        <v>202305</v>
      </c>
    </row>
    <row r="307" spans="1:6" x14ac:dyDescent="0.3">
      <c r="A307" s="21" t="s">
        <v>13</v>
      </c>
      <c r="B307" s="21" t="s">
        <v>6</v>
      </c>
      <c r="C307" s="21" t="s">
        <v>7</v>
      </c>
      <c r="D307" s="22">
        <v>32</v>
      </c>
      <c r="E307" s="23" t="s">
        <v>28</v>
      </c>
      <c r="F307">
        <f t="shared" si="4"/>
        <v>202305</v>
      </c>
    </row>
    <row r="308" spans="1:6" x14ac:dyDescent="0.3">
      <c r="A308" s="21" t="s">
        <v>13</v>
      </c>
      <c r="B308" s="21" t="s">
        <v>6</v>
      </c>
      <c r="C308" s="21" t="s">
        <v>9</v>
      </c>
      <c r="D308" s="22">
        <v>11</v>
      </c>
      <c r="E308" s="23" t="s">
        <v>28</v>
      </c>
      <c r="F308">
        <f t="shared" si="4"/>
        <v>202305</v>
      </c>
    </row>
    <row r="309" spans="1:6" x14ac:dyDescent="0.3">
      <c r="A309" s="21" t="s">
        <v>13</v>
      </c>
      <c r="B309" s="21" t="s">
        <v>6</v>
      </c>
      <c r="C309" s="21" t="s">
        <v>10</v>
      </c>
      <c r="D309" s="22">
        <v>17</v>
      </c>
      <c r="E309" s="23" t="s">
        <v>28</v>
      </c>
      <c r="F309">
        <f t="shared" si="4"/>
        <v>202305</v>
      </c>
    </row>
    <row r="310" spans="1:6" x14ac:dyDescent="0.3">
      <c r="A310" s="21" t="s">
        <v>13</v>
      </c>
      <c r="B310" s="21" t="s">
        <v>6</v>
      </c>
      <c r="C310" s="21" t="s">
        <v>11</v>
      </c>
      <c r="D310" s="22">
        <v>16</v>
      </c>
      <c r="E310" s="23" t="s">
        <v>28</v>
      </c>
      <c r="F310">
        <f t="shared" si="4"/>
        <v>202305</v>
      </c>
    </row>
    <row r="311" spans="1:6" x14ac:dyDescent="0.3">
      <c r="A311" s="21" t="s">
        <v>13</v>
      </c>
      <c r="B311" s="21" t="s">
        <v>6</v>
      </c>
      <c r="C311" s="21" t="s">
        <v>12</v>
      </c>
      <c r="D311" s="22">
        <v>5</v>
      </c>
      <c r="E311" s="23" t="s">
        <v>28</v>
      </c>
      <c r="F311">
        <f t="shared" si="4"/>
        <v>202305</v>
      </c>
    </row>
    <row r="312" spans="1:6" x14ac:dyDescent="0.3">
      <c r="A312" s="21" t="s">
        <v>14</v>
      </c>
      <c r="B312" s="21" t="s">
        <v>6</v>
      </c>
      <c r="C312" s="21" t="s">
        <v>7</v>
      </c>
      <c r="D312" s="22">
        <v>145</v>
      </c>
      <c r="E312" s="23" t="s">
        <v>28</v>
      </c>
      <c r="F312">
        <f t="shared" si="4"/>
        <v>202305</v>
      </c>
    </row>
    <row r="313" spans="1:6" x14ac:dyDescent="0.3">
      <c r="A313" s="21" t="s">
        <v>14</v>
      </c>
      <c r="B313" s="21" t="s">
        <v>6</v>
      </c>
      <c r="C313" s="21" t="s">
        <v>9</v>
      </c>
      <c r="D313" s="22">
        <v>31</v>
      </c>
      <c r="E313" s="23" t="s">
        <v>28</v>
      </c>
      <c r="F313">
        <f t="shared" si="4"/>
        <v>202305</v>
      </c>
    </row>
    <row r="314" spans="1:6" x14ac:dyDescent="0.3">
      <c r="A314" s="21" t="s">
        <v>14</v>
      </c>
      <c r="B314" s="21" t="s">
        <v>6</v>
      </c>
      <c r="C314" s="21" t="s">
        <v>10</v>
      </c>
      <c r="D314" s="22">
        <v>54</v>
      </c>
      <c r="E314" s="23" t="s">
        <v>28</v>
      </c>
      <c r="F314">
        <f t="shared" si="4"/>
        <v>202305</v>
      </c>
    </row>
    <row r="315" spans="1:6" x14ac:dyDescent="0.3">
      <c r="A315" s="21" t="s">
        <v>14</v>
      </c>
      <c r="B315" s="21" t="s">
        <v>6</v>
      </c>
      <c r="C315" s="21" t="s">
        <v>11</v>
      </c>
      <c r="D315" s="22">
        <v>33</v>
      </c>
      <c r="E315" s="23" t="s">
        <v>28</v>
      </c>
      <c r="F315">
        <f t="shared" si="4"/>
        <v>202305</v>
      </c>
    </row>
    <row r="316" spans="1:6" x14ac:dyDescent="0.3">
      <c r="A316" s="21" t="s">
        <v>14</v>
      </c>
      <c r="B316" s="21" t="s">
        <v>6</v>
      </c>
      <c r="C316" s="21" t="s">
        <v>12</v>
      </c>
      <c r="D316" s="22">
        <v>24</v>
      </c>
      <c r="E316" s="23" t="s">
        <v>28</v>
      </c>
      <c r="F316">
        <f t="shared" si="4"/>
        <v>202305</v>
      </c>
    </row>
    <row r="317" spans="1:6" x14ac:dyDescent="0.3">
      <c r="A317" s="21" t="s">
        <v>140</v>
      </c>
      <c r="B317" s="21" t="s">
        <v>6</v>
      </c>
      <c r="C317" s="21" t="s">
        <v>7</v>
      </c>
      <c r="D317" s="22">
        <v>14</v>
      </c>
      <c r="E317" s="23" t="s">
        <v>28</v>
      </c>
      <c r="F317">
        <f t="shared" si="4"/>
        <v>202305</v>
      </c>
    </row>
    <row r="318" spans="1:6" x14ac:dyDescent="0.3">
      <c r="A318" s="21" t="s">
        <v>140</v>
      </c>
      <c r="B318" s="21" t="s">
        <v>6</v>
      </c>
      <c r="C318" s="21" t="s">
        <v>9</v>
      </c>
      <c r="D318" s="22">
        <v>0</v>
      </c>
      <c r="E318" s="23" t="s">
        <v>28</v>
      </c>
      <c r="F318">
        <f t="shared" si="4"/>
        <v>202305</v>
      </c>
    </row>
    <row r="319" spans="1:6" x14ac:dyDescent="0.3">
      <c r="A319" s="21" t="s">
        <v>140</v>
      </c>
      <c r="B319" s="21" t="s">
        <v>6</v>
      </c>
      <c r="C319" s="21" t="s">
        <v>10</v>
      </c>
      <c r="D319" s="22">
        <v>1</v>
      </c>
      <c r="E319" s="23" t="s">
        <v>28</v>
      </c>
      <c r="F319">
        <f t="shared" si="4"/>
        <v>202305</v>
      </c>
    </row>
    <row r="320" spans="1:6" x14ac:dyDescent="0.3">
      <c r="A320" s="21" t="s">
        <v>140</v>
      </c>
      <c r="B320" s="21" t="s">
        <v>6</v>
      </c>
      <c r="C320" s="21" t="s">
        <v>11</v>
      </c>
      <c r="D320" s="22">
        <v>1</v>
      </c>
      <c r="E320" s="23" t="s">
        <v>28</v>
      </c>
      <c r="F320">
        <f t="shared" si="4"/>
        <v>202305</v>
      </c>
    </row>
    <row r="321" spans="1:6" x14ac:dyDescent="0.3">
      <c r="A321" s="21" t="s">
        <v>140</v>
      </c>
      <c r="B321" s="21" t="s">
        <v>6</v>
      </c>
      <c r="C321" s="21" t="s">
        <v>12</v>
      </c>
      <c r="D321" s="22">
        <v>1</v>
      </c>
      <c r="E321" s="23" t="s">
        <v>28</v>
      </c>
      <c r="F321">
        <f t="shared" si="4"/>
        <v>202305</v>
      </c>
    </row>
    <row r="322" spans="1:6" x14ac:dyDescent="0.3">
      <c r="A322" s="21" t="s">
        <v>15</v>
      </c>
      <c r="B322" s="21" t="s">
        <v>6</v>
      </c>
      <c r="C322" s="21" t="s">
        <v>7</v>
      </c>
      <c r="D322" s="22">
        <v>609</v>
      </c>
      <c r="E322" s="23" t="s">
        <v>28</v>
      </c>
      <c r="F322">
        <f t="shared" si="4"/>
        <v>202305</v>
      </c>
    </row>
    <row r="323" spans="1:6" x14ac:dyDescent="0.3">
      <c r="A323" s="21" t="s">
        <v>15</v>
      </c>
      <c r="B323" s="21" t="s">
        <v>6</v>
      </c>
      <c r="C323" s="21" t="s">
        <v>9</v>
      </c>
      <c r="D323" s="22">
        <v>122</v>
      </c>
      <c r="E323" s="23" t="s">
        <v>28</v>
      </c>
      <c r="F323">
        <f t="shared" ref="F323:F386" si="5">YEAR(E323)*100+MONTH(E323)</f>
        <v>202305</v>
      </c>
    </row>
    <row r="324" spans="1:6" x14ac:dyDescent="0.3">
      <c r="A324" s="21" t="s">
        <v>15</v>
      </c>
      <c r="B324" s="21" t="s">
        <v>6</v>
      </c>
      <c r="C324" s="21" t="s">
        <v>10</v>
      </c>
      <c r="D324" s="22">
        <v>417</v>
      </c>
      <c r="E324" s="23" t="s">
        <v>28</v>
      </c>
      <c r="F324">
        <f t="shared" si="5"/>
        <v>202305</v>
      </c>
    </row>
    <row r="325" spans="1:6" x14ac:dyDescent="0.3">
      <c r="A325" s="21" t="s">
        <v>15</v>
      </c>
      <c r="B325" s="21" t="s">
        <v>6</v>
      </c>
      <c r="C325" s="21" t="s">
        <v>11</v>
      </c>
      <c r="D325" s="22">
        <v>157</v>
      </c>
      <c r="E325" s="23" t="s">
        <v>28</v>
      </c>
      <c r="F325">
        <f t="shared" si="5"/>
        <v>202305</v>
      </c>
    </row>
    <row r="326" spans="1:6" x14ac:dyDescent="0.3">
      <c r="A326" s="21" t="s">
        <v>15</v>
      </c>
      <c r="B326" s="21" t="s">
        <v>6</v>
      </c>
      <c r="C326" s="21" t="s">
        <v>12</v>
      </c>
      <c r="D326" s="22">
        <v>31</v>
      </c>
      <c r="E326" s="23" t="s">
        <v>28</v>
      </c>
      <c r="F326">
        <f t="shared" si="5"/>
        <v>202305</v>
      </c>
    </row>
    <row r="327" spans="1:6" x14ac:dyDescent="0.3">
      <c r="A327" s="21" t="s">
        <v>16</v>
      </c>
      <c r="B327" s="21" t="s">
        <v>6</v>
      </c>
      <c r="C327" s="21" t="s">
        <v>7</v>
      </c>
      <c r="D327" s="22">
        <v>1129</v>
      </c>
      <c r="E327" s="23" t="s">
        <v>28</v>
      </c>
      <c r="F327">
        <f t="shared" si="5"/>
        <v>202305</v>
      </c>
    </row>
    <row r="328" spans="1:6" x14ac:dyDescent="0.3">
      <c r="A328" s="21" t="s">
        <v>16</v>
      </c>
      <c r="B328" s="21" t="s">
        <v>6</v>
      </c>
      <c r="C328" s="21" t="s">
        <v>9</v>
      </c>
      <c r="D328" s="22">
        <v>237</v>
      </c>
      <c r="E328" s="23" t="s">
        <v>28</v>
      </c>
      <c r="F328">
        <f t="shared" si="5"/>
        <v>202305</v>
      </c>
    </row>
    <row r="329" spans="1:6" x14ac:dyDescent="0.3">
      <c r="A329" s="21" t="s">
        <v>16</v>
      </c>
      <c r="B329" s="21" t="s">
        <v>6</v>
      </c>
      <c r="C329" s="21" t="s">
        <v>10</v>
      </c>
      <c r="D329" s="22">
        <v>267</v>
      </c>
      <c r="E329" s="23" t="s">
        <v>28</v>
      </c>
      <c r="F329">
        <f t="shared" si="5"/>
        <v>202305</v>
      </c>
    </row>
    <row r="330" spans="1:6" x14ac:dyDescent="0.3">
      <c r="A330" s="21" t="s">
        <v>16</v>
      </c>
      <c r="B330" s="21" t="s">
        <v>6</v>
      </c>
      <c r="C330" s="21" t="s">
        <v>11</v>
      </c>
      <c r="D330" s="22">
        <v>117</v>
      </c>
      <c r="E330" s="23" t="s">
        <v>28</v>
      </c>
      <c r="F330">
        <f t="shared" si="5"/>
        <v>202305</v>
      </c>
    </row>
    <row r="331" spans="1:6" x14ac:dyDescent="0.3">
      <c r="A331" s="21" t="s">
        <v>16</v>
      </c>
      <c r="B331" s="21" t="s">
        <v>6</v>
      </c>
      <c r="C331" s="21" t="s">
        <v>12</v>
      </c>
      <c r="D331" s="22">
        <v>26</v>
      </c>
      <c r="E331" s="23" t="s">
        <v>28</v>
      </c>
      <c r="F331">
        <f t="shared" si="5"/>
        <v>202305</v>
      </c>
    </row>
    <row r="332" spans="1:6" x14ac:dyDescent="0.3">
      <c r="A332" s="21" t="s">
        <v>17</v>
      </c>
      <c r="B332" s="21" t="s">
        <v>6</v>
      </c>
      <c r="C332" s="21" t="s">
        <v>7</v>
      </c>
      <c r="D332" s="22">
        <v>78</v>
      </c>
      <c r="E332" s="23" t="s">
        <v>28</v>
      </c>
      <c r="F332">
        <f t="shared" si="5"/>
        <v>202305</v>
      </c>
    </row>
    <row r="333" spans="1:6" x14ac:dyDescent="0.3">
      <c r="A333" s="21" t="s">
        <v>17</v>
      </c>
      <c r="B333" s="21" t="s">
        <v>6</v>
      </c>
      <c r="C333" s="21" t="s">
        <v>9</v>
      </c>
      <c r="D333" s="22">
        <v>6</v>
      </c>
      <c r="E333" s="23" t="s">
        <v>28</v>
      </c>
      <c r="F333">
        <f t="shared" si="5"/>
        <v>202305</v>
      </c>
    </row>
    <row r="334" spans="1:6" x14ac:dyDescent="0.3">
      <c r="A334" s="21" t="s">
        <v>17</v>
      </c>
      <c r="B334" s="21" t="s">
        <v>6</v>
      </c>
      <c r="C334" s="21" t="s">
        <v>10</v>
      </c>
      <c r="D334" s="22">
        <v>22</v>
      </c>
      <c r="E334" s="23" t="s">
        <v>28</v>
      </c>
      <c r="F334">
        <f t="shared" si="5"/>
        <v>202305</v>
      </c>
    </row>
    <row r="335" spans="1:6" x14ac:dyDescent="0.3">
      <c r="A335" s="21" t="s">
        <v>17</v>
      </c>
      <c r="B335" s="21" t="s">
        <v>6</v>
      </c>
      <c r="C335" s="21" t="s">
        <v>11</v>
      </c>
      <c r="D335" s="22">
        <v>9</v>
      </c>
      <c r="E335" s="23" t="s">
        <v>28</v>
      </c>
      <c r="F335">
        <f t="shared" si="5"/>
        <v>202305</v>
      </c>
    </row>
    <row r="336" spans="1:6" x14ac:dyDescent="0.3">
      <c r="A336" s="21" t="s">
        <v>17</v>
      </c>
      <c r="B336" s="21" t="s">
        <v>6</v>
      </c>
      <c r="C336" s="21" t="s">
        <v>12</v>
      </c>
      <c r="D336" s="22">
        <v>0</v>
      </c>
      <c r="E336" s="23" t="s">
        <v>28</v>
      </c>
      <c r="F336">
        <f t="shared" si="5"/>
        <v>202305</v>
      </c>
    </row>
    <row r="337" spans="1:6" x14ac:dyDescent="0.3">
      <c r="A337" s="21" t="s">
        <v>141</v>
      </c>
      <c r="B337" s="21" t="s">
        <v>6</v>
      </c>
      <c r="C337" s="21" t="s">
        <v>7</v>
      </c>
      <c r="D337" s="22">
        <v>13</v>
      </c>
      <c r="E337" s="23" t="s">
        <v>28</v>
      </c>
      <c r="F337">
        <f t="shared" si="5"/>
        <v>202305</v>
      </c>
    </row>
    <row r="338" spans="1:6" x14ac:dyDescent="0.3">
      <c r="A338" s="21" t="s">
        <v>141</v>
      </c>
      <c r="B338" s="21" t="s">
        <v>6</v>
      </c>
      <c r="C338" s="21" t="s">
        <v>9</v>
      </c>
      <c r="D338" s="22">
        <v>4</v>
      </c>
      <c r="E338" s="23" t="s">
        <v>28</v>
      </c>
      <c r="F338">
        <f t="shared" si="5"/>
        <v>202305</v>
      </c>
    </row>
    <row r="339" spans="1:6" x14ac:dyDescent="0.3">
      <c r="A339" s="21" t="s">
        <v>141</v>
      </c>
      <c r="B339" s="21" t="s">
        <v>6</v>
      </c>
      <c r="C339" s="21" t="s">
        <v>10</v>
      </c>
      <c r="D339" s="22">
        <v>1</v>
      </c>
      <c r="E339" s="23" t="s">
        <v>28</v>
      </c>
      <c r="F339">
        <f t="shared" si="5"/>
        <v>202305</v>
      </c>
    </row>
    <row r="340" spans="1:6" x14ac:dyDescent="0.3">
      <c r="A340" s="21" t="s">
        <v>141</v>
      </c>
      <c r="B340" s="21" t="s">
        <v>6</v>
      </c>
      <c r="C340" s="21" t="s">
        <v>11</v>
      </c>
      <c r="D340" s="22">
        <v>1</v>
      </c>
      <c r="E340" s="23" t="s">
        <v>28</v>
      </c>
      <c r="F340">
        <f t="shared" si="5"/>
        <v>202305</v>
      </c>
    </row>
    <row r="341" spans="1:6" x14ac:dyDescent="0.3">
      <c r="A341" s="21" t="s">
        <v>141</v>
      </c>
      <c r="B341" s="21" t="s">
        <v>6</v>
      </c>
      <c r="C341" s="21" t="s">
        <v>12</v>
      </c>
      <c r="D341" s="22">
        <v>0</v>
      </c>
      <c r="E341" s="23" t="s">
        <v>28</v>
      </c>
      <c r="F341">
        <f t="shared" si="5"/>
        <v>202305</v>
      </c>
    </row>
    <row r="342" spans="1:6" x14ac:dyDescent="0.3">
      <c r="A342" s="21" t="s">
        <v>18</v>
      </c>
      <c r="B342" s="21" t="s">
        <v>6</v>
      </c>
      <c r="C342" s="21" t="s">
        <v>7</v>
      </c>
      <c r="D342" s="22">
        <v>611</v>
      </c>
      <c r="E342" s="23" t="s">
        <v>28</v>
      </c>
      <c r="F342">
        <f t="shared" si="5"/>
        <v>202305</v>
      </c>
    </row>
    <row r="343" spans="1:6" x14ac:dyDescent="0.3">
      <c r="A343" s="21" t="s">
        <v>18</v>
      </c>
      <c r="B343" s="21" t="s">
        <v>6</v>
      </c>
      <c r="C343" s="21" t="s">
        <v>9</v>
      </c>
      <c r="D343" s="22">
        <v>92</v>
      </c>
      <c r="E343" s="23" t="s">
        <v>28</v>
      </c>
      <c r="F343">
        <f t="shared" si="5"/>
        <v>202305</v>
      </c>
    </row>
    <row r="344" spans="1:6" x14ac:dyDescent="0.3">
      <c r="A344" s="21" t="s">
        <v>18</v>
      </c>
      <c r="B344" s="21" t="s">
        <v>6</v>
      </c>
      <c r="C344" s="21" t="s">
        <v>10</v>
      </c>
      <c r="D344" s="22">
        <v>98</v>
      </c>
      <c r="E344" s="23" t="s">
        <v>28</v>
      </c>
      <c r="F344">
        <f t="shared" si="5"/>
        <v>202305</v>
      </c>
    </row>
    <row r="345" spans="1:6" x14ac:dyDescent="0.3">
      <c r="A345" s="21" t="s">
        <v>18</v>
      </c>
      <c r="B345" s="21" t="s">
        <v>6</v>
      </c>
      <c r="C345" s="21" t="s">
        <v>11</v>
      </c>
      <c r="D345" s="22">
        <v>142</v>
      </c>
      <c r="E345" s="23" t="s">
        <v>28</v>
      </c>
      <c r="F345">
        <f t="shared" si="5"/>
        <v>202305</v>
      </c>
    </row>
    <row r="346" spans="1:6" x14ac:dyDescent="0.3">
      <c r="A346" s="21" t="s">
        <v>18</v>
      </c>
      <c r="B346" s="21" t="s">
        <v>6</v>
      </c>
      <c r="C346" s="21" t="s">
        <v>12</v>
      </c>
      <c r="D346" s="22">
        <v>8</v>
      </c>
      <c r="E346" s="23" t="s">
        <v>28</v>
      </c>
      <c r="F346">
        <f t="shared" si="5"/>
        <v>202305</v>
      </c>
    </row>
    <row r="347" spans="1:6" x14ac:dyDescent="0.3">
      <c r="A347" s="21" t="s">
        <v>19</v>
      </c>
      <c r="B347" s="21" t="s">
        <v>6</v>
      </c>
      <c r="C347" s="21" t="s">
        <v>7</v>
      </c>
      <c r="D347" s="22">
        <v>40</v>
      </c>
      <c r="E347" s="23" t="s">
        <v>28</v>
      </c>
      <c r="F347">
        <f t="shared" si="5"/>
        <v>202305</v>
      </c>
    </row>
    <row r="348" spans="1:6" x14ac:dyDescent="0.3">
      <c r="A348" s="21" t="s">
        <v>19</v>
      </c>
      <c r="B348" s="21" t="s">
        <v>6</v>
      </c>
      <c r="C348" s="21" t="s">
        <v>9</v>
      </c>
      <c r="D348" s="22">
        <v>1</v>
      </c>
      <c r="E348" s="23" t="s">
        <v>28</v>
      </c>
      <c r="F348">
        <f t="shared" si="5"/>
        <v>202305</v>
      </c>
    </row>
    <row r="349" spans="1:6" x14ac:dyDescent="0.3">
      <c r="A349" s="21" t="s">
        <v>19</v>
      </c>
      <c r="B349" s="21" t="s">
        <v>6</v>
      </c>
      <c r="C349" s="21" t="s">
        <v>10</v>
      </c>
      <c r="D349" s="22">
        <v>10</v>
      </c>
      <c r="E349" s="23" t="s">
        <v>28</v>
      </c>
      <c r="F349">
        <f t="shared" si="5"/>
        <v>202305</v>
      </c>
    </row>
    <row r="350" spans="1:6" x14ac:dyDescent="0.3">
      <c r="A350" s="21" t="s">
        <v>19</v>
      </c>
      <c r="B350" s="21" t="s">
        <v>6</v>
      </c>
      <c r="C350" s="21" t="s">
        <v>11</v>
      </c>
      <c r="D350" s="22">
        <v>7</v>
      </c>
      <c r="E350" s="23" t="s">
        <v>28</v>
      </c>
      <c r="F350">
        <f t="shared" si="5"/>
        <v>202305</v>
      </c>
    </row>
    <row r="351" spans="1:6" x14ac:dyDescent="0.3">
      <c r="A351" s="21" t="s">
        <v>19</v>
      </c>
      <c r="B351" s="21" t="s">
        <v>6</v>
      </c>
      <c r="C351" s="21" t="s">
        <v>12</v>
      </c>
      <c r="D351" s="22">
        <v>2</v>
      </c>
      <c r="E351" s="23" t="s">
        <v>28</v>
      </c>
      <c r="F351">
        <f t="shared" si="5"/>
        <v>202305</v>
      </c>
    </row>
    <row r="352" spans="1:6" x14ac:dyDescent="0.3">
      <c r="A352" s="21" t="s">
        <v>20</v>
      </c>
      <c r="B352" s="21" t="s">
        <v>6</v>
      </c>
      <c r="C352" s="21" t="s">
        <v>7</v>
      </c>
      <c r="D352" s="22">
        <v>98</v>
      </c>
      <c r="E352" s="23" t="s">
        <v>28</v>
      </c>
      <c r="F352">
        <f t="shared" si="5"/>
        <v>202305</v>
      </c>
    </row>
    <row r="353" spans="1:6" x14ac:dyDescent="0.3">
      <c r="A353" s="21" t="s">
        <v>20</v>
      </c>
      <c r="B353" s="21" t="s">
        <v>6</v>
      </c>
      <c r="C353" s="21" t="s">
        <v>9</v>
      </c>
      <c r="D353" s="22">
        <v>19</v>
      </c>
      <c r="E353" s="23" t="s">
        <v>28</v>
      </c>
      <c r="F353">
        <f t="shared" si="5"/>
        <v>202305</v>
      </c>
    </row>
    <row r="354" spans="1:6" x14ac:dyDescent="0.3">
      <c r="A354" s="21" t="s">
        <v>20</v>
      </c>
      <c r="B354" s="21" t="s">
        <v>6</v>
      </c>
      <c r="C354" s="21" t="s">
        <v>10</v>
      </c>
      <c r="D354" s="22">
        <v>37</v>
      </c>
      <c r="E354" s="23" t="s">
        <v>28</v>
      </c>
      <c r="F354">
        <f t="shared" si="5"/>
        <v>202305</v>
      </c>
    </row>
    <row r="355" spans="1:6" x14ac:dyDescent="0.3">
      <c r="A355" s="21" t="s">
        <v>20</v>
      </c>
      <c r="B355" s="21" t="s">
        <v>6</v>
      </c>
      <c r="C355" s="21" t="s">
        <v>11</v>
      </c>
      <c r="D355" s="22">
        <v>8</v>
      </c>
      <c r="E355" s="23" t="s">
        <v>28</v>
      </c>
      <c r="F355">
        <f t="shared" si="5"/>
        <v>202305</v>
      </c>
    </row>
    <row r="356" spans="1:6" x14ac:dyDescent="0.3">
      <c r="A356" s="21" t="s">
        <v>20</v>
      </c>
      <c r="B356" s="21" t="s">
        <v>6</v>
      </c>
      <c r="C356" s="21" t="s">
        <v>12</v>
      </c>
      <c r="D356" s="22">
        <v>0</v>
      </c>
      <c r="E356" s="23" t="s">
        <v>28</v>
      </c>
      <c r="F356">
        <f t="shared" si="5"/>
        <v>202305</v>
      </c>
    </row>
    <row r="357" spans="1:6" x14ac:dyDescent="0.3">
      <c r="A357" s="21" t="s">
        <v>21</v>
      </c>
      <c r="B357" s="21" t="s">
        <v>6</v>
      </c>
      <c r="C357" s="21" t="s">
        <v>7</v>
      </c>
      <c r="D357" s="22">
        <v>37</v>
      </c>
      <c r="E357" s="23" t="s">
        <v>28</v>
      </c>
      <c r="F357">
        <f t="shared" si="5"/>
        <v>202305</v>
      </c>
    </row>
    <row r="358" spans="1:6" x14ac:dyDescent="0.3">
      <c r="A358" s="21" t="s">
        <v>21</v>
      </c>
      <c r="B358" s="21" t="s">
        <v>6</v>
      </c>
      <c r="C358" s="21" t="s">
        <v>9</v>
      </c>
      <c r="D358" s="22">
        <v>11</v>
      </c>
      <c r="E358" s="23" t="s">
        <v>28</v>
      </c>
      <c r="F358">
        <f t="shared" si="5"/>
        <v>202305</v>
      </c>
    </row>
    <row r="359" spans="1:6" x14ac:dyDescent="0.3">
      <c r="A359" s="21" t="s">
        <v>21</v>
      </c>
      <c r="B359" s="21" t="s">
        <v>6</v>
      </c>
      <c r="C359" s="21" t="s">
        <v>10</v>
      </c>
      <c r="D359" s="22">
        <v>20</v>
      </c>
      <c r="E359" s="23" t="s">
        <v>28</v>
      </c>
      <c r="F359">
        <f t="shared" si="5"/>
        <v>202305</v>
      </c>
    </row>
    <row r="360" spans="1:6" x14ac:dyDescent="0.3">
      <c r="A360" s="21" t="s">
        <v>21</v>
      </c>
      <c r="B360" s="21" t="s">
        <v>6</v>
      </c>
      <c r="C360" s="21" t="s">
        <v>11</v>
      </c>
      <c r="D360" s="22">
        <v>4</v>
      </c>
      <c r="E360" s="23" t="s">
        <v>28</v>
      </c>
      <c r="F360">
        <f t="shared" si="5"/>
        <v>202305</v>
      </c>
    </row>
    <row r="361" spans="1:6" x14ac:dyDescent="0.3">
      <c r="A361" s="21" t="s">
        <v>21</v>
      </c>
      <c r="B361" s="21" t="s">
        <v>6</v>
      </c>
      <c r="C361" s="21" t="s">
        <v>12</v>
      </c>
      <c r="D361" s="22">
        <v>0</v>
      </c>
      <c r="E361" s="23" t="s">
        <v>28</v>
      </c>
      <c r="F361">
        <f t="shared" si="5"/>
        <v>202305</v>
      </c>
    </row>
    <row r="362" spans="1:6" x14ac:dyDescent="0.3">
      <c r="A362" s="21" t="s">
        <v>22</v>
      </c>
      <c r="B362" s="21" t="s">
        <v>6</v>
      </c>
      <c r="C362" s="21" t="s">
        <v>7</v>
      </c>
      <c r="D362" s="22">
        <v>14</v>
      </c>
      <c r="E362" s="23" t="s">
        <v>28</v>
      </c>
      <c r="F362">
        <f t="shared" si="5"/>
        <v>202305</v>
      </c>
    </row>
    <row r="363" spans="1:6" x14ac:dyDescent="0.3">
      <c r="A363" s="21" t="s">
        <v>22</v>
      </c>
      <c r="B363" s="21" t="s">
        <v>6</v>
      </c>
      <c r="C363" s="21" t="s">
        <v>9</v>
      </c>
      <c r="D363" s="22">
        <v>1</v>
      </c>
      <c r="E363" s="23" t="s">
        <v>28</v>
      </c>
      <c r="F363">
        <f t="shared" si="5"/>
        <v>202305</v>
      </c>
    </row>
    <row r="364" spans="1:6" x14ac:dyDescent="0.3">
      <c r="A364" s="21" t="s">
        <v>22</v>
      </c>
      <c r="B364" s="21" t="s">
        <v>6</v>
      </c>
      <c r="C364" s="21" t="s">
        <v>10</v>
      </c>
      <c r="D364" s="22">
        <v>6</v>
      </c>
      <c r="E364" s="23" t="s">
        <v>28</v>
      </c>
      <c r="F364">
        <f t="shared" si="5"/>
        <v>202305</v>
      </c>
    </row>
    <row r="365" spans="1:6" x14ac:dyDescent="0.3">
      <c r="A365" s="21" t="s">
        <v>22</v>
      </c>
      <c r="B365" s="21" t="s">
        <v>6</v>
      </c>
      <c r="C365" s="21" t="s">
        <v>11</v>
      </c>
      <c r="D365" s="22">
        <v>13</v>
      </c>
      <c r="E365" s="23" t="s">
        <v>28</v>
      </c>
      <c r="F365">
        <f t="shared" si="5"/>
        <v>202305</v>
      </c>
    </row>
    <row r="366" spans="1:6" x14ac:dyDescent="0.3">
      <c r="A366" s="21" t="s">
        <v>22</v>
      </c>
      <c r="B366" s="21" t="s">
        <v>6</v>
      </c>
      <c r="C366" s="21" t="s">
        <v>12</v>
      </c>
      <c r="D366" s="22">
        <v>6</v>
      </c>
      <c r="E366" s="23" t="s">
        <v>28</v>
      </c>
      <c r="F366">
        <f t="shared" si="5"/>
        <v>202305</v>
      </c>
    </row>
    <row r="367" spans="1:6" x14ac:dyDescent="0.3">
      <c r="A367" s="21" t="s">
        <v>23</v>
      </c>
      <c r="B367" s="21" t="s">
        <v>6</v>
      </c>
      <c r="C367" s="21" t="s">
        <v>7</v>
      </c>
      <c r="D367" s="22">
        <v>0</v>
      </c>
      <c r="E367" s="23" t="s">
        <v>28</v>
      </c>
      <c r="F367">
        <f t="shared" si="5"/>
        <v>202305</v>
      </c>
    </row>
    <row r="368" spans="1:6" x14ac:dyDescent="0.3">
      <c r="A368" s="21" t="s">
        <v>23</v>
      </c>
      <c r="B368" s="21" t="s">
        <v>6</v>
      </c>
      <c r="C368" s="21" t="s">
        <v>9</v>
      </c>
      <c r="D368" s="22">
        <v>1</v>
      </c>
      <c r="E368" s="23" t="s">
        <v>28</v>
      </c>
      <c r="F368">
        <f t="shared" si="5"/>
        <v>202305</v>
      </c>
    </row>
    <row r="369" spans="1:6" x14ac:dyDescent="0.3">
      <c r="A369" s="21" t="s">
        <v>23</v>
      </c>
      <c r="B369" s="21" t="s">
        <v>6</v>
      </c>
      <c r="C369" s="21" t="s">
        <v>10</v>
      </c>
      <c r="D369" s="22">
        <v>1</v>
      </c>
      <c r="E369" s="23" t="s">
        <v>28</v>
      </c>
      <c r="F369">
        <f t="shared" si="5"/>
        <v>202305</v>
      </c>
    </row>
    <row r="370" spans="1:6" x14ac:dyDescent="0.3">
      <c r="A370" s="21" t="s">
        <v>23</v>
      </c>
      <c r="B370" s="21" t="s">
        <v>6</v>
      </c>
      <c r="C370" s="21" t="s">
        <v>11</v>
      </c>
      <c r="D370" s="22">
        <v>0</v>
      </c>
      <c r="E370" s="23" t="s">
        <v>28</v>
      </c>
      <c r="F370">
        <f t="shared" si="5"/>
        <v>202305</v>
      </c>
    </row>
    <row r="371" spans="1:6" x14ac:dyDescent="0.3">
      <c r="A371" s="21" t="s">
        <v>23</v>
      </c>
      <c r="B371" s="21" t="s">
        <v>6</v>
      </c>
      <c r="C371" s="21" t="s">
        <v>12</v>
      </c>
      <c r="D371" s="22">
        <v>0</v>
      </c>
      <c r="E371" s="23" t="s">
        <v>28</v>
      </c>
      <c r="F371">
        <f t="shared" si="5"/>
        <v>202305</v>
      </c>
    </row>
    <row r="372" spans="1:6" x14ac:dyDescent="0.3">
      <c r="A372" s="21" t="s">
        <v>24</v>
      </c>
      <c r="B372" s="21" t="s">
        <v>6</v>
      </c>
      <c r="C372" s="21" t="s">
        <v>7</v>
      </c>
      <c r="D372" s="22">
        <v>7</v>
      </c>
      <c r="E372" s="23" t="s">
        <v>28</v>
      </c>
      <c r="F372">
        <f t="shared" si="5"/>
        <v>202305</v>
      </c>
    </row>
    <row r="373" spans="1:6" x14ac:dyDescent="0.3">
      <c r="A373" s="21" t="s">
        <v>24</v>
      </c>
      <c r="B373" s="21" t="s">
        <v>6</v>
      </c>
      <c r="C373" s="21" t="s">
        <v>9</v>
      </c>
      <c r="D373" s="22">
        <v>0</v>
      </c>
      <c r="E373" s="23" t="s">
        <v>28</v>
      </c>
      <c r="F373">
        <f t="shared" si="5"/>
        <v>202305</v>
      </c>
    </row>
    <row r="374" spans="1:6" x14ac:dyDescent="0.3">
      <c r="A374" s="21" t="s">
        <v>24</v>
      </c>
      <c r="B374" s="21" t="s">
        <v>6</v>
      </c>
      <c r="C374" s="21" t="s">
        <v>10</v>
      </c>
      <c r="D374" s="22">
        <v>0</v>
      </c>
      <c r="E374" s="23" t="s">
        <v>28</v>
      </c>
      <c r="F374">
        <f t="shared" si="5"/>
        <v>202305</v>
      </c>
    </row>
    <row r="375" spans="1:6" x14ac:dyDescent="0.3">
      <c r="A375" s="21" t="s">
        <v>24</v>
      </c>
      <c r="B375" s="21" t="s">
        <v>6</v>
      </c>
      <c r="C375" s="21" t="s">
        <v>11</v>
      </c>
      <c r="D375" s="22">
        <v>0</v>
      </c>
      <c r="E375" s="23" t="s">
        <v>28</v>
      </c>
      <c r="F375">
        <f t="shared" si="5"/>
        <v>202305</v>
      </c>
    </row>
    <row r="376" spans="1:6" x14ac:dyDescent="0.3">
      <c r="A376" s="21" t="s">
        <v>24</v>
      </c>
      <c r="B376" s="21" t="s">
        <v>6</v>
      </c>
      <c r="C376" s="21" t="s">
        <v>12</v>
      </c>
      <c r="D376" s="22">
        <v>1</v>
      </c>
      <c r="E376" s="23" t="s">
        <v>28</v>
      </c>
      <c r="F376">
        <f t="shared" si="5"/>
        <v>202305</v>
      </c>
    </row>
    <row r="377" spans="1:6" x14ac:dyDescent="0.3">
      <c r="A377" s="21" t="s">
        <v>5</v>
      </c>
      <c r="B377" s="21" t="s">
        <v>6</v>
      </c>
      <c r="C377" s="21" t="s">
        <v>7</v>
      </c>
      <c r="D377" s="22">
        <v>299</v>
      </c>
      <c r="E377" s="23" t="s">
        <v>29</v>
      </c>
      <c r="F377">
        <f t="shared" si="5"/>
        <v>202306</v>
      </c>
    </row>
    <row r="378" spans="1:6" x14ac:dyDescent="0.3">
      <c r="A378" s="21" t="s">
        <v>5</v>
      </c>
      <c r="B378" s="21" t="s">
        <v>6</v>
      </c>
      <c r="C378" s="21" t="s">
        <v>9</v>
      </c>
      <c r="D378" s="22">
        <v>64</v>
      </c>
      <c r="E378" s="23" t="s">
        <v>29</v>
      </c>
      <c r="F378">
        <f t="shared" si="5"/>
        <v>202306</v>
      </c>
    </row>
    <row r="379" spans="1:6" x14ac:dyDescent="0.3">
      <c r="A379" s="21" t="s">
        <v>5</v>
      </c>
      <c r="B379" s="21" t="s">
        <v>6</v>
      </c>
      <c r="C379" s="21" t="s">
        <v>10</v>
      </c>
      <c r="D379" s="22">
        <v>125</v>
      </c>
      <c r="E379" s="23" t="s">
        <v>29</v>
      </c>
      <c r="F379">
        <f t="shared" si="5"/>
        <v>202306</v>
      </c>
    </row>
    <row r="380" spans="1:6" x14ac:dyDescent="0.3">
      <c r="A380" s="21" t="s">
        <v>5</v>
      </c>
      <c r="B380" s="21" t="s">
        <v>6</v>
      </c>
      <c r="C380" s="21" t="s">
        <v>11</v>
      </c>
      <c r="D380" s="22">
        <v>56</v>
      </c>
      <c r="E380" s="23" t="s">
        <v>29</v>
      </c>
      <c r="F380">
        <f t="shared" si="5"/>
        <v>202306</v>
      </c>
    </row>
    <row r="381" spans="1:6" x14ac:dyDescent="0.3">
      <c r="A381" s="21" t="s">
        <v>5</v>
      </c>
      <c r="B381" s="21" t="s">
        <v>6</v>
      </c>
      <c r="C381" s="21" t="s">
        <v>12</v>
      </c>
      <c r="D381" s="22">
        <v>22</v>
      </c>
      <c r="E381" s="23" t="s">
        <v>29</v>
      </c>
      <c r="F381">
        <f t="shared" si="5"/>
        <v>202306</v>
      </c>
    </row>
    <row r="382" spans="1:6" x14ac:dyDescent="0.3">
      <c r="A382" s="21" t="s">
        <v>13</v>
      </c>
      <c r="B382" s="21" t="s">
        <v>6</v>
      </c>
      <c r="C382" s="21" t="s">
        <v>7</v>
      </c>
      <c r="D382" s="22">
        <v>37</v>
      </c>
      <c r="E382" s="23" t="s">
        <v>29</v>
      </c>
      <c r="F382">
        <f t="shared" si="5"/>
        <v>202306</v>
      </c>
    </row>
    <row r="383" spans="1:6" x14ac:dyDescent="0.3">
      <c r="A383" s="21" t="s">
        <v>13</v>
      </c>
      <c r="B383" s="21" t="s">
        <v>6</v>
      </c>
      <c r="C383" s="21" t="s">
        <v>9</v>
      </c>
      <c r="D383" s="22">
        <v>15</v>
      </c>
      <c r="E383" s="23" t="s">
        <v>29</v>
      </c>
      <c r="F383">
        <f t="shared" si="5"/>
        <v>202306</v>
      </c>
    </row>
    <row r="384" spans="1:6" x14ac:dyDescent="0.3">
      <c r="A384" s="21" t="s">
        <v>13</v>
      </c>
      <c r="B384" s="21" t="s">
        <v>6</v>
      </c>
      <c r="C384" s="21" t="s">
        <v>10</v>
      </c>
      <c r="D384" s="22">
        <v>15</v>
      </c>
      <c r="E384" s="23" t="s">
        <v>29</v>
      </c>
      <c r="F384">
        <f t="shared" si="5"/>
        <v>202306</v>
      </c>
    </row>
    <row r="385" spans="1:6" x14ac:dyDescent="0.3">
      <c r="A385" s="21" t="s">
        <v>13</v>
      </c>
      <c r="B385" s="21" t="s">
        <v>6</v>
      </c>
      <c r="C385" s="21" t="s">
        <v>11</v>
      </c>
      <c r="D385" s="22">
        <v>12</v>
      </c>
      <c r="E385" s="23" t="s">
        <v>29</v>
      </c>
      <c r="F385">
        <f t="shared" si="5"/>
        <v>202306</v>
      </c>
    </row>
    <row r="386" spans="1:6" x14ac:dyDescent="0.3">
      <c r="A386" s="21" t="s">
        <v>13</v>
      </c>
      <c r="B386" s="21" t="s">
        <v>6</v>
      </c>
      <c r="C386" s="21" t="s">
        <v>12</v>
      </c>
      <c r="D386" s="22">
        <v>0</v>
      </c>
      <c r="E386" s="23" t="s">
        <v>29</v>
      </c>
      <c r="F386">
        <f t="shared" si="5"/>
        <v>202306</v>
      </c>
    </row>
    <row r="387" spans="1:6" x14ac:dyDescent="0.3">
      <c r="A387" s="21" t="s">
        <v>14</v>
      </c>
      <c r="B387" s="21" t="s">
        <v>6</v>
      </c>
      <c r="C387" s="21" t="s">
        <v>7</v>
      </c>
      <c r="D387" s="22">
        <v>75</v>
      </c>
      <c r="E387" s="23" t="s">
        <v>29</v>
      </c>
      <c r="F387">
        <f t="shared" ref="F387:F450" si="6">YEAR(E387)*100+MONTH(E387)</f>
        <v>202306</v>
      </c>
    </row>
    <row r="388" spans="1:6" x14ac:dyDescent="0.3">
      <c r="A388" s="21" t="s">
        <v>14</v>
      </c>
      <c r="B388" s="21" t="s">
        <v>6</v>
      </c>
      <c r="C388" s="21" t="s">
        <v>9</v>
      </c>
      <c r="D388" s="22">
        <v>30</v>
      </c>
      <c r="E388" s="23" t="s">
        <v>29</v>
      </c>
      <c r="F388">
        <f t="shared" si="6"/>
        <v>202306</v>
      </c>
    </row>
    <row r="389" spans="1:6" x14ac:dyDescent="0.3">
      <c r="A389" s="21" t="s">
        <v>14</v>
      </c>
      <c r="B389" s="21" t="s">
        <v>6</v>
      </c>
      <c r="C389" s="21" t="s">
        <v>10</v>
      </c>
      <c r="D389" s="22">
        <v>71</v>
      </c>
      <c r="E389" s="23" t="s">
        <v>29</v>
      </c>
      <c r="F389">
        <f t="shared" si="6"/>
        <v>202306</v>
      </c>
    </row>
    <row r="390" spans="1:6" x14ac:dyDescent="0.3">
      <c r="A390" s="21" t="s">
        <v>14</v>
      </c>
      <c r="B390" s="21" t="s">
        <v>6</v>
      </c>
      <c r="C390" s="21" t="s">
        <v>11</v>
      </c>
      <c r="D390" s="22">
        <v>28</v>
      </c>
      <c r="E390" s="23" t="s">
        <v>29</v>
      </c>
      <c r="F390">
        <f t="shared" si="6"/>
        <v>202306</v>
      </c>
    </row>
    <row r="391" spans="1:6" x14ac:dyDescent="0.3">
      <c r="A391" s="21" t="s">
        <v>14</v>
      </c>
      <c r="B391" s="21" t="s">
        <v>6</v>
      </c>
      <c r="C391" s="21" t="s">
        <v>12</v>
      </c>
      <c r="D391" s="22">
        <v>18</v>
      </c>
      <c r="E391" s="23" t="s">
        <v>29</v>
      </c>
      <c r="F391">
        <f t="shared" si="6"/>
        <v>202306</v>
      </c>
    </row>
    <row r="392" spans="1:6" x14ac:dyDescent="0.3">
      <c r="A392" s="21" t="s">
        <v>140</v>
      </c>
      <c r="B392" s="21" t="s">
        <v>6</v>
      </c>
      <c r="C392" s="21" t="s">
        <v>7</v>
      </c>
      <c r="D392" s="22">
        <v>10</v>
      </c>
      <c r="E392" s="23" t="s">
        <v>29</v>
      </c>
      <c r="F392">
        <f t="shared" si="6"/>
        <v>202306</v>
      </c>
    </row>
    <row r="393" spans="1:6" x14ac:dyDescent="0.3">
      <c r="A393" s="21" t="s">
        <v>140</v>
      </c>
      <c r="B393" s="21" t="s">
        <v>6</v>
      </c>
      <c r="C393" s="21" t="s">
        <v>9</v>
      </c>
      <c r="D393" s="22">
        <v>0</v>
      </c>
      <c r="E393" s="23" t="s">
        <v>29</v>
      </c>
      <c r="F393">
        <f t="shared" si="6"/>
        <v>202306</v>
      </c>
    </row>
    <row r="394" spans="1:6" x14ac:dyDescent="0.3">
      <c r="A394" s="21" t="s">
        <v>140</v>
      </c>
      <c r="B394" s="21" t="s">
        <v>6</v>
      </c>
      <c r="C394" s="21" t="s">
        <v>10</v>
      </c>
      <c r="D394" s="22">
        <v>1</v>
      </c>
      <c r="E394" s="23" t="s">
        <v>29</v>
      </c>
      <c r="F394">
        <f t="shared" si="6"/>
        <v>202306</v>
      </c>
    </row>
    <row r="395" spans="1:6" x14ac:dyDescent="0.3">
      <c r="A395" s="21" t="s">
        <v>140</v>
      </c>
      <c r="B395" s="21" t="s">
        <v>6</v>
      </c>
      <c r="C395" s="21" t="s">
        <v>11</v>
      </c>
      <c r="D395" s="22">
        <v>3</v>
      </c>
      <c r="E395" s="23" t="s">
        <v>29</v>
      </c>
      <c r="F395">
        <f t="shared" si="6"/>
        <v>202306</v>
      </c>
    </row>
    <row r="396" spans="1:6" x14ac:dyDescent="0.3">
      <c r="A396" s="21" t="s">
        <v>140</v>
      </c>
      <c r="B396" s="21" t="s">
        <v>6</v>
      </c>
      <c r="C396" s="21" t="s">
        <v>12</v>
      </c>
      <c r="D396" s="22">
        <v>0</v>
      </c>
      <c r="E396" s="23" t="s">
        <v>29</v>
      </c>
      <c r="F396">
        <f t="shared" si="6"/>
        <v>202306</v>
      </c>
    </row>
    <row r="397" spans="1:6" x14ac:dyDescent="0.3">
      <c r="A397" s="21" t="s">
        <v>15</v>
      </c>
      <c r="B397" s="21" t="s">
        <v>6</v>
      </c>
      <c r="C397" s="21" t="s">
        <v>7</v>
      </c>
      <c r="D397" s="22">
        <v>544</v>
      </c>
      <c r="E397" s="23" t="s">
        <v>29</v>
      </c>
      <c r="F397">
        <f t="shared" si="6"/>
        <v>202306</v>
      </c>
    </row>
    <row r="398" spans="1:6" x14ac:dyDescent="0.3">
      <c r="A398" s="21" t="s">
        <v>15</v>
      </c>
      <c r="B398" s="21" t="s">
        <v>6</v>
      </c>
      <c r="C398" s="21" t="s">
        <v>9</v>
      </c>
      <c r="D398" s="22">
        <v>123</v>
      </c>
      <c r="E398" s="23" t="s">
        <v>29</v>
      </c>
      <c r="F398">
        <f t="shared" si="6"/>
        <v>202306</v>
      </c>
    </row>
    <row r="399" spans="1:6" x14ac:dyDescent="0.3">
      <c r="A399" s="21" t="s">
        <v>15</v>
      </c>
      <c r="B399" s="21" t="s">
        <v>6</v>
      </c>
      <c r="C399" s="21" t="s">
        <v>10</v>
      </c>
      <c r="D399" s="22">
        <v>414</v>
      </c>
      <c r="E399" s="23" t="s">
        <v>29</v>
      </c>
      <c r="F399">
        <f t="shared" si="6"/>
        <v>202306</v>
      </c>
    </row>
    <row r="400" spans="1:6" x14ac:dyDescent="0.3">
      <c r="A400" s="21" t="s">
        <v>15</v>
      </c>
      <c r="B400" s="21" t="s">
        <v>6</v>
      </c>
      <c r="C400" s="21" t="s">
        <v>11</v>
      </c>
      <c r="D400" s="22">
        <v>118</v>
      </c>
      <c r="E400" s="23" t="s">
        <v>29</v>
      </c>
      <c r="F400">
        <f t="shared" si="6"/>
        <v>202306</v>
      </c>
    </row>
    <row r="401" spans="1:6" x14ac:dyDescent="0.3">
      <c r="A401" s="21" t="s">
        <v>15</v>
      </c>
      <c r="B401" s="21" t="s">
        <v>6</v>
      </c>
      <c r="C401" s="21" t="s">
        <v>12</v>
      </c>
      <c r="D401" s="22">
        <v>32</v>
      </c>
      <c r="E401" s="23" t="s">
        <v>29</v>
      </c>
      <c r="F401">
        <f t="shared" si="6"/>
        <v>202306</v>
      </c>
    </row>
    <row r="402" spans="1:6" x14ac:dyDescent="0.3">
      <c r="A402" s="21" t="s">
        <v>16</v>
      </c>
      <c r="B402" s="21" t="s">
        <v>6</v>
      </c>
      <c r="C402" s="21" t="s">
        <v>7</v>
      </c>
      <c r="D402" s="22">
        <v>1044</v>
      </c>
      <c r="E402" s="23" t="s">
        <v>29</v>
      </c>
      <c r="F402">
        <f t="shared" si="6"/>
        <v>202306</v>
      </c>
    </row>
    <row r="403" spans="1:6" x14ac:dyDescent="0.3">
      <c r="A403" s="21" t="s">
        <v>16</v>
      </c>
      <c r="B403" s="21" t="s">
        <v>6</v>
      </c>
      <c r="C403" s="21" t="s">
        <v>9</v>
      </c>
      <c r="D403" s="22">
        <v>216</v>
      </c>
      <c r="E403" s="23" t="s">
        <v>29</v>
      </c>
      <c r="F403">
        <f t="shared" si="6"/>
        <v>202306</v>
      </c>
    </row>
    <row r="404" spans="1:6" x14ac:dyDescent="0.3">
      <c r="A404" s="21" t="s">
        <v>16</v>
      </c>
      <c r="B404" s="21" t="s">
        <v>6</v>
      </c>
      <c r="C404" s="21" t="s">
        <v>10</v>
      </c>
      <c r="D404" s="22">
        <v>228</v>
      </c>
      <c r="E404" s="23" t="s">
        <v>29</v>
      </c>
      <c r="F404">
        <f t="shared" si="6"/>
        <v>202306</v>
      </c>
    </row>
    <row r="405" spans="1:6" x14ac:dyDescent="0.3">
      <c r="A405" s="21" t="s">
        <v>16</v>
      </c>
      <c r="B405" s="21" t="s">
        <v>6</v>
      </c>
      <c r="C405" s="21" t="s">
        <v>11</v>
      </c>
      <c r="D405" s="22">
        <v>88</v>
      </c>
      <c r="E405" s="23" t="s">
        <v>29</v>
      </c>
      <c r="F405">
        <f t="shared" si="6"/>
        <v>202306</v>
      </c>
    </row>
    <row r="406" spans="1:6" x14ac:dyDescent="0.3">
      <c r="A406" s="21" t="s">
        <v>16</v>
      </c>
      <c r="B406" s="21" t="s">
        <v>6</v>
      </c>
      <c r="C406" s="21" t="s">
        <v>12</v>
      </c>
      <c r="D406" s="22">
        <v>17</v>
      </c>
      <c r="E406" s="23" t="s">
        <v>29</v>
      </c>
      <c r="F406">
        <f t="shared" si="6"/>
        <v>202306</v>
      </c>
    </row>
    <row r="407" spans="1:6" x14ac:dyDescent="0.3">
      <c r="A407" s="21" t="s">
        <v>17</v>
      </c>
      <c r="B407" s="21" t="s">
        <v>6</v>
      </c>
      <c r="C407" s="21" t="s">
        <v>7</v>
      </c>
      <c r="D407" s="22">
        <v>90</v>
      </c>
      <c r="E407" s="23" t="s">
        <v>29</v>
      </c>
      <c r="F407">
        <f t="shared" si="6"/>
        <v>202306</v>
      </c>
    </row>
    <row r="408" spans="1:6" x14ac:dyDescent="0.3">
      <c r="A408" s="21" t="s">
        <v>17</v>
      </c>
      <c r="B408" s="21" t="s">
        <v>6</v>
      </c>
      <c r="C408" s="21" t="s">
        <v>9</v>
      </c>
      <c r="D408" s="22">
        <v>9</v>
      </c>
      <c r="E408" s="23" t="s">
        <v>29</v>
      </c>
      <c r="F408">
        <f t="shared" si="6"/>
        <v>202306</v>
      </c>
    </row>
    <row r="409" spans="1:6" x14ac:dyDescent="0.3">
      <c r="A409" s="21" t="s">
        <v>17</v>
      </c>
      <c r="B409" s="21" t="s">
        <v>6</v>
      </c>
      <c r="C409" s="21" t="s">
        <v>10</v>
      </c>
      <c r="D409" s="22">
        <v>16</v>
      </c>
      <c r="E409" s="23" t="s">
        <v>29</v>
      </c>
      <c r="F409">
        <f t="shared" si="6"/>
        <v>202306</v>
      </c>
    </row>
    <row r="410" spans="1:6" x14ac:dyDescent="0.3">
      <c r="A410" s="21" t="s">
        <v>17</v>
      </c>
      <c r="B410" s="21" t="s">
        <v>6</v>
      </c>
      <c r="C410" s="21" t="s">
        <v>11</v>
      </c>
      <c r="D410" s="22">
        <v>5</v>
      </c>
      <c r="E410" s="23" t="s">
        <v>29</v>
      </c>
      <c r="F410">
        <f t="shared" si="6"/>
        <v>202306</v>
      </c>
    </row>
    <row r="411" spans="1:6" x14ac:dyDescent="0.3">
      <c r="A411" s="21" t="s">
        <v>17</v>
      </c>
      <c r="B411" s="21" t="s">
        <v>6</v>
      </c>
      <c r="C411" s="21" t="s">
        <v>12</v>
      </c>
      <c r="D411" s="22">
        <v>1</v>
      </c>
      <c r="E411" s="23" t="s">
        <v>29</v>
      </c>
      <c r="F411">
        <f t="shared" si="6"/>
        <v>202306</v>
      </c>
    </row>
    <row r="412" spans="1:6" x14ac:dyDescent="0.3">
      <c r="A412" s="21" t="s">
        <v>141</v>
      </c>
      <c r="B412" s="21" t="s">
        <v>6</v>
      </c>
      <c r="C412" s="21" t="s">
        <v>7</v>
      </c>
      <c r="D412" s="22">
        <v>10</v>
      </c>
      <c r="E412" s="23" t="s">
        <v>29</v>
      </c>
      <c r="F412">
        <f t="shared" si="6"/>
        <v>202306</v>
      </c>
    </row>
    <row r="413" spans="1:6" x14ac:dyDescent="0.3">
      <c r="A413" s="21" t="s">
        <v>141</v>
      </c>
      <c r="B413" s="21" t="s">
        <v>6</v>
      </c>
      <c r="C413" s="21" t="s">
        <v>9</v>
      </c>
      <c r="D413" s="22">
        <v>5</v>
      </c>
      <c r="E413" s="23" t="s">
        <v>29</v>
      </c>
      <c r="F413">
        <f t="shared" si="6"/>
        <v>202306</v>
      </c>
    </row>
    <row r="414" spans="1:6" x14ac:dyDescent="0.3">
      <c r="A414" s="21" t="s">
        <v>141</v>
      </c>
      <c r="B414" s="21" t="s">
        <v>6</v>
      </c>
      <c r="C414" s="21" t="s">
        <v>10</v>
      </c>
      <c r="D414" s="22">
        <v>4</v>
      </c>
      <c r="E414" s="23" t="s">
        <v>29</v>
      </c>
      <c r="F414">
        <f t="shared" si="6"/>
        <v>202306</v>
      </c>
    </row>
    <row r="415" spans="1:6" x14ac:dyDescent="0.3">
      <c r="A415" s="21" t="s">
        <v>141</v>
      </c>
      <c r="B415" s="21" t="s">
        <v>6</v>
      </c>
      <c r="C415" s="21" t="s">
        <v>11</v>
      </c>
      <c r="D415" s="22">
        <v>3</v>
      </c>
      <c r="E415" s="23" t="s">
        <v>29</v>
      </c>
      <c r="F415">
        <f t="shared" si="6"/>
        <v>202306</v>
      </c>
    </row>
    <row r="416" spans="1:6" x14ac:dyDescent="0.3">
      <c r="A416" s="21" t="s">
        <v>141</v>
      </c>
      <c r="B416" s="21" t="s">
        <v>6</v>
      </c>
      <c r="C416" s="21" t="s">
        <v>12</v>
      </c>
      <c r="D416" s="22">
        <v>0</v>
      </c>
      <c r="E416" s="23" t="s">
        <v>29</v>
      </c>
      <c r="F416">
        <f t="shared" si="6"/>
        <v>202306</v>
      </c>
    </row>
    <row r="417" spans="1:6" x14ac:dyDescent="0.3">
      <c r="A417" s="21" t="s">
        <v>18</v>
      </c>
      <c r="B417" s="21" t="s">
        <v>6</v>
      </c>
      <c r="C417" s="21" t="s">
        <v>7</v>
      </c>
      <c r="D417" s="22">
        <v>705</v>
      </c>
      <c r="E417" s="23" t="s">
        <v>29</v>
      </c>
      <c r="F417">
        <f t="shared" si="6"/>
        <v>202306</v>
      </c>
    </row>
    <row r="418" spans="1:6" x14ac:dyDescent="0.3">
      <c r="A418" s="21" t="s">
        <v>18</v>
      </c>
      <c r="B418" s="21" t="s">
        <v>6</v>
      </c>
      <c r="C418" s="21" t="s">
        <v>9</v>
      </c>
      <c r="D418" s="22">
        <v>175</v>
      </c>
      <c r="E418" s="23" t="s">
        <v>29</v>
      </c>
      <c r="F418">
        <f t="shared" si="6"/>
        <v>202306</v>
      </c>
    </row>
    <row r="419" spans="1:6" x14ac:dyDescent="0.3">
      <c r="A419" s="21" t="s">
        <v>18</v>
      </c>
      <c r="B419" s="21" t="s">
        <v>6</v>
      </c>
      <c r="C419" s="21" t="s">
        <v>10</v>
      </c>
      <c r="D419" s="22">
        <v>102</v>
      </c>
      <c r="E419" s="23" t="s">
        <v>29</v>
      </c>
      <c r="F419">
        <f t="shared" si="6"/>
        <v>202306</v>
      </c>
    </row>
    <row r="420" spans="1:6" x14ac:dyDescent="0.3">
      <c r="A420" s="21" t="s">
        <v>18</v>
      </c>
      <c r="B420" s="21" t="s">
        <v>6</v>
      </c>
      <c r="C420" s="21" t="s">
        <v>11</v>
      </c>
      <c r="D420" s="22">
        <v>159</v>
      </c>
      <c r="E420" s="23" t="s">
        <v>29</v>
      </c>
      <c r="F420">
        <f t="shared" si="6"/>
        <v>202306</v>
      </c>
    </row>
    <row r="421" spans="1:6" x14ac:dyDescent="0.3">
      <c r="A421" s="21" t="s">
        <v>18</v>
      </c>
      <c r="B421" s="21" t="s">
        <v>6</v>
      </c>
      <c r="C421" s="21" t="s">
        <v>12</v>
      </c>
      <c r="D421" s="22">
        <v>6</v>
      </c>
      <c r="E421" s="23" t="s">
        <v>29</v>
      </c>
      <c r="F421">
        <f t="shared" si="6"/>
        <v>202306</v>
      </c>
    </row>
    <row r="422" spans="1:6" x14ac:dyDescent="0.3">
      <c r="A422" s="21" t="s">
        <v>19</v>
      </c>
      <c r="B422" s="21" t="s">
        <v>6</v>
      </c>
      <c r="C422" s="21" t="s">
        <v>7</v>
      </c>
      <c r="D422" s="22">
        <v>35</v>
      </c>
      <c r="E422" s="23" t="s">
        <v>29</v>
      </c>
      <c r="F422">
        <f t="shared" si="6"/>
        <v>202306</v>
      </c>
    </row>
    <row r="423" spans="1:6" x14ac:dyDescent="0.3">
      <c r="A423" s="21" t="s">
        <v>19</v>
      </c>
      <c r="B423" s="21" t="s">
        <v>6</v>
      </c>
      <c r="C423" s="21" t="s">
        <v>9</v>
      </c>
      <c r="D423" s="22">
        <v>3</v>
      </c>
      <c r="E423" s="23" t="s">
        <v>29</v>
      </c>
      <c r="F423">
        <f t="shared" si="6"/>
        <v>202306</v>
      </c>
    </row>
    <row r="424" spans="1:6" x14ac:dyDescent="0.3">
      <c r="A424" s="21" t="s">
        <v>19</v>
      </c>
      <c r="B424" s="21" t="s">
        <v>6</v>
      </c>
      <c r="C424" s="21" t="s">
        <v>10</v>
      </c>
      <c r="D424" s="22">
        <v>6</v>
      </c>
      <c r="E424" s="23" t="s">
        <v>29</v>
      </c>
      <c r="F424">
        <f t="shared" si="6"/>
        <v>202306</v>
      </c>
    </row>
    <row r="425" spans="1:6" x14ac:dyDescent="0.3">
      <c r="A425" s="21" t="s">
        <v>19</v>
      </c>
      <c r="B425" s="21" t="s">
        <v>6</v>
      </c>
      <c r="C425" s="21" t="s">
        <v>11</v>
      </c>
      <c r="D425" s="22">
        <v>8</v>
      </c>
      <c r="E425" s="23" t="s">
        <v>29</v>
      </c>
      <c r="F425">
        <f t="shared" si="6"/>
        <v>202306</v>
      </c>
    </row>
    <row r="426" spans="1:6" x14ac:dyDescent="0.3">
      <c r="A426" s="21" t="s">
        <v>19</v>
      </c>
      <c r="B426" s="21" t="s">
        <v>6</v>
      </c>
      <c r="C426" s="21" t="s">
        <v>12</v>
      </c>
      <c r="D426" s="22">
        <v>0</v>
      </c>
      <c r="E426" s="23" t="s">
        <v>29</v>
      </c>
      <c r="F426">
        <f t="shared" si="6"/>
        <v>202306</v>
      </c>
    </row>
    <row r="427" spans="1:6" x14ac:dyDescent="0.3">
      <c r="A427" s="21" t="s">
        <v>20</v>
      </c>
      <c r="B427" s="21" t="s">
        <v>6</v>
      </c>
      <c r="C427" s="21" t="s">
        <v>7</v>
      </c>
      <c r="D427" s="22">
        <v>72</v>
      </c>
      <c r="E427" s="23" t="s">
        <v>29</v>
      </c>
      <c r="F427">
        <f t="shared" si="6"/>
        <v>202306</v>
      </c>
    </row>
    <row r="428" spans="1:6" x14ac:dyDescent="0.3">
      <c r="A428" s="21" t="s">
        <v>20</v>
      </c>
      <c r="B428" s="21" t="s">
        <v>6</v>
      </c>
      <c r="C428" s="21" t="s">
        <v>9</v>
      </c>
      <c r="D428" s="22">
        <v>11</v>
      </c>
      <c r="E428" s="23" t="s">
        <v>29</v>
      </c>
      <c r="F428">
        <f t="shared" si="6"/>
        <v>202306</v>
      </c>
    </row>
    <row r="429" spans="1:6" x14ac:dyDescent="0.3">
      <c r="A429" s="21" t="s">
        <v>20</v>
      </c>
      <c r="B429" s="21" t="s">
        <v>6</v>
      </c>
      <c r="C429" s="21" t="s">
        <v>10</v>
      </c>
      <c r="D429" s="22">
        <v>31</v>
      </c>
      <c r="E429" s="23" t="s">
        <v>29</v>
      </c>
      <c r="F429">
        <f t="shared" si="6"/>
        <v>202306</v>
      </c>
    </row>
    <row r="430" spans="1:6" x14ac:dyDescent="0.3">
      <c r="A430" s="21" t="s">
        <v>20</v>
      </c>
      <c r="B430" s="21" t="s">
        <v>6</v>
      </c>
      <c r="C430" s="21" t="s">
        <v>11</v>
      </c>
      <c r="D430" s="22">
        <v>7</v>
      </c>
      <c r="E430" s="23" t="s">
        <v>29</v>
      </c>
      <c r="F430">
        <f t="shared" si="6"/>
        <v>202306</v>
      </c>
    </row>
    <row r="431" spans="1:6" x14ac:dyDescent="0.3">
      <c r="A431" s="21" t="s">
        <v>20</v>
      </c>
      <c r="B431" s="21" t="s">
        <v>6</v>
      </c>
      <c r="C431" s="21" t="s">
        <v>12</v>
      </c>
      <c r="D431" s="22">
        <v>0</v>
      </c>
      <c r="E431" s="23" t="s">
        <v>29</v>
      </c>
      <c r="F431">
        <f t="shared" si="6"/>
        <v>202306</v>
      </c>
    </row>
    <row r="432" spans="1:6" x14ac:dyDescent="0.3">
      <c r="A432" s="21" t="s">
        <v>21</v>
      </c>
      <c r="B432" s="21" t="s">
        <v>6</v>
      </c>
      <c r="C432" s="21" t="s">
        <v>7</v>
      </c>
      <c r="D432" s="22">
        <v>30</v>
      </c>
      <c r="E432" s="23" t="s">
        <v>29</v>
      </c>
      <c r="F432">
        <f t="shared" si="6"/>
        <v>202306</v>
      </c>
    </row>
    <row r="433" spans="1:6" x14ac:dyDescent="0.3">
      <c r="A433" s="21" t="s">
        <v>21</v>
      </c>
      <c r="B433" s="21" t="s">
        <v>6</v>
      </c>
      <c r="C433" s="21" t="s">
        <v>9</v>
      </c>
      <c r="D433" s="22">
        <v>8</v>
      </c>
      <c r="E433" s="23" t="s">
        <v>29</v>
      </c>
      <c r="F433">
        <f t="shared" si="6"/>
        <v>202306</v>
      </c>
    </row>
    <row r="434" spans="1:6" x14ac:dyDescent="0.3">
      <c r="A434" s="21" t="s">
        <v>21</v>
      </c>
      <c r="B434" s="21" t="s">
        <v>6</v>
      </c>
      <c r="C434" s="21" t="s">
        <v>10</v>
      </c>
      <c r="D434" s="22">
        <v>19</v>
      </c>
      <c r="E434" s="23" t="s">
        <v>29</v>
      </c>
      <c r="F434">
        <f t="shared" si="6"/>
        <v>202306</v>
      </c>
    </row>
    <row r="435" spans="1:6" x14ac:dyDescent="0.3">
      <c r="A435" s="21" t="s">
        <v>21</v>
      </c>
      <c r="B435" s="21" t="s">
        <v>6</v>
      </c>
      <c r="C435" s="21" t="s">
        <v>11</v>
      </c>
      <c r="D435" s="22">
        <v>5</v>
      </c>
      <c r="E435" s="23" t="s">
        <v>29</v>
      </c>
      <c r="F435">
        <f t="shared" si="6"/>
        <v>202306</v>
      </c>
    </row>
    <row r="436" spans="1:6" x14ac:dyDescent="0.3">
      <c r="A436" s="21" t="s">
        <v>21</v>
      </c>
      <c r="B436" s="21" t="s">
        <v>6</v>
      </c>
      <c r="C436" s="21" t="s">
        <v>12</v>
      </c>
      <c r="D436" s="22">
        <v>0</v>
      </c>
      <c r="E436" s="23" t="s">
        <v>29</v>
      </c>
      <c r="F436">
        <f t="shared" si="6"/>
        <v>202306</v>
      </c>
    </row>
    <row r="437" spans="1:6" x14ac:dyDescent="0.3">
      <c r="A437" s="21" t="s">
        <v>22</v>
      </c>
      <c r="B437" s="21" t="s">
        <v>6</v>
      </c>
      <c r="C437" s="21" t="s">
        <v>7</v>
      </c>
      <c r="D437" s="22">
        <v>7</v>
      </c>
      <c r="E437" s="23" t="s">
        <v>29</v>
      </c>
      <c r="F437">
        <f t="shared" si="6"/>
        <v>202306</v>
      </c>
    </row>
    <row r="438" spans="1:6" x14ac:dyDescent="0.3">
      <c r="A438" s="21" t="s">
        <v>22</v>
      </c>
      <c r="B438" s="21" t="s">
        <v>6</v>
      </c>
      <c r="C438" s="21" t="s">
        <v>9</v>
      </c>
      <c r="D438" s="22">
        <v>2</v>
      </c>
      <c r="E438" s="23" t="s">
        <v>29</v>
      </c>
      <c r="F438">
        <f t="shared" si="6"/>
        <v>202306</v>
      </c>
    </row>
    <row r="439" spans="1:6" x14ac:dyDescent="0.3">
      <c r="A439" s="21" t="s">
        <v>22</v>
      </c>
      <c r="B439" s="21" t="s">
        <v>6</v>
      </c>
      <c r="C439" s="21" t="s">
        <v>10</v>
      </c>
      <c r="D439" s="22">
        <v>7</v>
      </c>
      <c r="E439" s="23" t="s">
        <v>29</v>
      </c>
      <c r="F439">
        <f t="shared" si="6"/>
        <v>202306</v>
      </c>
    </row>
    <row r="440" spans="1:6" x14ac:dyDescent="0.3">
      <c r="A440" s="21" t="s">
        <v>22</v>
      </c>
      <c r="B440" s="21" t="s">
        <v>6</v>
      </c>
      <c r="C440" s="21" t="s">
        <v>11</v>
      </c>
      <c r="D440" s="22">
        <v>10</v>
      </c>
      <c r="E440" s="23" t="s">
        <v>29</v>
      </c>
      <c r="F440">
        <f t="shared" si="6"/>
        <v>202306</v>
      </c>
    </row>
    <row r="441" spans="1:6" x14ac:dyDescent="0.3">
      <c r="A441" s="21" t="s">
        <v>22</v>
      </c>
      <c r="B441" s="21" t="s">
        <v>6</v>
      </c>
      <c r="C441" s="21" t="s">
        <v>12</v>
      </c>
      <c r="D441" s="22">
        <v>2</v>
      </c>
      <c r="E441" s="23" t="s">
        <v>29</v>
      </c>
      <c r="F441">
        <f t="shared" si="6"/>
        <v>202306</v>
      </c>
    </row>
    <row r="442" spans="1:6" x14ac:dyDescent="0.3">
      <c r="A442" s="21" t="s">
        <v>23</v>
      </c>
      <c r="B442" s="21" t="s">
        <v>6</v>
      </c>
      <c r="C442" s="21" t="s">
        <v>7</v>
      </c>
      <c r="D442" s="22">
        <v>0</v>
      </c>
      <c r="E442" s="23" t="s">
        <v>29</v>
      </c>
      <c r="F442">
        <f t="shared" si="6"/>
        <v>202306</v>
      </c>
    </row>
    <row r="443" spans="1:6" x14ac:dyDescent="0.3">
      <c r="A443" s="21" t="s">
        <v>23</v>
      </c>
      <c r="B443" s="21" t="s">
        <v>6</v>
      </c>
      <c r="C443" s="21" t="s">
        <v>9</v>
      </c>
      <c r="D443" s="22">
        <v>0</v>
      </c>
      <c r="E443" s="23" t="s">
        <v>29</v>
      </c>
      <c r="F443">
        <f t="shared" si="6"/>
        <v>202306</v>
      </c>
    </row>
    <row r="444" spans="1:6" x14ac:dyDescent="0.3">
      <c r="A444" s="21" t="s">
        <v>23</v>
      </c>
      <c r="B444" s="21" t="s">
        <v>6</v>
      </c>
      <c r="C444" s="21" t="s">
        <v>10</v>
      </c>
      <c r="D444" s="22">
        <v>0</v>
      </c>
      <c r="E444" s="23" t="s">
        <v>29</v>
      </c>
      <c r="F444">
        <f t="shared" si="6"/>
        <v>202306</v>
      </c>
    </row>
    <row r="445" spans="1:6" x14ac:dyDescent="0.3">
      <c r="A445" s="21" t="s">
        <v>23</v>
      </c>
      <c r="B445" s="21" t="s">
        <v>6</v>
      </c>
      <c r="C445" s="21" t="s">
        <v>11</v>
      </c>
      <c r="D445" s="22">
        <v>0</v>
      </c>
      <c r="E445" s="23" t="s">
        <v>29</v>
      </c>
      <c r="F445">
        <f t="shared" si="6"/>
        <v>202306</v>
      </c>
    </row>
    <row r="446" spans="1:6" x14ac:dyDescent="0.3">
      <c r="A446" s="21" t="s">
        <v>23</v>
      </c>
      <c r="B446" s="21" t="s">
        <v>6</v>
      </c>
      <c r="C446" s="21" t="s">
        <v>12</v>
      </c>
      <c r="D446" s="22">
        <v>0</v>
      </c>
      <c r="E446" s="23" t="s">
        <v>29</v>
      </c>
      <c r="F446">
        <f t="shared" si="6"/>
        <v>202306</v>
      </c>
    </row>
    <row r="447" spans="1:6" x14ac:dyDescent="0.3">
      <c r="A447" s="21" t="s">
        <v>24</v>
      </c>
      <c r="B447" s="21" t="s">
        <v>6</v>
      </c>
      <c r="C447" s="21" t="s">
        <v>7</v>
      </c>
      <c r="D447" s="22">
        <v>2</v>
      </c>
      <c r="E447" s="23" t="s">
        <v>29</v>
      </c>
      <c r="F447">
        <f t="shared" si="6"/>
        <v>202306</v>
      </c>
    </row>
    <row r="448" spans="1:6" x14ac:dyDescent="0.3">
      <c r="A448" s="21" t="s">
        <v>24</v>
      </c>
      <c r="B448" s="21" t="s">
        <v>6</v>
      </c>
      <c r="C448" s="21" t="s">
        <v>9</v>
      </c>
      <c r="D448" s="22">
        <v>0</v>
      </c>
      <c r="E448" s="23" t="s">
        <v>29</v>
      </c>
      <c r="F448">
        <f t="shared" si="6"/>
        <v>202306</v>
      </c>
    </row>
    <row r="449" spans="1:6" x14ac:dyDescent="0.3">
      <c r="A449" s="21" t="s">
        <v>24</v>
      </c>
      <c r="B449" s="21" t="s">
        <v>6</v>
      </c>
      <c r="C449" s="21" t="s">
        <v>10</v>
      </c>
      <c r="D449" s="22">
        <v>0</v>
      </c>
      <c r="E449" s="23" t="s">
        <v>29</v>
      </c>
      <c r="F449">
        <f t="shared" si="6"/>
        <v>202306</v>
      </c>
    </row>
    <row r="450" spans="1:6" x14ac:dyDescent="0.3">
      <c r="A450" s="21" t="s">
        <v>24</v>
      </c>
      <c r="B450" s="21" t="s">
        <v>6</v>
      </c>
      <c r="C450" s="21" t="s">
        <v>11</v>
      </c>
      <c r="D450" s="22">
        <v>0</v>
      </c>
      <c r="E450" s="23" t="s">
        <v>29</v>
      </c>
      <c r="F450">
        <f t="shared" si="6"/>
        <v>202306</v>
      </c>
    </row>
    <row r="451" spans="1:6" x14ac:dyDescent="0.3">
      <c r="A451" s="21" t="s">
        <v>24</v>
      </c>
      <c r="B451" s="21" t="s">
        <v>6</v>
      </c>
      <c r="C451" s="21" t="s">
        <v>12</v>
      </c>
      <c r="D451" s="22">
        <v>2</v>
      </c>
      <c r="E451" s="23" t="s">
        <v>29</v>
      </c>
      <c r="F451">
        <f t="shared" ref="F451:F514" si="7">YEAR(E451)*100+MONTH(E451)</f>
        <v>202306</v>
      </c>
    </row>
    <row r="452" spans="1:6" x14ac:dyDescent="0.3">
      <c r="A452" s="21" t="s">
        <v>5</v>
      </c>
      <c r="B452" s="21" t="s">
        <v>6</v>
      </c>
      <c r="C452" s="21" t="s">
        <v>7</v>
      </c>
      <c r="D452" s="22">
        <v>356</v>
      </c>
      <c r="E452" s="23" t="s">
        <v>30</v>
      </c>
      <c r="F452">
        <f t="shared" si="7"/>
        <v>202307</v>
      </c>
    </row>
    <row r="453" spans="1:6" x14ac:dyDescent="0.3">
      <c r="A453" s="21" t="s">
        <v>5</v>
      </c>
      <c r="B453" s="21" t="s">
        <v>6</v>
      </c>
      <c r="C453" s="21" t="s">
        <v>9</v>
      </c>
      <c r="D453" s="22">
        <v>81</v>
      </c>
      <c r="E453" s="23" t="s">
        <v>30</v>
      </c>
      <c r="F453">
        <f t="shared" si="7"/>
        <v>202307</v>
      </c>
    </row>
    <row r="454" spans="1:6" x14ac:dyDescent="0.3">
      <c r="A454" s="21" t="s">
        <v>5</v>
      </c>
      <c r="B454" s="21" t="s">
        <v>6</v>
      </c>
      <c r="C454" s="21" t="s">
        <v>10</v>
      </c>
      <c r="D454" s="22">
        <v>123</v>
      </c>
      <c r="E454" s="23" t="s">
        <v>30</v>
      </c>
      <c r="F454">
        <f t="shared" si="7"/>
        <v>202307</v>
      </c>
    </row>
    <row r="455" spans="1:6" x14ac:dyDescent="0.3">
      <c r="A455" s="21" t="s">
        <v>5</v>
      </c>
      <c r="B455" s="21" t="s">
        <v>6</v>
      </c>
      <c r="C455" s="21" t="s">
        <v>11</v>
      </c>
      <c r="D455" s="22">
        <v>97</v>
      </c>
      <c r="E455" s="23" t="s">
        <v>30</v>
      </c>
      <c r="F455">
        <f t="shared" si="7"/>
        <v>202307</v>
      </c>
    </row>
    <row r="456" spans="1:6" x14ac:dyDescent="0.3">
      <c r="A456" s="21" t="s">
        <v>5</v>
      </c>
      <c r="B456" s="21" t="s">
        <v>6</v>
      </c>
      <c r="C456" s="21" t="s">
        <v>12</v>
      </c>
      <c r="D456" s="22">
        <v>30</v>
      </c>
      <c r="E456" s="23" t="s">
        <v>30</v>
      </c>
      <c r="F456">
        <f t="shared" si="7"/>
        <v>202307</v>
      </c>
    </row>
    <row r="457" spans="1:6" x14ac:dyDescent="0.3">
      <c r="A457" s="21" t="s">
        <v>13</v>
      </c>
      <c r="B457" s="21" t="s">
        <v>6</v>
      </c>
      <c r="C457" s="21" t="s">
        <v>7</v>
      </c>
      <c r="D457" s="22">
        <v>33</v>
      </c>
      <c r="E457" s="23" t="s">
        <v>30</v>
      </c>
      <c r="F457">
        <f t="shared" si="7"/>
        <v>202307</v>
      </c>
    </row>
    <row r="458" spans="1:6" x14ac:dyDescent="0.3">
      <c r="A458" s="21" t="s">
        <v>13</v>
      </c>
      <c r="B458" s="21" t="s">
        <v>6</v>
      </c>
      <c r="C458" s="21" t="s">
        <v>9</v>
      </c>
      <c r="D458" s="22">
        <v>14</v>
      </c>
      <c r="E458" s="23" t="s">
        <v>30</v>
      </c>
      <c r="F458">
        <f t="shared" si="7"/>
        <v>202307</v>
      </c>
    </row>
    <row r="459" spans="1:6" x14ac:dyDescent="0.3">
      <c r="A459" s="21" t="s">
        <v>13</v>
      </c>
      <c r="B459" s="21" t="s">
        <v>6</v>
      </c>
      <c r="C459" s="21" t="s">
        <v>10</v>
      </c>
      <c r="D459" s="22">
        <v>14</v>
      </c>
      <c r="E459" s="23" t="s">
        <v>30</v>
      </c>
      <c r="F459">
        <f t="shared" si="7"/>
        <v>202307</v>
      </c>
    </row>
    <row r="460" spans="1:6" x14ac:dyDescent="0.3">
      <c r="A460" s="21" t="s">
        <v>13</v>
      </c>
      <c r="B460" s="21" t="s">
        <v>6</v>
      </c>
      <c r="C460" s="21" t="s">
        <v>11</v>
      </c>
      <c r="D460" s="22">
        <v>8</v>
      </c>
      <c r="E460" s="23" t="s">
        <v>30</v>
      </c>
      <c r="F460">
        <f t="shared" si="7"/>
        <v>202307</v>
      </c>
    </row>
    <row r="461" spans="1:6" x14ac:dyDescent="0.3">
      <c r="A461" s="21" t="s">
        <v>13</v>
      </c>
      <c r="B461" s="21" t="s">
        <v>6</v>
      </c>
      <c r="C461" s="21" t="s">
        <v>12</v>
      </c>
      <c r="D461" s="22">
        <v>1</v>
      </c>
      <c r="E461" s="23" t="s">
        <v>30</v>
      </c>
      <c r="F461">
        <f t="shared" si="7"/>
        <v>202307</v>
      </c>
    </row>
    <row r="462" spans="1:6" x14ac:dyDescent="0.3">
      <c r="A462" s="21" t="s">
        <v>14</v>
      </c>
      <c r="B462" s="21" t="s">
        <v>6</v>
      </c>
      <c r="C462" s="21" t="s">
        <v>7</v>
      </c>
      <c r="D462" s="22">
        <v>123</v>
      </c>
      <c r="E462" s="23" t="s">
        <v>30</v>
      </c>
      <c r="F462">
        <f t="shared" si="7"/>
        <v>202307</v>
      </c>
    </row>
    <row r="463" spans="1:6" x14ac:dyDescent="0.3">
      <c r="A463" s="21" t="s">
        <v>14</v>
      </c>
      <c r="B463" s="21" t="s">
        <v>6</v>
      </c>
      <c r="C463" s="21" t="s">
        <v>9</v>
      </c>
      <c r="D463" s="22">
        <v>27</v>
      </c>
      <c r="E463" s="23" t="s">
        <v>30</v>
      </c>
      <c r="F463">
        <f t="shared" si="7"/>
        <v>202307</v>
      </c>
    </row>
    <row r="464" spans="1:6" x14ac:dyDescent="0.3">
      <c r="A464" s="21" t="s">
        <v>14</v>
      </c>
      <c r="B464" s="21" t="s">
        <v>6</v>
      </c>
      <c r="C464" s="21" t="s">
        <v>10</v>
      </c>
      <c r="D464" s="22">
        <v>78</v>
      </c>
      <c r="E464" s="23" t="s">
        <v>30</v>
      </c>
      <c r="F464">
        <f t="shared" si="7"/>
        <v>202307</v>
      </c>
    </row>
    <row r="465" spans="1:6" x14ac:dyDescent="0.3">
      <c r="A465" s="21" t="s">
        <v>14</v>
      </c>
      <c r="B465" s="21" t="s">
        <v>6</v>
      </c>
      <c r="C465" s="21" t="s">
        <v>11</v>
      </c>
      <c r="D465" s="22">
        <v>29</v>
      </c>
      <c r="E465" s="23" t="s">
        <v>30</v>
      </c>
      <c r="F465">
        <f t="shared" si="7"/>
        <v>202307</v>
      </c>
    </row>
    <row r="466" spans="1:6" x14ac:dyDescent="0.3">
      <c r="A466" s="21" t="s">
        <v>14</v>
      </c>
      <c r="B466" s="21" t="s">
        <v>6</v>
      </c>
      <c r="C466" s="21" t="s">
        <v>12</v>
      </c>
      <c r="D466" s="22">
        <v>24</v>
      </c>
      <c r="E466" s="23" t="s">
        <v>30</v>
      </c>
      <c r="F466">
        <f t="shared" si="7"/>
        <v>202307</v>
      </c>
    </row>
    <row r="467" spans="1:6" x14ac:dyDescent="0.3">
      <c r="A467" s="21" t="s">
        <v>140</v>
      </c>
      <c r="B467" s="21" t="s">
        <v>6</v>
      </c>
      <c r="C467" s="21" t="s">
        <v>7</v>
      </c>
      <c r="D467" s="22">
        <v>10</v>
      </c>
      <c r="E467" s="23" t="s">
        <v>30</v>
      </c>
      <c r="F467">
        <f t="shared" si="7"/>
        <v>202307</v>
      </c>
    </row>
    <row r="468" spans="1:6" x14ac:dyDescent="0.3">
      <c r="A468" s="21" t="s">
        <v>140</v>
      </c>
      <c r="B468" s="21" t="s">
        <v>6</v>
      </c>
      <c r="C468" s="21" t="s">
        <v>9</v>
      </c>
      <c r="D468" s="22">
        <v>0</v>
      </c>
      <c r="E468" s="23" t="s">
        <v>30</v>
      </c>
      <c r="F468">
        <f t="shared" si="7"/>
        <v>202307</v>
      </c>
    </row>
    <row r="469" spans="1:6" x14ac:dyDescent="0.3">
      <c r="A469" s="21" t="s">
        <v>140</v>
      </c>
      <c r="B469" s="21" t="s">
        <v>6</v>
      </c>
      <c r="C469" s="21" t="s">
        <v>10</v>
      </c>
      <c r="D469" s="22">
        <v>3</v>
      </c>
      <c r="E469" s="23" t="s">
        <v>30</v>
      </c>
      <c r="F469">
        <f t="shared" si="7"/>
        <v>202307</v>
      </c>
    </row>
    <row r="470" spans="1:6" x14ac:dyDescent="0.3">
      <c r="A470" s="21" t="s">
        <v>140</v>
      </c>
      <c r="B470" s="21" t="s">
        <v>6</v>
      </c>
      <c r="C470" s="21" t="s">
        <v>11</v>
      </c>
      <c r="D470" s="22">
        <v>3</v>
      </c>
      <c r="E470" s="23" t="s">
        <v>30</v>
      </c>
      <c r="F470">
        <f t="shared" si="7"/>
        <v>202307</v>
      </c>
    </row>
    <row r="471" spans="1:6" x14ac:dyDescent="0.3">
      <c r="A471" s="21" t="s">
        <v>140</v>
      </c>
      <c r="B471" s="21" t="s">
        <v>6</v>
      </c>
      <c r="C471" s="21" t="s">
        <v>12</v>
      </c>
      <c r="D471" s="22">
        <v>0</v>
      </c>
      <c r="E471" s="23" t="s">
        <v>30</v>
      </c>
      <c r="F471">
        <f t="shared" si="7"/>
        <v>202307</v>
      </c>
    </row>
    <row r="472" spans="1:6" x14ac:dyDescent="0.3">
      <c r="A472" s="21" t="s">
        <v>15</v>
      </c>
      <c r="B472" s="21" t="s">
        <v>6</v>
      </c>
      <c r="C472" s="21" t="s">
        <v>7</v>
      </c>
      <c r="D472" s="22">
        <v>611</v>
      </c>
      <c r="E472" s="23" t="s">
        <v>30</v>
      </c>
      <c r="F472">
        <f t="shared" si="7"/>
        <v>202307</v>
      </c>
    </row>
    <row r="473" spans="1:6" x14ac:dyDescent="0.3">
      <c r="A473" s="21" t="s">
        <v>15</v>
      </c>
      <c r="B473" s="21" t="s">
        <v>6</v>
      </c>
      <c r="C473" s="21" t="s">
        <v>9</v>
      </c>
      <c r="D473" s="22">
        <v>105</v>
      </c>
      <c r="E473" s="23" t="s">
        <v>30</v>
      </c>
      <c r="F473">
        <f t="shared" si="7"/>
        <v>202307</v>
      </c>
    </row>
    <row r="474" spans="1:6" x14ac:dyDescent="0.3">
      <c r="A474" s="21" t="s">
        <v>15</v>
      </c>
      <c r="B474" s="21" t="s">
        <v>6</v>
      </c>
      <c r="C474" s="21" t="s">
        <v>10</v>
      </c>
      <c r="D474" s="22">
        <v>470</v>
      </c>
      <c r="E474" s="23" t="s">
        <v>30</v>
      </c>
      <c r="F474">
        <f t="shared" si="7"/>
        <v>202307</v>
      </c>
    </row>
    <row r="475" spans="1:6" x14ac:dyDescent="0.3">
      <c r="A475" s="21" t="s">
        <v>15</v>
      </c>
      <c r="B475" s="21" t="s">
        <v>6</v>
      </c>
      <c r="C475" s="21" t="s">
        <v>11</v>
      </c>
      <c r="D475" s="22">
        <v>164</v>
      </c>
      <c r="E475" s="23" t="s">
        <v>30</v>
      </c>
      <c r="F475">
        <f t="shared" si="7"/>
        <v>202307</v>
      </c>
    </row>
    <row r="476" spans="1:6" x14ac:dyDescent="0.3">
      <c r="A476" s="21" t="s">
        <v>15</v>
      </c>
      <c r="B476" s="21" t="s">
        <v>6</v>
      </c>
      <c r="C476" s="21" t="s">
        <v>12</v>
      </c>
      <c r="D476" s="22">
        <v>40</v>
      </c>
      <c r="E476" s="23" t="s">
        <v>30</v>
      </c>
      <c r="F476">
        <f t="shared" si="7"/>
        <v>202307</v>
      </c>
    </row>
    <row r="477" spans="1:6" x14ac:dyDescent="0.3">
      <c r="A477" s="21" t="s">
        <v>16</v>
      </c>
      <c r="B477" s="21" t="s">
        <v>6</v>
      </c>
      <c r="C477" s="21" t="s">
        <v>7</v>
      </c>
      <c r="D477" s="22">
        <v>1188</v>
      </c>
      <c r="E477" s="23" t="s">
        <v>30</v>
      </c>
      <c r="F477">
        <f t="shared" si="7"/>
        <v>202307</v>
      </c>
    </row>
    <row r="478" spans="1:6" x14ac:dyDescent="0.3">
      <c r="A478" s="21" t="s">
        <v>16</v>
      </c>
      <c r="B478" s="21" t="s">
        <v>6</v>
      </c>
      <c r="C478" s="21" t="s">
        <v>9</v>
      </c>
      <c r="D478" s="22">
        <v>236</v>
      </c>
      <c r="E478" s="23" t="s">
        <v>30</v>
      </c>
      <c r="F478">
        <f t="shared" si="7"/>
        <v>202307</v>
      </c>
    </row>
    <row r="479" spans="1:6" x14ac:dyDescent="0.3">
      <c r="A479" s="21" t="s">
        <v>16</v>
      </c>
      <c r="B479" s="21" t="s">
        <v>6</v>
      </c>
      <c r="C479" s="21" t="s">
        <v>10</v>
      </c>
      <c r="D479" s="22">
        <v>256</v>
      </c>
      <c r="E479" s="23" t="s">
        <v>30</v>
      </c>
      <c r="F479">
        <f t="shared" si="7"/>
        <v>202307</v>
      </c>
    </row>
    <row r="480" spans="1:6" x14ac:dyDescent="0.3">
      <c r="A480" s="21" t="s">
        <v>16</v>
      </c>
      <c r="B480" s="21" t="s">
        <v>6</v>
      </c>
      <c r="C480" s="21" t="s">
        <v>11</v>
      </c>
      <c r="D480" s="22">
        <v>118</v>
      </c>
      <c r="E480" s="23" t="s">
        <v>30</v>
      </c>
      <c r="F480">
        <f t="shared" si="7"/>
        <v>202307</v>
      </c>
    </row>
    <row r="481" spans="1:6" x14ac:dyDescent="0.3">
      <c r="A481" s="21" t="s">
        <v>16</v>
      </c>
      <c r="B481" s="21" t="s">
        <v>6</v>
      </c>
      <c r="C481" s="21" t="s">
        <v>12</v>
      </c>
      <c r="D481" s="22">
        <v>20</v>
      </c>
      <c r="E481" s="23" t="s">
        <v>30</v>
      </c>
      <c r="F481">
        <f t="shared" si="7"/>
        <v>202307</v>
      </c>
    </row>
    <row r="482" spans="1:6" x14ac:dyDescent="0.3">
      <c r="A482" s="21" t="s">
        <v>17</v>
      </c>
      <c r="B482" s="21" t="s">
        <v>6</v>
      </c>
      <c r="C482" s="21" t="s">
        <v>7</v>
      </c>
      <c r="D482" s="22">
        <v>86</v>
      </c>
      <c r="E482" s="23" t="s">
        <v>30</v>
      </c>
      <c r="F482">
        <f t="shared" si="7"/>
        <v>202307</v>
      </c>
    </row>
    <row r="483" spans="1:6" x14ac:dyDescent="0.3">
      <c r="A483" s="21" t="s">
        <v>17</v>
      </c>
      <c r="B483" s="21" t="s">
        <v>6</v>
      </c>
      <c r="C483" s="21" t="s">
        <v>9</v>
      </c>
      <c r="D483" s="22">
        <v>13</v>
      </c>
      <c r="E483" s="23" t="s">
        <v>30</v>
      </c>
      <c r="F483">
        <f t="shared" si="7"/>
        <v>202307</v>
      </c>
    </row>
    <row r="484" spans="1:6" x14ac:dyDescent="0.3">
      <c r="A484" s="21" t="s">
        <v>17</v>
      </c>
      <c r="B484" s="21" t="s">
        <v>6</v>
      </c>
      <c r="C484" s="21" t="s">
        <v>10</v>
      </c>
      <c r="D484" s="22">
        <v>16</v>
      </c>
      <c r="E484" s="23" t="s">
        <v>30</v>
      </c>
      <c r="F484">
        <f t="shared" si="7"/>
        <v>202307</v>
      </c>
    </row>
    <row r="485" spans="1:6" x14ac:dyDescent="0.3">
      <c r="A485" s="21" t="s">
        <v>17</v>
      </c>
      <c r="B485" s="21" t="s">
        <v>6</v>
      </c>
      <c r="C485" s="21" t="s">
        <v>11</v>
      </c>
      <c r="D485" s="22">
        <v>6</v>
      </c>
      <c r="E485" s="23" t="s">
        <v>30</v>
      </c>
      <c r="F485">
        <f t="shared" si="7"/>
        <v>202307</v>
      </c>
    </row>
    <row r="486" spans="1:6" x14ac:dyDescent="0.3">
      <c r="A486" s="21" t="s">
        <v>17</v>
      </c>
      <c r="B486" s="21" t="s">
        <v>6</v>
      </c>
      <c r="C486" s="21" t="s">
        <v>12</v>
      </c>
      <c r="D486" s="22">
        <v>0</v>
      </c>
      <c r="E486" s="23" t="s">
        <v>30</v>
      </c>
      <c r="F486">
        <f t="shared" si="7"/>
        <v>202307</v>
      </c>
    </row>
    <row r="487" spans="1:6" x14ac:dyDescent="0.3">
      <c r="A487" s="21" t="s">
        <v>141</v>
      </c>
      <c r="B487" s="21" t="s">
        <v>6</v>
      </c>
      <c r="C487" s="21" t="s">
        <v>7</v>
      </c>
      <c r="D487" s="22">
        <v>20</v>
      </c>
      <c r="E487" s="23" t="s">
        <v>30</v>
      </c>
      <c r="F487">
        <f t="shared" si="7"/>
        <v>202307</v>
      </c>
    </row>
    <row r="488" spans="1:6" x14ac:dyDescent="0.3">
      <c r="A488" s="21" t="s">
        <v>141</v>
      </c>
      <c r="B488" s="21" t="s">
        <v>6</v>
      </c>
      <c r="C488" s="21" t="s">
        <v>9</v>
      </c>
      <c r="D488" s="22">
        <v>1</v>
      </c>
      <c r="E488" s="23" t="s">
        <v>30</v>
      </c>
      <c r="F488">
        <f t="shared" si="7"/>
        <v>202307</v>
      </c>
    </row>
    <row r="489" spans="1:6" x14ac:dyDescent="0.3">
      <c r="A489" s="21" t="s">
        <v>141</v>
      </c>
      <c r="B489" s="21" t="s">
        <v>6</v>
      </c>
      <c r="C489" s="21" t="s">
        <v>10</v>
      </c>
      <c r="D489" s="22">
        <v>8</v>
      </c>
      <c r="E489" s="23" t="s">
        <v>30</v>
      </c>
      <c r="F489">
        <f t="shared" si="7"/>
        <v>202307</v>
      </c>
    </row>
    <row r="490" spans="1:6" x14ac:dyDescent="0.3">
      <c r="A490" s="21" t="s">
        <v>141</v>
      </c>
      <c r="B490" s="21" t="s">
        <v>6</v>
      </c>
      <c r="C490" s="21" t="s">
        <v>11</v>
      </c>
      <c r="D490" s="22">
        <v>4</v>
      </c>
      <c r="E490" s="23" t="s">
        <v>30</v>
      </c>
      <c r="F490">
        <f t="shared" si="7"/>
        <v>202307</v>
      </c>
    </row>
    <row r="491" spans="1:6" x14ac:dyDescent="0.3">
      <c r="A491" s="21" t="s">
        <v>141</v>
      </c>
      <c r="B491" s="21" t="s">
        <v>6</v>
      </c>
      <c r="C491" s="21" t="s">
        <v>12</v>
      </c>
      <c r="D491" s="22">
        <v>0</v>
      </c>
      <c r="E491" s="23" t="s">
        <v>30</v>
      </c>
      <c r="F491">
        <f t="shared" si="7"/>
        <v>202307</v>
      </c>
    </row>
    <row r="492" spans="1:6" x14ac:dyDescent="0.3">
      <c r="A492" s="21" t="s">
        <v>18</v>
      </c>
      <c r="B492" s="21" t="s">
        <v>6</v>
      </c>
      <c r="C492" s="21" t="s">
        <v>7</v>
      </c>
      <c r="D492" s="22">
        <v>638</v>
      </c>
      <c r="E492" s="23" t="s">
        <v>30</v>
      </c>
      <c r="F492">
        <f t="shared" si="7"/>
        <v>202307</v>
      </c>
    </row>
    <row r="493" spans="1:6" x14ac:dyDescent="0.3">
      <c r="A493" s="21" t="s">
        <v>18</v>
      </c>
      <c r="B493" s="21" t="s">
        <v>6</v>
      </c>
      <c r="C493" s="21" t="s">
        <v>9</v>
      </c>
      <c r="D493" s="22">
        <v>110</v>
      </c>
      <c r="E493" s="23" t="s">
        <v>30</v>
      </c>
      <c r="F493">
        <f t="shared" si="7"/>
        <v>202307</v>
      </c>
    </row>
    <row r="494" spans="1:6" x14ac:dyDescent="0.3">
      <c r="A494" s="21" t="s">
        <v>18</v>
      </c>
      <c r="B494" s="21" t="s">
        <v>6</v>
      </c>
      <c r="C494" s="21" t="s">
        <v>10</v>
      </c>
      <c r="D494" s="22">
        <v>86</v>
      </c>
      <c r="E494" s="23" t="s">
        <v>30</v>
      </c>
      <c r="F494">
        <f t="shared" si="7"/>
        <v>202307</v>
      </c>
    </row>
    <row r="495" spans="1:6" x14ac:dyDescent="0.3">
      <c r="A495" s="21" t="s">
        <v>18</v>
      </c>
      <c r="B495" s="21" t="s">
        <v>6</v>
      </c>
      <c r="C495" s="21" t="s">
        <v>11</v>
      </c>
      <c r="D495" s="22">
        <v>110</v>
      </c>
      <c r="E495" s="23" t="s">
        <v>30</v>
      </c>
      <c r="F495">
        <f t="shared" si="7"/>
        <v>202307</v>
      </c>
    </row>
    <row r="496" spans="1:6" x14ac:dyDescent="0.3">
      <c r="A496" s="21" t="s">
        <v>18</v>
      </c>
      <c r="B496" s="21" t="s">
        <v>6</v>
      </c>
      <c r="C496" s="21" t="s">
        <v>12</v>
      </c>
      <c r="D496" s="22">
        <v>2</v>
      </c>
      <c r="E496" s="23" t="s">
        <v>30</v>
      </c>
      <c r="F496">
        <f t="shared" si="7"/>
        <v>202307</v>
      </c>
    </row>
    <row r="497" spans="1:6" x14ac:dyDescent="0.3">
      <c r="A497" s="21" t="s">
        <v>19</v>
      </c>
      <c r="B497" s="21" t="s">
        <v>6</v>
      </c>
      <c r="C497" s="21" t="s">
        <v>7</v>
      </c>
      <c r="D497" s="22">
        <v>44</v>
      </c>
      <c r="E497" s="23" t="s">
        <v>30</v>
      </c>
      <c r="F497">
        <f t="shared" si="7"/>
        <v>202307</v>
      </c>
    </row>
    <row r="498" spans="1:6" x14ac:dyDescent="0.3">
      <c r="A498" s="21" t="s">
        <v>19</v>
      </c>
      <c r="B498" s="21" t="s">
        <v>6</v>
      </c>
      <c r="C498" s="21" t="s">
        <v>9</v>
      </c>
      <c r="D498" s="22">
        <v>2</v>
      </c>
      <c r="E498" s="23" t="s">
        <v>30</v>
      </c>
      <c r="F498">
        <f t="shared" si="7"/>
        <v>202307</v>
      </c>
    </row>
    <row r="499" spans="1:6" x14ac:dyDescent="0.3">
      <c r="A499" s="21" t="s">
        <v>19</v>
      </c>
      <c r="B499" s="21" t="s">
        <v>6</v>
      </c>
      <c r="C499" s="21" t="s">
        <v>10</v>
      </c>
      <c r="D499" s="22">
        <v>7</v>
      </c>
      <c r="E499" s="23" t="s">
        <v>30</v>
      </c>
      <c r="F499">
        <f t="shared" si="7"/>
        <v>202307</v>
      </c>
    </row>
    <row r="500" spans="1:6" x14ac:dyDescent="0.3">
      <c r="A500" s="21" t="s">
        <v>19</v>
      </c>
      <c r="B500" s="21" t="s">
        <v>6</v>
      </c>
      <c r="C500" s="21" t="s">
        <v>11</v>
      </c>
      <c r="D500" s="22">
        <v>7</v>
      </c>
      <c r="E500" s="23" t="s">
        <v>30</v>
      </c>
      <c r="F500">
        <f t="shared" si="7"/>
        <v>202307</v>
      </c>
    </row>
    <row r="501" spans="1:6" x14ac:dyDescent="0.3">
      <c r="A501" s="21" t="s">
        <v>19</v>
      </c>
      <c r="B501" s="21" t="s">
        <v>6</v>
      </c>
      <c r="C501" s="21" t="s">
        <v>12</v>
      </c>
      <c r="D501" s="22">
        <v>4</v>
      </c>
      <c r="E501" s="23" t="s">
        <v>30</v>
      </c>
      <c r="F501">
        <f t="shared" si="7"/>
        <v>202307</v>
      </c>
    </row>
    <row r="502" spans="1:6" x14ac:dyDescent="0.3">
      <c r="A502" s="21" t="s">
        <v>20</v>
      </c>
      <c r="B502" s="21" t="s">
        <v>6</v>
      </c>
      <c r="C502" s="21" t="s">
        <v>7</v>
      </c>
      <c r="D502" s="22">
        <v>98</v>
      </c>
      <c r="E502" s="23" t="s">
        <v>30</v>
      </c>
      <c r="F502">
        <f t="shared" si="7"/>
        <v>202307</v>
      </c>
    </row>
    <row r="503" spans="1:6" x14ac:dyDescent="0.3">
      <c r="A503" s="21" t="s">
        <v>20</v>
      </c>
      <c r="B503" s="21" t="s">
        <v>6</v>
      </c>
      <c r="C503" s="21" t="s">
        <v>9</v>
      </c>
      <c r="D503" s="22">
        <v>15</v>
      </c>
      <c r="E503" s="23" t="s">
        <v>30</v>
      </c>
      <c r="F503">
        <f t="shared" si="7"/>
        <v>202307</v>
      </c>
    </row>
    <row r="504" spans="1:6" x14ac:dyDescent="0.3">
      <c r="A504" s="21" t="s">
        <v>20</v>
      </c>
      <c r="B504" s="21" t="s">
        <v>6</v>
      </c>
      <c r="C504" s="21" t="s">
        <v>10</v>
      </c>
      <c r="D504" s="22">
        <v>33</v>
      </c>
      <c r="E504" s="23" t="s">
        <v>30</v>
      </c>
      <c r="F504">
        <f t="shared" si="7"/>
        <v>202307</v>
      </c>
    </row>
    <row r="505" spans="1:6" x14ac:dyDescent="0.3">
      <c r="A505" s="21" t="s">
        <v>20</v>
      </c>
      <c r="B505" s="21" t="s">
        <v>6</v>
      </c>
      <c r="C505" s="21" t="s">
        <v>11</v>
      </c>
      <c r="D505" s="22">
        <v>9</v>
      </c>
      <c r="E505" s="23" t="s">
        <v>30</v>
      </c>
      <c r="F505">
        <f t="shared" si="7"/>
        <v>202307</v>
      </c>
    </row>
    <row r="506" spans="1:6" x14ac:dyDescent="0.3">
      <c r="A506" s="21" t="s">
        <v>20</v>
      </c>
      <c r="B506" s="21" t="s">
        <v>6</v>
      </c>
      <c r="C506" s="21" t="s">
        <v>12</v>
      </c>
      <c r="D506" s="22">
        <v>1</v>
      </c>
      <c r="E506" s="23" t="s">
        <v>30</v>
      </c>
      <c r="F506">
        <f t="shared" si="7"/>
        <v>202307</v>
      </c>
    </row>
    <row r="507" spans="1:6" x14ac:dyDescent="0.3">
      <c r="A507" s="21" t="s">
        <v>21</v>
      </c>
      <c r="B507" s="21" t="s">
        <v>6</v>
      </c>
      <c r="C507" s="21" t="s">
        <v>7</v>
      </c>
      <c r="D507" s="22">
        <v>27</v>
      </c>
      <c r="E507" s="23" t="s">
        <v>30</v>
      </c>
      <c r="F507">
        <f t="shared" si="7"/>
        <v>202307</v>
      </c>
    </row>
    <row r="508" spans="1:6" x14ac:dyDescent="0.3">
      <c r="A508" s="21" t="s">
        <v>21</v>
      </c>
      <c r="B508" s="21" t="s">
        <v>6</v>
      </c>
      <c r="C508" s="21" t="s">
        <v>9</v>
      </c>
      <c r="D508" s="22">
        <v>12</v>
      </c>
      <c r="E508" s="23" t="s">
        <v>30</v>
      </c>
      <c r="F508">
        <f t="shared" si="7"/>
        <v>202307</v>
      </c>
    </row>
    <row r="509" spans="1:6" x14ac:dyDescent="0.3">
      <c r="A509" s="21" t="s">
        <v>21</v>
      </c>
      <c r="B509" s="21" t="s">
        <v>6</v>
      </c>
      <c r="C509" s="21" t="s">
        <v>10</v>
      </c>
      <c r="D509" s="22">
        <v>10</v>
      </c>
      <c r="E509" s="23" t="s">
        <v>30</v>
      </c>
      <c r="F509">
        <f t="shared" si="7"/>
        <v>202307</v>
      </c>
    </row>
    <row r="510" spans="1:6" x14ac:dyDescent="0.3">
      <c r="A510" s="21" t="s">
        <v>21</v>
      </c>
      <c r="B510" s="21" t="s">
        <v>6</v>
      </c>
      <c r="C510" s="21" t="s">
        <v>11</v>
      </c>
      <c r="D510" s="22">
        <v>4</v>
      </c>
      <c r="E510" s="23" t="s">
        <v>30</v>
      </c>
      <c r="F510">
        <f t="shared" si="7"/>
        <v>202307</v>
      </c>
    </row>
    <row r="511" spans="1:6" x14ac:dyDescent="0.3">
      <c r="A511" s="21" t="s">
        <v>21</v>
      </c>
      <c r="B511" s="21" t="s">
        <v>6</v>
      </c>
      <c r="C511" s="21" t="s">
        <v>12</v>
      </c>
      <c r="D511" s="22">
        <v>3</v>
      </c>
      <c r="E511" s="23" t="s">
        <v>30</v>
      </c>
      <c r="F511">
        <f t="shared" si="7"/>
        <v>202307</v>
      </c>
    </row>
    <row r="512" spans="1:6" x14ac:dyDescent="0.3">
      <c r="A512" s="21" t="s">
        <v>22</v>
      </c>
      <c r="B512" s="21" t="s">
        <v>6</v>
      </c>
      <c r="C512" s="21" t="s">
        <v>7</v>
      </c>
      <c r="D512" s="22">
        <v>8</v>
      </c>
      <c r="E512" s="23" t="s">
        <v>30</v>
      </c>
      <c r="F512">
        <f t="shared" si="7"/>
        <v>202307</v>
      </c>
    </row>
    <row r="513" spans="1:6" x14ac:dyDescent="0.3">
      <c r="A513" s="21" t="s">
        <v>22</v>
      </c>
      <c r="B513" s="21" t="s">
        <v>6</v>
      </c>
      <c r="C513" s="21" t="s">
        <v>9</v>
      </c>
      <c r="D513" s="22">
        <v>1</v>
      </c>
      <c r="E513" s="23" t="s">
        <v>30</v>
      </c>
      <c r="F513">
        <f t="shared" si="7"/>
        <v>202307</v>
      </c>
    </row>
    <row r="514" spans="1:6" x14ac:dyDescent="0.3">
      <c r="A514" s="21" t="s">
        <v>22</v>
      </c>
      <c r="B514" s="21" t="s">
        <v>6</v>
      </c>
      <c r="C514" s="21" t="s">
        <v>10</v>
      </c>
      <c r="D514" s="22">
        <v>3</v>
      </c>
      <c r="E514" s="23" t="s">
        <v>30</v>
      </c>
      <c r="F514">
        <f t="shared" si="7"/>
        <v>202307</v>
      </c>
    </row>
    <row r="515" spans="1:6" x14ac:dyDescent="0.3">
      <c r="A515" s="21" t="s">
        <v>22</v>
      </c>
      <c r="B515" s="21" t="s">
        <v>6</v>
      </c>
      <c r="C515" s="21" t="s">
        <v>11</v>
      </c>
      <c r="D515" s="22">
        <v>7</v>
      </c>
      <c r="E515" s="23" t="s">
        <v>30</v>
      </c>
      <c r="F515">
        <f t="shared" ref="F515:F578" si="8">YEAR(E515)*100+MONTH(E515)</f>
        <v>202307</v>
      </c>
    </row>
    <row r="516" spans="1:6" x14ac:dyDescent="0.3">
      <c r="A516" s="21" t="s">
        <v>22</v>
      </c>
      <c r="B516" s="21" t="s">
        <v>6</v>
      </c>
      <c r="C516" s="21" t="s">
        <v>12</v>
      </c>
      <c r="D516" s="22">
        <v>0</v>
      </c>
      <c r="E516" s="23" t="s">
        <v>30</v>
      </c>
      <c r="F516">
        <f t="shared" si="8"/>
        <v>202307</v>
      </c>
    </row>
    <row r="517" spans="1:6" x14ac:dyDescent="0.3">
      <c r="A517" s="21" t="s">
        <v>23</v>
      </c>
      <c r="B517" s="21" t="s">
        <v>6</v>
      </c>
      <c r="C517" s="21" t="s">
        <v>7</v>
      </c>
      <c r="D517" s="22">
        <v>0</v>
      </c>
      <c r="E517" s="23" t="s">
        <v>30</v>
      </c>
      <c r="F517">
        <f t="shared" si="8"/>
        <v>202307</v>
      </c>
    </row>
    <row r="518" spans="1:6" x14ac:dyDescent="0.3">
      <c r="A518" s="21" t="s">
        <v>23</v>
      </c>
      <c r="B518" s="21" t="s">
        <v>6</v>
      </c>
      <c r="C518" s="21" t="s">
        <v>9</v>
      </c>
      <c r="D518" s="22">
        <v>0</v>
      </c>
      <c r="E518" s="23" t="s">
        <v>30</v>
      </c>
      <c r="F518">
        <f t="shared" si="8"/>
        <v>202307</v>
      </c>
    </row>
    <row r="519" spans="1:6" x14ac:dyDescent="0.3">
      <c r="A519" s="21" t="s">
        <v>23</v>
      </c>
      <c r="B519" s="21" t="s">
        <v>6</v>
      </c>
      <c r="C519" s="21" t="s">
        <v>10</v>
      </c>
      <c r="D519" s="22">
        <v>0</v>
      </c>
      <c r="E519" s="23" t="s">
        <v>30</v>
      </c>
      <c r="F519">
        <f t="shared" si="8"/>
        <v>202307</v>
      </c>
    </row>
    <row r="520" spans="1:6" x14ac:dyDescent="0.3">
      <c r="A520" s="21" t="s">
        <v>23</v>
      </c>
      <c r="B520" s="21" t="s">
        <v>6</v>
      </c>
      <c r="C520" s="21" t="s">
        <v>11</v>
      </c>
      <c r="D520" s="22">
        <v>0</v>
      </c>
      <c r="E520" s="23" t="s">
        <v>30</v>
      </c>
      <c r="F520">
        <f t="shared" si="8"/>
        <v>202307</v>
      </c>
    </row>
    <row r="521" spans="1:6" x14ac:dyDescent="0.3">
      <c r="A521" s="21" t="s">
        <v>23</v>
      </c>
      <c r="B521" s="21" t="s">
        <v>6</v>
      </c>
      <c r="C521" s="21" t="s">
        <v>12</v>
      </c>
      <c r="D521" s="22">
        <v>0</v>
      </c>
      <c r="E521" s="23" t="s">
        <v>30</v>
      </c>
      <c r="F521">
        <f t="shared" si="8"/>
        <v>202307</v>
      </c>
    </row>
    <row r="522" spans="1:6" x14ac:dyDescent="0.3">
      <c r="A522" s="21" t="s">
        <v>24</v>
      </c>
      <c r="B522" s="21" t="s">
        <v>6</v>
      </c>
      <c r="C522" s="21" t="s">
        <v>7</v>
      </c>
      <c r="D522" s="22">
        <v>1</v>
      </c>
      <c r="E522" s="23" t="s">
        <v>30</v>
      </c>
      <c r="F522">
        <f t="shared" si="8"/>
        <v>202307</v>
      </c>
    </row>
    <row r="523" spans="1:6" x14ac:dyDescent="0.3">
      <c r="A523" s="21" t="s">
        <v>24</v>
      </c>
      <c r="B523" s="21" t="s">
        <v>6</v>
      </c>
      <c r="C523" s="21" t="s">
        <v>9</v>
      </c>
      <c r="D523" s="22">
        <v>0</v>
      </c>
      <c r="E523" s="23" t="s">
        <v>30</v>
      </c>
      <c r="F523">
        <f t="shared" si="8"/>
        <v>202307</v>
      </c>
    </row>
    <row r="524" spans="1:6" x14ac:dyDescent="0.3">
      <c r="A524" s="21" t="s">
        <v>24</v>
      </c>
      <c r="B524" s="21" t="s">
        <v>6</v>
      </c>
      <c r="C524" s="21" t="s">
        <v>10</v>
      </c>
      <c r="D524" s="22">
        <v>0</v>
      </c>
      <c r="E524" s="23" t="s">
        <v>30</v>
      </c>
      <c r="F524">
        <f t="shared" si="8"/>
        <v>202307</v>
      </c>
    </row>
    <row r="525" spans="1:6" x14ac:dyDescent="0.3">
      <c r="A525" s="21" t="s">
        <v>24</v>
      </c>
      <c r="B525" s="21" t="s">
        <v>6</v>
      </c>
      <c r="C525" s="21" t="s">
        <v>11</v>
      </c>
      <c r="D525" s="22">
        <v>1</v>
      </c>
      <c r="E525" s="23" t="s">
        <v>30</v>
      </c>
      <c r="F525">
        <f t="shared" si="8"/>
        <v>202307</v>
      </c>
    </row>
    <row r="526" spans="1:6" x14ac:dyDescent="0.3">
      <c r="A526" s="21" t="s">
        <v>24</v>
      </c>
      <c r="B526" s="21" t="s">
        <v>6</v>
      </c>
      <c r="C526" s="21" t="s">
        <v>12</v>
      </c>
      <c r="D526" s="22">
        <v>1</v>
      </c>
      <c r="E526" s="23" t="s">
        <v>30</v>
      </c>
      <c r="F526">
        <f t="shared" si="8"/>
        <v>202307</v>
      </c>
    </row>
    <row r="527" spans="1:6" x14ac:dyDescent="0.3">
      <c r="A527" s="21" t="s">
        <v>5</v>
      </c>
      <c r="B527" s="21" t="s">
        <v>6</v>
      </c>
      <c r="C527" s="21" t="s">
        <v>7</v>
      </c>
      <c r="D527" s="22">
        <v>336</v>
      </c>
      <c r="E527" s="23" t="s">
        <v>31</v>
      </c>
      <c r="F527">
        <f t="shared" si="8"/>
        <v>202308</v>
      </c>
    </row>
    <row r="528" spans="1:6" x14ac:dyDescent="0.3">
      <c r="A528" s="21" t="s">
        <v>5</v>
      </c>
      <c r="B528" s="21" t="s">
        <v>6</v>
      </c>
      <c r="C528" s="21" t="s">
        <v>9</v>
      </c>
      <c r="D528" s="22">
        <v>80</v>
      </c>
      <c r="E528" s="23" t="s">
        <v>31</v>
      </c>
      <c r="F528">
        <f t="shared" si="8"/>
        <v>202308</v>
      </c>
    </row>
    <row r="529" spans="1:6" x14ac:dyDescent="0.3">
      <c r="A529" s="21" t="s">
        <v>5</v>
      </c>
      <c r="B529" s="21" t="s">
        <v>6</v>
      </c>
      <c r="C529" s="21" t="s">
        <v>10</v>
      </c>
      <c r="D529" s="22">
        <v>132</v>
      </c>
      <c r="E529" s="23" t="s">
        <v>31</v>
      </c>
      <c r="F529">
        <f t="shared" si="8"/>
        <v>202308</v>
      </c>
    </row>
    <row r="530" spans="1:6" x14ac:dyDescent="0.3">
      <c r="A530" s="21" t="s">
        <v>5</v>
      </c>
      <c r="B530" s="21" t="s">
        <v>6</v>
      </c>
      <c r="C530" s="21" t="s">
        <v>11</v>
      </c>
      <c r="D530" s="22">
        <v>90</v>
      </c>
      <c r="E530" s="23" t="s">
        <v>31</v>
      </c>
      <c r="F530">
        <f t="shared" si="8"/>
        <v>202308</v>
      </c>
    </row>
    <row r="531" spans="1:6" x14ac:dyDescent="0.3">
      <c r="A531" s="21" t="s">
        <v>5</v>
      </c>
      <c r="B531" s="21" t="s">
        <v>6</v>
      </c>
      <c r="C531" s="21" t="s">
        <v>12</v>
      </c>
      <c r="D531" s="22">
        <v>29</v>
      </c>
      <c r="E531" s="23" t="s">
        <v>31</v>
      </c>
      <c r="F531">
        <f t="shared" si="8"/>
        <v>202308</v>
      </c>
    </row>
    <row r="532" spans="1:6" x14ac:dyDescent="0.3">
      <c r="A532" s="21" t="s">
        <v>13</v>
      </c>
      <c r="B532" s="21" t="s">
        <v>6</v>
      </c>
      <c r="C532" s="21" t="s">
        <v>7</v>
      </c>
      <c r="D532" s="22">
        <v>29</v>
      </c>
      <c r="E532" s="23" t="s">
        <v>31</v>
      </c>
      <c r="F532">
        <f t="shared" si="8"/>
        <v>202308</v>
      </c>
    </row>
    <row r="533" spans="1:6" x14ac:dyDescent="0.3">
      <c r="A533" s="21" t="s">
        <v>13</v>
      </c>
      <c r="B533" s="21" t="s">
        <v>6</v>
      </c>
      <c r="C533" s="21" t="s">
        <v>9</v>
      </c>
      <c r="D533" s="22">
        <v>21</v>
      </c>
      <c r="E533" s="23" t="s">
        <v>31</v>
      </c>
      <c r="F533">
        <f t="shared" si="8"/>
        <v>202308</v>
      </c>
    </row>
    <row r="534" spans="1:6" x14ac:dyDescent="0.3">
      <c r="A534" s="21" t="s">
        <v>13</v>
      </c>
      <c r="B534" s="21" t="s">
        <v>6</v>
      </c>
      <c r="C534" s="21" t="s">
        <v>10</v>
      </c>
      <c r="D534" s="22">
        <v>23</v>
      </c>
      <c r="E534" s="23" t="s">
        <v>31</v>
      </c>
      <c r="F534">
        <f t="shared" si="8"/>
        <v>202308</v>
      </c>
    </row>
    <row r="535" spans="1:6" x14ac:dyDescent="0.3">
      <c r="A535" s="21" t="s">
        <v>13</v>
      </c>
      <c r="B535" s="21" t="s">
        <v>6</v>
      </c>
      <c r="C535" s="21" t="s">
        <v>11</v>
      </c>
      <c r="D535" s="22">
        <v>9</v>
      </c>
      <c r="E535" s="23" t="s">
        <v>31</v>
      </c>
      <c r="F535">
        <f t="shared" si="8"/>
        <v>202308</v>
      </c>
    </row>
    <row r="536" spans="1:6" x14ac:dyDescent="0.3">
      <c r="A536" s="21" t="s">
        <v>13</v>
      </c>
      <c r="B536" s="21" t="s">
        <v>6</v>
      </c>
      <c r="C536" s="21" t="s">
        <v>12</v>
      </c>
      <c r="D536" s="22">
        <v>1</v>
      </c>
      <c r="E536" s="23" t="s">
        <v>31</v>
      </c>
      <c r="F536">
        <f t="shared" si="8"/>
        <v>202308</v>
      </c>
    </row>
    <row r="537" spans="1:6" x14ac:dyDescent="0.3">
      <c r="A537" s="21" t="s">
        <v>14</v>
      </c>
      <c r="B537" s="21" t="s">
        <v>6</v>
      </c>
      <c r="C537" s="21" t="s">
        <v>7</v>
      </c>
      <c r="D537" s="22">
        <v>124</v>
      </c>
      <c r="E537" s="23" t="s">
        <v>31</v>
      </c>
      <c r="F537">
        <f t="shared" si="8"/>
        <v>202308</v>
      </c>
    </row>
    <row r="538" spans="1:6" x14ac:dyDescent="0.3">
      <c r="A538" s="21" t="s">
        <v>14</v>
      </c>
      <c r="B538" s="21" t="s">
        <v>6</v>
      </c>
      <c r="C538" s="21" t="s">
        <v>9</v>
      </c>
      <c r="D538" s="22">
        <v>31</v>
      </c>
      <c r="E538" s="23" t="s">
        <v>31</v>
      </c>
      <c r="F538">
        <f t="shared" si="8"/>
        <v>202308</v>
      </c>
    </row>
    <row r="539" spans="1:6" x14ac:dyDescent="0.3">
      <c r="A539" s="21" t="s">
        <v>14</v>
      </c>
      <c r="B539" s="21" t="s">
        <v>6</v>
      </c>
      <c r="C539" s="21" t="s">
        <v>10</v>
      </c>
      <c r="D539" s="22">
        <v>80</v>
      </c>
      <c r="E539" s="23" t="s">
        <v>31</v>
      </c>
      <c r="F539">
        <f t="shared" si="8"/>
        <v>202308</v>
      </c>
    </row>
    <row r="540" spans="1:6" x14ac:dyDescent="0.3">
      <c r="A540" s="21" t="s">
        <v>14</v>
      </c>
      <c r="B540" s="21" t="s">
        <v>6</v>
      </c>
      <c r="C540" s="21" t="s">
        <v>11</v>
      </c>
      <c r="D540" s="22">
        <v>51</v>
      </c>
      <c r="E540" s="23" t="s">
        <v>31</v>
      </c>
      <c r="F540">
        <f t="shared" si="8"/>
        <v>202308</v>
      </c>
    </row>
    <row r="541" spans="1:6" x14ac:dyDescent="0.3">
      <c r="A541" s="21" t="s">
        <v>14</v>
      </c>
      <c r="B541" s="21" t="s">
        <v>6</v>
      </c>
      <c r="C541" s="21" t="s">
        <v>12</v>
      </c>
      <c r="D541" s="22">
        <v>13</v>
      </c>
      <c r="E541" s="23" t="s">
        <v>31</v>
      </c>
      <c r="F541">
        <f t="shared" si="8"/>
        <v>202308</v>
      </c>
    </row>
    <row r="542" spans="1:6" x14ac:dyDescent="0.3">
      <c r="A542" s="21" t="s">
        <v>140</v>
      </c>
      <c r="B542" s="21" t="s">
        <v>6</v>
      </c>
      <c r="C542" s="21" t="s">
        <v>7</v>
      </c>
      <c r="D542" s="22">
        <v>13</v>
      </c>
      <c r="E542" s="23" t="s">
        <v>31</v>
      </c>
      <c r="F542">
        <f t="shared" si="8"/>
        <v>202308</v>
      </c>
    </row>
    <row r="543" spans="1:6" x14ac:dyDescent="0.3">
      <c r="A543" s="21" t="s">
        <v>140</v>
      </c>
      <c r="B543" s="21" t="s">
        <v>6</v>
      </c>
      <c r="C543" s="21" t="s">
        <v>9</v>
      </c>
      <c r="D543" s="22">
        <v>2</v>
      </c>
      <c r="E543" s="23" t="s">
        <v>31</v>
      </c>
      <c r="F543">
        <f t="shared" si="8"/>
        <v>202308</v>
      </c>
    </row>
    <row r="544" spans="1:6" x14ac:dyDescent="0.3">
      <c r="A544" s="21" t="s">
        <v>140</v>
      </c>
      <c r="B544" s="21" t="s">
        <v>6</v>
      </c>
      <c r="C544" s="21" t="s">
        <v>10</v>
      </c>
      <c r="D544" s="22">
        <v>3</v>
      </c>
      <c r="E544" s="23" t="s">
        <v>31</v>
      </c>
      <c r="F544">
        <f t="shared" si="8"/>
        <v>202308</v>
      </c>
    </row>
    <row r="545" spans="1:6" x14ac:dyDescent="0.3">
      <c r="A545" s="21" t="s">
        <v>140</v>
      </c>
      <c r="B545" s="21" t="s">
        <v>6</v>
      </c>
      <c r="C545" s="21" t="s">
        <v>11</v>
      </c>
      <c r="D545" s="22">
        <v>3</v>
      </c>
      <c r="E545" s="23" t="s">
        <v>31</v>
      </c>
      <c r="F545">
        <f t="shared" si="8"/>
        <v>202308</v>
      </c>
    </row>
    <row r="546" spans="1:6" x14ac:dyDescent="0.3">
      <c r="A546" s="21" t="s">
        <v>140</v>
      </c>
      <c r="B546" s="21" t="s">
        <v>6</v>
      </c>
      <c r="C546" s="21" t="s">
        <v>12</v>
      </c>
      <c r="D546" s="22">
        <v>0</v>
      </c>
      <c r="E546" s="23" t="s">
        <v>31</v>
      </c>
      <c r="F546">
        <f t="shared" si="8"/>
        <v>202308</v>
      </c>
    </row>
    <row r="547" spans="1:6" x14ac:dyDescent="0.3">
      <c r="A547" s="21" t="s">
        <v>15</v>
      </c>
      <c r="B547" s="21" t="s">
        <v>6</v>
      </c>
      <c r="C547" s="21" t="s">
        <v>7</v>
      </c>
      <c r="D547" s="22">
        <v>652</v>
      </c>
      <c r="E547" s="23" t="s">
        <v>31</v>
      </c>
      <c r="F547">
        <f t="shared" si="8"/>
        <v>202308</v>
      </c>
    </row>
    <row r="548" spans="1:6" x14ac:dyDescent="0.3">
      <c r="A548" s="21" t="s">
        <v>15</v>
      </c>
      <c r="B548" s="21" t="s">
        <v>6</v>
      </c>
      <c r="C548" s="21" t="s">
        <v>9</v>
      </c>
      <c r="D548" s="22">
        <v>89</v>
      </c>
      <c r="E548" s="23" t="s">
        <v>31</v>
      </c>
      <c r="F548">
        <f t="shared" si="8"/>
        <v>202308</v>
      </c>
    </row>
    <row r="549" spans="1:6" x14ac:dyDescent="0.3">
      <c r="A549" s="21" t="s">
        <v>15</v>
      </c>
      <c r="B549" s="21" t="s">
        <v>6</v>
      </c>
      <c r="C549" s="21" t="s">
        <v>10</v>
      </c>
      <c r="D549" s="22">
        <v>436</v>
      </c>
      <c r="E549" s="23" t="s">
        <v>31</v>
      </c>
      <c r="F549">
        <f t="shared" si="8"/>
        <v>202308</v>
      </c>
    </row>
    <row r="550" spans="1:6" x14ac:dyDescent="0.3">
      <c r="A550" s="21" t="s">
        <v>15</v>
      </c>
      <c r="B550" s="21" t="s">
        <v>6</v>
      </c>
      <c r="C550" s="21" t="s">
        <v>11</v>
      </c>
      <c r="D550" s="22">
        <v>154</v>
      </c>
      <c r="E550" s="23" t="s">
        <v>31</v>
      </c>
      <c r="F550">
        <f t="shared" si="8"/>
        <v>202308</v>
      </c>
    </row>
    <row r="551" spans="1:6" x14ac:dyDescent="0.3">
      <c r="A551" s="21" t="s">
        <v>15</v>
      </c>
      <c r="B551" s="21" t="s">
        <v>6</v>
      </c>
      <c r="C551" s="21" t="s">
        <v>12</v>
      </c>
      <c r="D551" s="22">
        <v>41</v>
      </c>
      <c r="E551" s="23" t="s">
        <v>31</v>
      </c>
      <c r="F551">
        <f t="shared" si="8"/>
        <v>202308</v>
      </c>
    </row>
    <row r="552" spans="1:6" x14ac:dyDescent="0.3">
      <c r="A552" s="21" t="s">
        <v>16</v>
      </c>
      <c r="B552" s="21" t="s">
        <v>6</v>
      </c>
      <c r="C552" s="21" t="s">
        <v>7</v>
      </c>
      <c r="D552" s="22">
        <v>1177</v>
      </c>
      <c r="E552" s="23" t="s">
        <v>31</v>
      </c>
      <c r="F552">
        <f t="shared" si="8"/>
        <v>202308</v>
      </c>
    </row>
    <row r="553" spans="1:6" x14ac:dyDescent="0.3">
      <c r="A553" s="21" t="s">
        <v>16</v>
      </c>
      <c r="B553" s="21" t="s">
        <v>6</v>
      </c>
      <c r="C553" s="21" t="s">
        <v>9</v>
      </c>
      <c r="D553" s="22">
        <v>209</v>
      </c>
      <c r="E553" s="23" t="s">
        <v>31</v>
      </c>
      <c r="F553">
        <f t="shared" si="8"/>
        <v>202308</v>
      </c>
    </row>
    <row r="554" spans="1:6" x14ac:dyDescent="0.3">
      <c r="A554" s="21" t="s">
        <v>16</v>
      </c>
      <c r="B554" s="21" t="s">
        <v>6</v>
      </c>
      <c r="C554" s="21" t="s">
        <v>10</v>
      </c>
      <c r="D554" s="22">
        <v>232</v>
      </c>
      <c r="E554" s="23" t="s">
        <v>31</v>
      </c>
      <c r="F554">
        <f t="shared" si="8"/>
        <v>202308</v>
      </c>
    </row>
    <row r="555" spans="1:6" x14ac:dyDescent="0.3">
      <c r="A555" s="21" t="s">
        <v>16</v>
      </c>
      <c r="B555" s="21" t="s">
        <v>6</v>
      </c>
      <c r="C555" s="21" t="s">
        <v>11</v>
      </c>
      <c r="D555" s="22">
        <v>129</v>
      </c>
      <c r="E555" s="23" t="s">
        <v>31</v>
      </c>
      <c r="F555">
        <f t="shared" si="8"/>
        <v>202308</v>
      </c>
    </row>
    <row r="556" spans="1:6" x14ac:dyDescent="0.3">
      <c r="A556" s="21" t="s">
        <v>16</v>
      </c>
      <c r="B556" s="21" t="s">
        <v>6</v>
      </c>
      <c r="C556" s="21" t="s">
        <v>12</v>
      </c>
      <c r="D556" s="22">
        <v>15</v>
      </c>
      <c r="E556" s="23" t="s">
        <v>31</v>
      </c>
      <c r="F556">
        <f t="shared" si="8"/>
        <v>202308</v>
      </c>
    </row>
    <row r="557" spans="1:6" x14ac:dyDescent="0.3">
      <c r="A557" s="21" t="s">
        <v>17</v>
      </c>
      <c r="B557" s="21" t="s">
        <v>6</v>
      </c>
      <c r="C557" s="21" t="s">
        <v>7</v>
      </c>
      <c r="D557" s="22">
        <v>123</v>
      </c>
      <c r="E557" s="23" t="s">
        <v>31</v>
      </c>
      <c r="F557">
        <f t="shared" si="8"/>
        <v>202308</v>
      </c>
    </row>
    <row r="558" spans="1:6" x14ac:dyDescent="0.3">
      <c r="A558" s="21" t="s">
        <v>17</v>
      </c>
      <c r="B558" s="21" t="s">
        <v>6</v>
      </c>
      <c r="C558" s="21" t="s">
        <v>9</v>
      </c>
      <c r="D558" s="22">
        <v>12</v>
      </c>
      <c r="E558" s="23" t="s">
        <v>31</v>
      </c>
      <c r="F558">
        <f t="shared" si="8"/>
        <v>202308</v>
      </c>
    </row>
    <row r="559" spans="1:6" x14ac:dyDescent="0.3">
      <c r="A559" s="21" t="s">
        <v>17</v>
      </c>
      <c r="B559" s="21" t="s">
        <v>6</v>
      </c>
      <c r="C559" s="21" t="s">
        <v>10</v>
      </c>
      <c r="D559" s="22">
        <v>13</v>
      </c>
      <c r="E559" s="23" t="s">
        <v>31</v>
      </c>
      <c r="F559">
        <f t="shared" si="8"/>
        <v>202308</v>
      </c>
    </row>
    <row r="560" spans="1:6" x14ac:dyDescent="0.3">
      <c r="A560" s="21" t="s">
        <v>17</v>
      </c>
      <c r="B560" s="21" t="s">
        <v>6</v>
      </c>
      <c r="C560" s="21" t="s">
        <v>11</v>
      </c>
      <c r="D560" s="22">
        <v>23</v>
      </c>
      <c r="E560" s="23" t="s">
        <v>31</v>
      </c>
      <c r="F560">
        <f t="shared" si="8"/>
        <v>202308</v>
      </c>
    </row>
    <row r="561" spans="1:6" x14ac:dyDescent="0.3">
      <c r="A561" s="21" t="s">
        <v>17</v>
      </c>
      <c r="B561" s="21" t="s">
        <v>6</v>
      </c>
      <c r="C561" s="21" t="s">
        <v>12</v>
      </c>
      <c r="D561" s="22">
        <v>0</v>
      </c>
      <c r="E561" s="23" t="s">
        <v>31</v>
      </c>
      <c r="F561">
        <f t="shared" si="8"/>
        <v>202308</v>
      </c>
    </row>
    <row r="562" spans="1:6" x14ac:dyDescent="0.3">
      <c r="A562" s="21" t="s">
        <v>141</v>
      </c>
      <c r="B562" s="21" t="s">
        <v>6</v>
      </c>
      <c r="C562" s="21" t="s">
        <v>7</v>
      </c>
      <c r="D562" s="22">
        <v>16</v>
      </c>
      <c r="E562" s="23" t="s">
        <v>31</v>
      </c>
      <c r="F562">
        <f t="shared" si="8"/>
        <v>202308</v>
      </c>
    </row>
    <row r="563" spans="1:6" x14ac:dyDescent="0.3">
      <c r="A563" s="21" t="s">
        <v>141</v>
      </c>
      <c r="B563" s="21" t="s">
        <v>6</v>
      </c>
      <c r="C563" s="21" t="s">
        <v>9</v>
      </c>
      <c r="D563" s="22">
        <v>5</v>
      </c>
      <c r="E563" s="23" t="s">
        <v>31</v>
      </c>
      <c r="F563">
        <f t="shared" si="8"/>
        <v>202308</v>
      </c>
    </row>
    <row r="564" spans="1:6" x14ac:dyDescent="0.3">
      <c r="A564" s="21" t="s">
        <v>141</v>
      </c>
      <c r="B564" s="21" t="s">
        <v>6</v>
      </c>
      <c r="C564" s="21" t="s">
        <v>10</v>
      </c>
      <c r="D564" s="22">
        <v>6</v>
      </c>
      <c r="E564" s="23" t="s">
        <v>31</v>
      </c>
      <c r="F564">
        <f t="shared" si="8"/>
        <v>202308</v>
      </c>
    </row>
    <row r="565" spans="1:6" x14ac:dyDescent="0.3">
      <c r="A565" s="21" t="s">
        <v>141</v>
      </c>
      <c r="B565" s="21" t="s">
        <v>6</v>
      </c>
      <c r="C565" s="21" t="s">
        <v>11</v>
      </c>
      <c r="D565" s="22">
        <v>7</v>
      </c>
      <c r="E565" s="23" t="s">
        <v>31</v>
      </c>
      <c r="F565">
        <f t="shared" si="8"/>
        <v>202308</v>
      </c>
    </row>
    <row r="566" spans="1:6" x14ac:dyDescent="0.3">
      <c r="A566" s="21" t="s">
        <v>141</v>
      </c>
      <c r="B566" s="21" t="s">
        <v>6</v>
      </c>
      <c r="C566" s="21" t="s">
        <v>12</v>
      </c>
      <c r="D566" s="22">
        <v>0</v>
      </c>
      <c r="E566" s="23" t="s">
        <v>31</v>
      </c>
      <c r="F566">
        <f t="shared" si="8"/>
        <v>202308</v>
      </c>
    </row>
    <row r="567" spans="1:6" x14ac:dyDescent="0.3">
      <c r="A567" s="21" t="s">
        <v>18</v>
      </c>
      <c r="B567" s="21" t="s">
        <v>6</v>
      </c>
      <c r="C567" s="21" t="s">
        <v>7</v>
      </c>
      <c r="D567" s="22">
        <v>625</v>
      </c>
      <c r="E567" s="23" t="s">
        <v>31</v>
      </c>
      <c r="F567">
        <f t="shared" si="8"/>
        <v>202308</v>
      </c>
    </row>
    <row r="568" spans="1:6" x14ac:dyDescent="0.3">
      <c r="A568" s="21" t="s">
        <v>18</v>
      </c>
      <c r="B568" s="21" t="s">
        <v>6</v>
      </c>
      <c r="C568" s="21" t="s">
        <v>9</v>
      </c>
      <c r="D568" s="22">
        <v>113</v>
      </c>
      <c r="E568" s="23" t="s">
        <v>31</v>
      </c>
      <c r="F568">
        <f t="shared" si="8"/>
        <v>202308</v>
      </c>
    </row>
    <row r="569" spans="1:6" x14ac:dyDescent="0.3">
      <c r="A569" s="21" t="s">
        <v>18</v>
      </c>
      <c r="B569" s="21" t="s">
        <v>6</v>
      </c>
      <c r="C569" s="21" t="s">
        <v>10</v>
      </c>
      <c r="D569" s="22">
        <v>98</v>
      </c>
      <c r="E569" s="23" t="s">
        <v>31</v>
      </c>
      <c r="F569">
        <f t="shared" si="8"/>
        <v>202308</v>
      </c>
    </row>
    <row r="570" spans="1:6" x14ac:dyDescent="0.3">
      <c r="A570" s="21" t="s">
        <v>18</v>
      </c>
      <c r="B570" s="21" t="s">
        <v>6</v>
      </c>
      <c r="C570" s="21" t="s">
        <v>11</v>
      </c>
      <c r="D570" s="22">
        <v>110</v>
      </c>
      <c r="E570" s="23" t="s">
        <v>31</v>
      </c>
      <c r="F570">
        <f t="shared" si="8"/>
        <v>202308</v>
      </c>
    </row>
    <row r="571" spans="1:6" x14ac:dyDescent="0.3">
      <c r="A571" s="21" t="s">
        <v>18</v>
      </c>
      <c r="B571" s="21" t="s">
        <v>6</v>
      </c>
      <c r="C571" s="21" t="s">
        <v>12</v>
      </c>
      <c r="D571" s="22">
        <v>5</v>
      </c>
      <c r="E571" s="23" t="s">
        <v>31</v>
      </c>
      <c r="F571">
        <f t="shared" si="8"/>
        <v>202308</v>
      </c>
    </row>
    <row r="572" spans="1:6" x14ac:dyDescent="0.3">
      <c r="A572" s="21" t="s">
        <v>19</v>
      </c>
      <c r="B572" s="21" t="s">
        <v>6</v>
      </c>
      <c r="C572" s="21" t="s">
        <v>7</v>
      </c>
      <c r="D572" s="22">
        <v>37</v>
      </c>
      <c r="E572" s="23" t="s">
        <v>31</v>
      </c>
      <c r="F572">
        <f t="shared" si="8"/>
        <v>202308</v>
      </c>
    </row>
    <row r="573" spans="1:6" x14ac:dyDescent="0.3">
      <c r="A573" s="21" t="s">
        <v>19</v>
      </c>
      <c r="B573" s="21" t="s">
        <v>6</v>
      </c>
      <c r="C573" s="21" t="s">
        <v>9</v>
      </c>
      <c r="D573" s="22">
        <v>2</v>
      </c>
      <c r="E573" s="23" t="s">
        <v>31</v>
      </c>
      <c r="F573">
        <f t="shared" si="8"/>
        <v>202308</v>
      </c>
    </row>
    <row r="574" spans="1:6" x14ac:dyDescent="0.3">
      <c r="A574" s="21" t="s">
        <v>19</v>
      </c>
      <c r="B574" s="21" t="s">
        <v>6</v>
      </c>
      <c r="C574" s="21" t="s">
        <v>10</v>
      </c>
      <c r="D574" s="22">
        <v>15</v>
      </c>
      <c r="E574" s="23" t="s">
        <v>31</v>
      </c>
      <c r="F574">
        <f t="shared" si="8"/>
        <v>202308</v>
      </c>
    </row>
    <row r="575" spans="1:6" x14ac:dyDescent="0.3">
      <c r="A575" s="21" t="s">
        <v>19</v>
      </c>
      <c r="B575" s="21" t="s">
        <v>6</v>
      </c>
      <c r="C575" s="21" t="s">
        <v>11</v>
      </c>
      <c r="D575" s="22">
        <v>11</v>
      </c>
      <c r="E575" s="23" t="s">
        <v>31</v>
      </c>
      <c r="F575">
        <f t="shared" si="8"/>
        <v>202308</v>
      </c>
    </row>
    <row r="576" spans="1:6" x14ac:dyDescent="0.3">
      <c r="A576" s="21" t="s">
        <v>19</v>
      </c>
      <c r="B576" s="21" t="s">
        <v>6</v>
      </c>
      <c r="C576" s="21" t="s">
        <v>12</v>
      </c>
      <c r="D576" s="22">
        <v>1</v>
      </c>
      <c r="E576" s="23" t="s">
        <v>31</v>
      </c>
      <c r="F576">
        <f t="shared" si="8"/>
        <v>202308</v>
      </c>
    </row>
    <row r="577" spans="1:6" x14ac:dyDescent="0.3">
      <c r="A577" s="21" t="s">
        <v>20</v>
      </c>
      <c r="B577" s="21" t="s">
        <v>6</v>
      </c>
      <c r="C577" s="21" t="s">
        <v>7</v>
      </c>
      <c r="D577" s="22">
        <v>85</v>
      </c>
      <c r="E577" s="23" t="s">
        <v>31</v>
      </c>
      <c r="F577">
        <f t="shared" si="8"/>
        <v>202308</v>
      </c>
    </row>
    <row r="578" spans="1:6" x14ac:dyDescent="0.3">
      <c r="A578" s="21" t="s">
        <v>20</v>
      </c>
      <c r="B578" s="21" t="s">
        <v>6</v>
      </c>
      <c r="C578" s="21" t="s">
        <v>9</v>
      </c>
      <c r="D578" s="22">
        <v>13</v>
      </c>
      <c r="E578" s="23" t="s">
        <v>31</v>
      </c>
      <c r="F578">
        <f t="shared" si="8"/>
        <v>202308</v>
      </c>
    </row>
    <row r="579" spans="1:6" x14ac:dyDescent="0.3">
      <c r="A579" s="21" t="s">
        <v>20</v>
      </c>
      <c r="B579" s="21" t="s">
        <v>6</v>
      </c>
      <c r="C579" s="21" t="s">
        <v>10</v>
      </c>
      <c r="D579" s="22">
        <v>33</v>
      </c>
      <c r="E579" s="23" t="s">
        <v>31</v>
      </c>
      <c r="F579">
        <f t="shared" ref="F579:F642" si="9">YEAR(E579)*100+MONTH(E579)</f>
        <v>202308</v>
      </c>
    </row>
    <row r="580" spans="1:6" x14ac:dyDescent="0.3">
      <c r="A580" s="21" t="s">
        <v>20</v>
      </c>
      <c r="B580" s="21" t="s">
        <v>6</v>
      </c>
      <c r="C580" s="21" t="s">
        <v>11</v>
      </c>
      <c r="D580" s="22">
        <v>6</v>
      </c>
      <c r="E580" s="23" t="s">
        <v>31</v>
      </c>
      <c r="F580">
        <f t="shared" si="9"/>
        <v>202308</v>
      </c>
    </row>
    <row r="581" spans="1:6" x14ac:dyDescent="0.3">
      <c r="A581" s="21" t="s">
        <v>20</v>
      </c>
      <c r="B581" s="21" t="s">
        <v>6</v>
      </c>
      <c r="C581" s="21" t="s">
        <v>12</v>
      </c>
      <c r="D581" s="22">
        <v>2</v>
      </c>
      <c r="E581" s="23" t="s">
        <v>31</v>
      </c>
      <c r="F581">
        <f t="shared" si="9"/>
        <v>202308</v>
      </c>
    </row>
    <row r="582" spans="1:6" x14ac:dyDescent="0.3">
      <c r="A582" s="21" t="s">
        <v>21</v>
      </c>
      <c r="B582" s="21" t="s">
        <v>6</v>
      </c>
      <c r="C582" s="21" t="s">
        <v>7</v>
      </c>
      <c r="D582" s="22">
        <v>26</v>
      </c>
      <c r="E582" s="23" t="s">
        <v>31</v>
      </c>
      <c r="F582">
        <f t="shared" si="9"/>
        <v>202308</v>
      </c>
    </row>
    <row r="583" spans="1:6" x14ac:dyDescent="0.3">
      <c r="A583" s="21" t="s">
        <v>21</v>
      </c>
      <c r="B583" s="21" t="s">
        <v>6</v>
      </c>
      <c r="C583" s="21" t="s">
        <v>9</v>
      </c>
      <c r="D583" s="22">
        <v>12</v>
      </c>
      <c r="E583" s="23" t="s">
        <v>31</v>
      </c>
      <c r="F583">
        <f t="shared" si="9"/>
        <v>202308</v>
      </c>
    </row>
    <row r="584" spans="1:6" x14ac:dyDescent="0.3">
      <c r="A584" s="21" t="s">
        <v>21</v>
      </c>
      <c r="B584" s="21" t="s">
        <v>6</v>
      </c>
      <c r="C584" s="21" t="s">
        <v>10</v>
      </c>
      <c r="D584" s="22">
        <v>15</v>
      </c>
      <c r="E584" s="23" t="s">
        <v>31</v>
      </c>
      <c r="F584">
        <f t="shared" si="9"/>
        <v>202308</v>
      </c>
    </row>
    <row r="585" spans="1:6" x14ac:dyDescent="0.3">
      <c r="A585" s="21" t="s">
        <v>21</v>
      </c>
      <c r="B585" s="21" t="s">
        <v>6</v>
      </c>
      <c r="C585" s="21" t="s">
        <v>11</v>
      </c>
      <c r="D585" s="22">
        <v>8</v>
      </c>
      <c r="E585" s="23" t="s">
        <v>31</v>
      </c>
      <c r="F585">
        <f t="shared" si="9"/>
        <v>202308</v>
      </c>
    </row>
    <row r="586" spans="1:6" x14ac:dyDescent="0.3">
      <c r="A586" s="21" t="s">
        <v>21</v>
      </c>
      <c r="B586" s="21" t="s">
        <v>6</v>
      </c>
      <c r="C586" s="21" t="s">
        <v>12</v>
      </c>
      <c r="D586" s="22">
        <v>3</v>
      </c>
      <c r="E586" s="23" t="s">
        <v>31</v>
      </c>
      <c r="F586">
        <f t="shared" si="9"/>
        <v>202308</v>
      </c>
    </row>
    <row r="587" spans="1:6" x14ac:dyDescent="0.3">
      <c r="A587" s="21" t="s">
        <v>22</v>
      </c>
      <c r="B587" s="21" t="s">
        <v>6</v>
      </c>
      <c r="C587" s="21" t="s">
        <v>7</v>
      </c>
      <c r="D587" s="22">
        <v>8</v>
      </c>
      <c r="E587" s="23" t="s">
        <v>31</v>
      </c>
      <c r="F587">
        <f t="shared" si="9"/>
        <v>202308</v>
      </c>
    </row>
    <row r="588" spans="1:6" x14ac:dyDescent="0.3">
      <c r="A588" s="21" t="s">
        <v>22</v>
      </c>
      <c r="B588" s="21" t="s">
        <v>6</v>
      </c>
      <c r="C588" s="21" t="s">
        <v>9</v>
      </c>
      <c r="D588" s="22">
        <v>0</v>
      </c>
      <c r="E588" s="23" t="s">
        <v>31</v>
      </c>
      <c r="F588">
        <f t="shared" si="9"/>
        <v>202308</v>
      </c>
    </row>
    <row r="589" spans="1:6" x14ac:dyDescent="0.3">
      <c r="A589" s="21" t="s">
        <v>22</v>
      </c>
      <c r="B589" s="21" t="s">
        <v>6</v>
      </c>
      <c r="C589" s="21" t="s">
        <v>10</v>
      </c>
      <c r="D589" s="22">
        <v>3</v>
      </c>
      <c r="E589" s="23" t="s">
        <v>31</v>
      </c>
      <c r="F589">
        <f t="shared" si="9"/>
        <v>202308</v>
      </c>
    </row>
    <row r="590" spans="1:6" x14ac:dyDescent="0.3">
      <c r="A590" s="21" t="s">
        <v>22</v>
      </c>
      <c r="B590" s="21" t="s">
        <v>6</v>
      </c>
      <c r="C590" s="21" t="s">
        <v>11</v>
      </c>
      <c r="D590" s="22">
        <v>7</v>
      </c>
      <c r="E590" s="23" t="s">
        <v>31</v>
      </c>
      <c r="F590">
        <f t="shared" si="9"/>
        <v>202308</v>
      </c>
    </row>
    <row r="591" spans="1:6" x14ac:dyDescent="0.3">
      <c r="A591" s="21" t="s">
        <v>22</v>
      </c>
      <c r="B591" s="21" t="s">
        <v>6</v>
      </c>
      <c r="C591" s="21" t="s">
        <v>12</v>
      </c>
      <c r="D591" s="22">
        <v>1</v>
      </c>
      <c r="E591" s="23" t="s">
        <v>31</v>
      </c>
      <c r="F591">
        <f t="shared" si="9"/>
        <v>202308</v>
      </c>
    </row>
    <row r="592" spans="1:6" x14ac:dyDescent="0.3">
      <c r="A592" s="21" t="s">
        <v>23</v>
      </c>
      <c r="B592" s="21" t="s">
        <v>6</v>
      </c>
      <c r="C592" s="21" t="s">
        <v>7</v>
      </c>
      <c r="D592" s="22">
        <v>0</v>
      </c>
      <c r="E592" s="23" t="s">
        <v>31</v>
      </c>
      <c r="F592">
        <f t="shared" si="9"/>
        <v>202308</v>
      </c>
    </row>
    <row r="593" spans="1:6" x14ac:dyDescent="0.3">
      <c r="A593" s="21" t="s">
        <v>23</v>
      </c>
      <c r="B593" s="21" t="s">
        <v>6</v>
      </c>
      <c r="C593" s="21" t="s">
        <v>9</v>
      </c>
      <c r="D593" s="22">
        <v>0</v>
      </c>
      <c r="E593" s="23" t="s">
        <v>31</v>
      </c>
      <c r="F593">
        <f t="shared" si="9"/>
        <v>202308</v>
      </c>
    </row>
    <row r="594" spans="1:6" x14ac:dyDescent="0.3">
      <c r="A594" s="21" t="s">
        <v>23</v>
      </c>
      <c r="B594" s="21" t="s">
        <v>6</v>
      </c>
      <c r="C594" s="21" t="s">
        <v>10</v>
      </c>
      <c r="D594" s="22">
        <v>0</v>
      </c>
      <c r="E594" s="23" t="s">
        <v>31</v>
      </c>
      <c r="F594">
        <f t="shared" si="9"/>
        <v>202308</v>
      </c>
    </row>
    <row r="595" spans="1:6" x14ac:dyDescent="0.3">
      <c r="A595" s="21" t="s">
        <v>23</v>
      </c>
      <c r="B595" s="21" t="s">
        <v>6</v>
      </c>
      <c r="C595" s="21" t="s">
        <v>11</v>
      </c>
      <c r="D595" s="22">
        <v>0</v>
      </c>
      <c r="E595" s="23" t="s">
        <v>31</v>
      </c>
      <c r="F595">
        <f t="shared" si="9"/>
        <v>202308</v>
      </c>
    </row>
    <row r="596" spans="1:6" x14ac:dyDescent="0.3">
      <c r="A596" s="21" t="s">
        <v>23</v>
      </c>
      <c r="B596" s="21" t="s">
        <v>6</v>
      </c>
      <c r="C596" s="21" t="s">
        <v>12</v>
      </c>
      <c r="D596" s="22">
        <v>0</v>
      </c>
      <c r="E596" s="23" t="s">
        <v>31</v>
      </c>
      <c r="F596">
        <f t="shared" si="9"/>
        <v>202308</v>
      </c>
    </row>
    <row r="597" spans="1:6" x14ac:dyDescent="0.3">
      <c r="A597" s="21" t="s">
        <v>24</v>
      </c>
      <c r="B597" s="21" t="s">
        <v>6</v>
      </c>
      <c r="C597" s="21" t="s">
        <v>7</v>
      </c>
      <c r="D597" s="22">
        <v>3</v>
      </c>
      <c r="E597" s="23" t="s">
        <v>31</v>
      </c>
      <c r="F597">
        <f t="shared" si="9"/>
        <v>202308</v>
      </c>
    </row>
    <row r="598" spans="1:6" x14ac:dyDescent="0.3">
      <c r="A598" s="21" t="s">
        <v>24</v>
      </c>
      <c r="B598" s="21" t="s">
        <v>6</v>
      </c>
      <c r="C598" s="21" t="s">
        <v>9</v>
      </c>
      <c r="D598" s="22">
        <v>0</v>
      </c>
      <c r="E598" s="23" t="s">
        <v>31</v>
      </c>
      <c r="F598">
        <f t="shared" si="9"/>
        <v>202308</v>
      </c>
    </row>
    <row r="599" spans="1:6" x14ac:dyDescent="0.3">
      <c r="A599" s="21" t="s">
        <v>24</v>
      </c>
      <c r="B599" s="21" t="s">
        <v>6</v>
      </c>
      <c r="C599" s="21" t="s">
        <v>10</v>
      </c>
      <c r="D599" s="22">
        <v>0</v>
      </c>
      <c r="E599" s="23" t="s">
        <v>31</v>
      </c>
      <c r="F599">
        <f t="shared" si="9"/>
        <v>202308</v>
      </c>
    </row>
    <row r="600" spans="1:6" x14ac:dyDescent="0.3">
      <c r="A600" s="21" t="s">
        <v>24</v>
      </c>
      <c r="B600" s="21" t="s">
        <v>6</v>
      </c>
      <c r="C600" s="21" t="s">
        <v>11</v>
      </c>
      <c r="D600" s="22">
        <v>3</v>
      </c>
      <c r="E600" s="23" t="s">
        <v>31</v>
      </c>
      <c r="F600">
        <f t="shared" si="9"/>
        <v>202308</v>
      </c>
    </row>
    <row r="601" spans="1:6" x14ac:dyDescent="0.3">
      <c r="A601" s="21" t="s">
        <v>24</v>
      </c>
      <c r="B601" s="21" t="s">
        <v>6</v>
      </c>
      <c r="C601" s="21" t="s">
        <v>12</v>
      </c>
      <c r="D601" s="22">
        <v>3</v>
      </c>
      <c r="E601" s="23" t="s">
        <v>31</v>
      </c>
      <c r="F601">
        <f t="shared" si="9"/>
        <v>202308</v>
      </c>
    </row>
    <row r="602" spans="1:6" x14ac:dyDescent="0.3">
      <c r="A602" s="21" t="s">
        <v>5</v>
      </c>
      <c r="B602" s="21" t="s">
        <v>6</v>
      </c>
      <c r="C602" s="21" t="s">
        <v>7</v>
      </c>
      <c r="D602" s="22">
        <v>292</v>
      </c>
      <c r="E602" s="23" t="s">
        <v>32</v>
      </c>
      <c r="F602">
        <f t="shared" si="9"/>
        <v>202309</v>
      </c>
    </row>
    <row r="603" spans="1:6" x14ac:dyDescent="0.3">
      <c r="A603" s="21" t="s">
        <v>5</v>
      </c>
      <c r="B603" s="21" t="s">
        <v>6</v>
      </c>
      <c r="C603" s="21" t="s">
        <v>9</v>
      </c>
      <c r="D603" s="22">
        <v>100</v>
      </c>
      <c r="E603" s="23" t="s">
        <v>32</v>
      </c>
      <c r="F603">
        <f t="shared" si="9"/>
        <v>202309</v>
      </c>
    </row>
    <row r="604" spans="1:6" x14ac:dyDescent="0.3">
      <c r="A604" s="21" t="s">
        <v>5</v>
      </c>
      <c r="B604" s="21" t="s">
        <v>6</v>
      </c>
      <c r="C604" s="21" t="s">
        <v>10</v>
      </c>
      <c r="D604" s="22">
        <v>156</v>
      </c>
      <c r="E604" s="23" t="s">
        <v>32</v>
      </c>
      <c r="F604">
        <f t="shared" si="9"/>
        <v>202309</v>
      </c>
    </row>
    <row r="605" spans="1:6" x14ac:dyDescent="0.3">
      <c r="A605" s="21" t="s">
        <v>5</v>
      </c>
      <c r="B605" s="21" t="s">
        <v>6</v>
      </c>
      <c r="C605" s="21" t="s">
        <v>11</v>
      </c>
      <c r="D605" s="22">
        <v>69</v>
      </c>
      <c r="E605" s="23" t="s">
        <v>32</v>
      </c>
      <c r="F605">
        <f t="shared" si="9"/>
        <v>202309</v>
      </c>
    </row>
    <row r="606" spans="1:6" x14ac:dyDescent="0.3">
      <c r="A606" s="21" t="s">
        <v>5</v>
      </c>
      <c r="B606" s="21" t="s">
        <v>6</v>
      </c>
      <c r="C606" s="21" t="s">
        <v>12</v>
      </c>
      <c r="D606" s="22">
        <v>35</v>
      </c>
      <c r="E606" s="23" t="s">
        <v>32</v>
      </c>
      <c r="F606">
        <f t="shared" si="9"/>
        <v>202309</v>
      </c>
    </row>
    <row r="607" spans="1:6" x14ac:dyDescent="0.3">
      <c r="A607" s="21" t="s">
        <v>13</v>
      </c>
      <c r="B607" s="21" t="s">
        <v>6</v>
      </c>
      <c r="C607" s="21" t="s">
        <v>7</v>
      </c>
      <c r="D607" s="22">
        <v>36</v>
      </c>
      <c r="E607" s="23" t="s">
        <v>32</v>
      </c>
      <c r="F607">
        <f t="shared" si="9"/>
        <v>202309</v>
      </c>
    </row>
    <row r="608" spans="1:6" x14ac:dyDescent="0.3">
      <c r="A608" s="21" t="s">
        <v>13</v>
      </c>
      <c r="B608" s="21" t="s">
        <v>6</v>
      </c>
      <c r="C608" s="21" t="s">
        <v>9</v>
      </c>
      <c r="D608" s="22">
        <v>9</v>
      </c>
      <c r="E608" s="23" t="s">
        <v>32</v>
      </c>
      <c r="F608">
        <f t="shared" si="9"/>
        <v>202309</v>
      </c>
    </row>
    <row r="609" spans="1:6" x14ac:dyDescent="0.3">
      <c r="A609" s="21" t="s">
        <v>13</v>
      </c>
      <c r="B609" s="21" t="s">
        <v>6</v>
      </c>
      <c r="C609" s="21" t="s">
        <v>10</v>
      </c>
      <c r="D609" s="22">
        <v>14</v>
      </c>
      <c r="E609" s="23" t="s">
        <v>32</v>
      </c>
      <c r="F609">
        <f t="shared" si="9"/>
        <v>202309</v>
      </c>
    </row>
    <row r="610" spans="1:6" x14ac:dyDescent="0.3">
      <c r="A610" s="21" t="s">
        <v>13</v>
      </c>
      <c r="B610" s="21" t="s">
        <v>6</v>
      </c>
      <c r="C610" s="21" t="s">
        <v>11</v>
      </c>
      <c r="D610" s="22">
        <v>9</v>
      </c>
      <c r="E610" s="23" t="s">
        <v>32</v>
      </c>
      <c r="F610">
        <f t="shared" si="9"/>
        <v>202309</v>
      </c>
    </row>
    <row r="611" spans="1:6" x14ac:dyDescent="0.3">
      <c r="A611" s="21" t="s">
        <v>13</v>
      </c>
      <c r="B611" s="21" t="s">
        <v>6</v>
      </c>
      <c r="C611" s="21" t="s">
        <v>12</v>
      </c>
      <c r="D611" s="22">
        <v>1</v>
      </c>
      <c r="E611" s="23" t="s">
        <v>32</v>
      </c>
      <c r="F611">
        <f t="shared" si="9"/>
        <v>202309</v>
      </c>
    </row>
    <row r="612" spans="1:6" x14ac:dyDescent="0.3">
      <c r="A612" s="21" t="s">
        <v>14</v>
      </c>
      <c r="B612" s="21" t="s">
        <v>6</v>
      </c>
      <c r="C612" s="21" t="s">
        <v>7</v>
      </c>
      <c r="D612" s="22">
        <v>141</v>
      </c>
      <c r="E612" s="23" t="s">
        <v>32</v>
      </c>
      <c r="F612">
        <f t="shared" si="9"/>
        <v>202309</v>
      </c>
    </row>
    <row r="613" spans="1:6" x14ac:dyDescent="0.3">
      <c r="A613" s="21" t="s">
        <v>14</v>
      </c>
      <c r="B613" s="21" t="s">
        <v>6</v>
      </c>
      <c r="C613" s="21" t="s">
        <v>9</v>
      </c>
      <c r="D613" s="22">
        <v>51</v>
      </c>
      <c r="E613" s="23" t="s">
        <v>32</v>
      </c>
      <c r="F613">
        <f t="shared" si="9"/>
        <v>202309</v>
      </c>
    </row>
    <row r="614" spans="1:6" x14ac:dyDescent="0.3">
      <c r="A614" s="21" t="s">
        <v>14</v>
      </c>
      <c r="B614" s="21" t="s">
        <v>6</v>
      </c>
      <c r="C614" s="21" t="s">
        <v>10</v>
      </c>
      <c r="D614" s="22">
        <v>81</v>
      </c>
      <c r="E614" s="23" t="s">
        <v>32</v>
      </c>
      <c r="F614">
        <f t="shared" si="9"/>
        <v>202309</v>
      </c>
    </row>
    <row r="615" spans="1:6" x14ac:dyDescent="0.3">
      <c r="A615" s="21" t="s">
        <v>14</v>
      </c>
      <c r="B615" s="21" t="s">
        <v>6</v>
      </c>
      <c r="C615" s="21" t="s">
        <v>11</v>
      </c>
      <c r="D615" s="22">
        <v>33</v>
      </c>
      <c r="E615" s="23" t="s">
        <v>32</v>
      </c>
      <c r="F615">
        <f t="shared" si="9"/>
        <v>202309</v>
      </c>
    </row>
    <row r="616" spans="1:6" x14ac:dyDescent="0.3">
      <c r="A616" s="21" t="s">
        <v>14</v>
      </c>
      <c r="B616" s="21" t="s">
        <v>6</v>
      </c>
      <c r="C616" s="21" t="s">
        <v>12</v>
      </c>
      <c r="D616" s="22">
        <v>20</v>
      </c>
      <c r="E616" s="23" t="s">
        <v>32</v>
      </c>
      <c r="F616">
        <f t="shared" si="9"/>
        <v>202309</v>
      </c>
    </row>
    <row r="617" spans="1:6" x14ac:dyDescent="0.3">
      <c r="A617" s="21" t="s">
        <v>140</v>
      </c>
      <c r="B617" s="21" t="s">
        <v>6</v>
      </c>
      <c r="C617" s="21" t="s">
        <v>7</v>
      </c>
      <c r="D617" s="22">
        <v>13</v>
      </c>
      <c r="E617" s="23" t="s">
        <v>32</v>
      </c>
      <c r="F617">
        <f t="shared" si="9"/>
        <v>202309</v>
      </c>
    </row>
    <row r="618" spans="1:6" x14ac:dyDescent="0.3">
      <c r="A618" s="21" t="s">
        <v>140</v>
      </c>
      <c r="B618" s="21" t="s">
        <v>6</v>
      </c>
      <c r="C618" s="21" t="s">
        <v>9</v>
      </c>
      <c r="D618" s="22">
        <v>0</v>
      </c>
      <c r="E618" s="23" t="s">
        <v>32</v>
      </c>
      <c r="F618">
        <f t="shared" si="9"/>
        <v>202309</v>
      </c>
    </row>
    <row r="619" spans="1:6" x14ac:dyDescent="0.3">
      <c r="A619" s="21" t="s">
        <v>140</v>
      </c>
      <c r="B619" s="21" t="s">
        <v>6</v>
      </c>
      <c r="C619" s="21" t="s">
        <v>10</v>
      </c>
      <c r="D619" s="22">
        <v>1</v>
      </c>
      <c r="E619" s="23" t="s">
        <v>32</v>
      </c>
      <c r="F619">
        <f t="shared" si="9"/>
        <v>202309</v>
      </c>
    </row>
    <row r="620" spans="1:6" x14ac:dyDescent="0.3">
      <c r="A620" s="21" t="s">
        <v>140</v>
      </c>
      <c r="B620" s="21" t="s">
        <v>6</v>
      </c>
      <c r="C620" s="21" t="s">
        <v>11</v>
      </c>
      <c r="D620" s="22">
        <v>1</v>
      </c>
      <c r="E620" s="23" t="s">
        <v>32</v>
      </c>
      <c r="F620">
        <f t="shared" si="9"/>
        <v>202309</v>
      </c>
    </row>
    <row r="621" spans="1:6" x14ac:dyDescent="0.3">
      <c r="A621" s="21" t="s">
        <v>140</v>
      </c>
      <c r="B621" s="21" t="s">
        <v>6</v>
      </c>
      <c r="C621" s="21" t="s">
        <v>12</v>
      </c>
      <c r="D621" s="22">
        <v>0</v>
      </c>
      <c r="E621" s="23" t="s">
        <v>32</v>
      </c>
      <c r="F621">
        <f t="shared" si="9"/>
        <v>202309</v>
      </c>
    </row>
    <row r="622" spans="1:6" x14ac:dyDescent="0.3">
      <c r="A622" s="21" t="s">
        <v>15</v>
      </c>
      <c r="B622" s="21" t="s">
        <v>6</v>
      </c>
      <c r="C622" s="21" t="s">
        <v>7</v>
      </c>
      <c r="D622" s="22">
        <v>512</v>
      </c>
      <c r="E622" s="23" t="s">
        <v>32</v>
      </c>
      <c r="F622">
        <f t="shared" si="9"/>
        <v>202309</v>
      </c>
    </row>
    <row r="623" spans="1:6" x14ac:dyDescent="0.3">
      <c r="A623" s="21" t="s">
        <v>15</v>
      </c>
      <c r="B623" s="21" t="s">
        <v>6</v>
      </c>
      <c r="C623" s="21" t="s">
        <v>9</v>
      </c>
      <c r="D623" s="22">
        <v>116</v>
      </c>
      <c r="E623" s="23" t="s">
        <v>32</v>
      </c>
      <c r="F623">
        <f t="shared" si="9"/>
        <v>202309</v>
      </c>
    </row>
    <row r="624" spans="1:6" x14ac:dyDescent="0.3">
      <c r="A624" s="21" t="s">
        <v>15</v>
      </c>
      <c r="B624" s="21" t="s">
        <v>6</v>
      </c>
      <c r="C624" s="21" t="s">
        <v>10</v>
      </c>
      <c r="D624" s="22">
        <v>81</v>
      </c>
      <c r="E624" s="23" t="s">
        <v>32</v>
      </c>
      <c r="F624">
        <f t="shared" si="9"/>
        <v>202309</v>
      </c>
    </row>
    <row r="625" spans="1:6" x14ac:dyDescent="0.3">
      <c r="A625" s="21" t="s">
        <v>15</v>
      </c>
      <c r="B625" s="21" t="s">
        <v>6</v>
      </c>
      <c r="C625" s="21" t="s">
        <v>11</v>
      </c>
      <c r="D625" s="22">
        <v>122</v>
      </c>
      <c r="E625" s="23" t="s">
        <v>32</v>
      </c>
      <c r="F625">
        <f t="shared" si="9"/>
        <v>202309</v>
      </c>
    </row>
    <row r="626" spans="1:6" x14ac:dyDescent="0.3">
      <c r="A626" s="21" t="s">
        <v>15</v>
      </c>
      <c r="B626" s="21" t="s">
        <v>6</v>
      </c>
      <c r="C626" s="21" t="s">
        <v>12</v>
      </c>
      <c r="D626" s="22">
        <v>51</v>
      </c>
      <c r="E626" s="23" t="s">
        <v>32</v>
      </c>
      <c r="F626">
        <f t="shared" si="9"/>
        <v>202309</v>
      </c>
    </row>
    <row r="627" spans="1:6" x14ac:dyDescent="0.3">
      <c r="A627" s="21" t="s">
        <v>16</v>
      </c>
      <c r="B627" s="21" t="s">
        <v>6</v>
      </c>
      <c r="C627" s="21" t="s">
        <v>7</v>
      </c>
      <c r="D627" s="22">
        <v>1162</v>
      </c>
      <c r="E627" s="23" t="s">
        <v>32</v>
      </c>
      <c r="F627">
        <f t="shared" si="9"/>
        <v>202309</v>
      </c>
    </row>
    <row r="628" spans="1:6" x14ac:dyDescent="0.3">
      <c r="A628" s="21" t="s">
        <v>16</v>
      </c>
      <c r="B628" s="21" t="s">
        <v>6</v>
      </c>
      <c r="C628" s="21" t="s">
        <v>9</v>
      </c>
      <c r="D628" s="22">
        <v>192</v>
      </c>
      <c r="E628" s="23" t="s">
        <v>32</v>
      </c>
      <c r="F628">
        <f t="shared" si="9"/>
        <v>202309</v>
      </c>
    </row>
    <row r="629" spans="1:6" x14ac:dyDescent="0.3">
      <c r="A629" s="21" t="s">
        <v>16</v>
      </c>
      <c r="B629" s="21" t="s">
        <v>6</v>
      </c>
      <c r="C629" s="21" t="s">
        <v>10</v>
      </c>
      <c r="D629" s="22">
        <v>380</v>
      </c>
      <c r="E629" s="23" t="s">
        <v>32</v>
      </c>
      <c r="F629">
        <f t="shared" si="9"/>
        <v>202309</v>
      </c>
    </row>
    <row r="630" spans="1:6" x14ac:dyDescent="0.3">
      <c r="A630" s="21" t="s">
        <v>16</v>
      </c>
      <c r="B630" s="21" t="s">
        <v>6</v>
      </c>
      <c r="C630" s="21" t="s">
        <v>11</v>
      </c>
      <c r="D630" s="22">
        <v>106</v>
      </c>
      <c r="E630" s="23" t="s">
        <v>32</v>
      </c>
      <c r="F630">
        <f t="shared" si="9"/>
        <v>202309</v>
      </c>
    </row>
    <row r="631" spans="1:6" x14ac:dyDescent="0.3">
      <c r="A631" s="21" t="s">
        <v>16</v>
      </c>
      <c r="B631" s="21" t="s">
        <v>6</v>
      </c>
      <c r="C631" s="21" t="s">
        <v>12</v>
      </c>
      <c r="D631" s="22">
        <v>16</v>
      </c>
      <c r="E631" s="23" t="s">
        <v>32</v>
      </c>
      <c r="F631">
        <f t="shared" si="9"/>
        <v>202309</v>
      </c>
    </row>
    <row r="632" spans="1:6" x14ac:dyDescent="0.3">
      <c r="A632" s="21" t="s">
        <v>17</v>
      </c>
      <c r="B632" s="21" t="s">
        <v>6</v>
      </c>
      <c r="C632" s="21" t="s">
        <v>7</v>
      </c>
      <c r="D632" s="22">
        <v>104</v>
      </c>
      <c r="E632" s="23" t="s">
        <v>32</v>
      </c>
      <c r="F632">
        <f t="shared" si="9"/>
        <v>202309</v>
      </c>
    </row>
    <row r="633" spans="1:6" x14ac:dyDescent="0.3">
      <c r="A633" s="21" t="s">
        <v>17</v>
      </c>
      <c r="B633" s="21" t="s">
        <v>6</v>
      </c>
      <c r="C633" s="21" t="s">
        <v>9</v>
      </c>
      <c r="D633" s="22">
        <v>10</v>
      </c>
      <c r="E633" s="23" t="s">
        <v>32</v>
      </c>
      <c r="F633">
        <f t="shared" si="9"/>
        <v>202309</v>
      </c>
    </row>
    <row r="634" spans="1:6" x14ac:dyDescent="0.3">
      <c r="A634" s="21" t="s">
        <v>17</v>
      </c>
      <c r="B634" s="21" t="s">
        <v>6</v>
      </c>
      <c r="C634" s="21" t="s">
        <v>10</v>
      </c>
      <c r="D634" s="22">
        <v>248</v>
      </c>
      <c r="E634" s="23" t="s">
        <v>32</v>
      </c>
      <c r="F634">
        <f t="shared" si="9"/>
        <v>202309</v>
      </c>
    </row>
    <row r="635" spans="1:6" x14ac:dyDescent="0.3">
      <c r="A635" s="21" t="s">
        <v>17</v>
      </c>
      <c r="B635" s="21" t="s">
        <v>6</v>
      </c>
      <c r="C635" s="21" t="s">
        <v>11</v>
      </c>
      <c r="D635" s="22">
        <v>30</v>
      </c>
      <c r="E635" s="23" t="s">
        <v>32</v>
      </c>
      <c r="F635">
        <f t="shared" si="9"/>
        <v>202309</v>
      </c>
    </row>
    <row r="636" spans="1:6" x14ac:dyDescent="0.3">
      <c r="A636" s="21" t="s">
        <v>17</v>
      </c>
      <c r="B636" s="21" t="s">
        <v>6</v>
      </c>
      <c r="C636" s="21" t="s">
        <v>12</v>
      </c>
      <c r="D636" s="22">
        <v>0</v>
      </c>
      <c r="E636" s="23" t="s">
        <v>32</v>
      </c>
      <c r="F636">
        <f t="shared" si="9"/>
        <v>202309</v>
      </c>
    </row>
    <row r="637" spans="1:6" x14ac:dyDescent="0.3">
      <c r="A637" s="21" t="s">
        <v>141</v>
      </c>
      <c r="B637" s="21" t="s">
        <v>6</v>
      </c>
      <c r="C637" s="21" t="s">
        <v>7</v>
      </c>
      <c r="D637" s="22">
        <v>9</v>
      </c>
      <c r="E637" s="23" t="s">
        <v>32</v>
      </c>
      <c r="F637">
        <f t="shared" si="9"/>
        <v>202309</v>
      </c>
    </row>
    <row r="638" spans="1:6" x14ac:dyDescent="0.3">
      <c r="A638" s="21" t="s">
        <v>141</v>
      </c>
      <c r="B638" s="21" t="s">
        <v>6</v>
      </c>
      <c r="C638" s="21" t="s">
        <v>9</v>
      </c>
      <c r="D638" s="22">
        <v>5</v>
      </c>
      <c r="E638" s="23" t="s">
        <v>32</v>
      </c>
      <c r="F638">
        <f t="shared" si="9"/>
        <v>202309</v>
      </c>
    </row>
    <row r="639" spans="1:6" x14ac:dyDescent="0.3">
      <c r="A639" s="21" t="s">
        <v>141</v>
      </c>
      <c r="B639" s="21" t="s">
        <v>6</v>
      </c>
      <c r="C639" s="21" t="s">
        <v>10</v>
      </c>
      <c r="D639" s="22">
        <v>9</v>
      </c>
      <c r="E639" s="23" t="s">
        <v>32</v>
      </c>
      <c r="F639">
        <f t="shared" si="9"/>
        <v>202309</v>
      </c>
    </row>
    <row r="640" spans="1:6" x14ac:dyDescent="0.3">
      <c r="A640" s="21" t="s">
        <v>141</v>
      </c>
      <c r="B640" s="21" t="s">
        <v>6</v>
      </c>
      <c r="C640" s="21" t="s">
        <v>11</v>
      </c>
      <c r="D640" s="22">
        <v>4</v>
      </c>
      <c r="E640" s="23" t="s">
        <v>32</v>
      </c>
      <c r="F640">
        <f t="shared" si="9"/>
        <v>202309</v>
      </c>
    </row>
    <row r="641" spans="1:6" x14ac:dyDescent="0.3">
      <c r="A641" s="21" t="s">
        <v>141</v>
      </c>
      <c r="B641" s="21" t="s">
        <v>6</v>
      </c>
      <c r="C641" s="21" t="s">
        <v>12</v>
      </c>
      <c r="D641" s="22">
        <v>0</v>
      </c>
      <c r="E641" s="23" t="s">
        <v>32</v>
      </c>
      <c r="F641">
        <f t="shared" si="9"/>
        <v>202309</v>
      </c>
    </row>
    <row r="642" spans="1:6" x14ac:dyDescent="0.3">
      <c r="A642" s="21" t="s">
        <v>18</v>
      </c>
      <c r="B642" s="21" t="s">
        <v>6</v>
      </c>
      <c r="C642" s="21" t="s">
        <v>7</v>
      </c>
      <c r="D642" s="22">
        <v>561</v>
      </c>
      <c r="E642" s="23" t="s">
        <v>32</v>
      </c>
      <c r="F642">
        <f t="shared" si="9"/>
        <v>202309</v>
      </c>
    </row>
    <row r="643" spans="1:6" x14ac:dyDescent="0.3">
      <c r="A643" s="21" t="s">
        <v>18</v>
      </c>
      <c r="B643" s="21" t="s">
        <v>6</v>
      </c>
      <c r="C643" s="21" t="s">
        <v>9</v>
      </c>
      <c r="D643" s="22">
        <v>112</v>
      </c>
      <c r="E643" s="23" t="s">
        <v>32</v>
      </c>
      <c r="F643">
        <f t="shared" ref="F643:F706" si="10">YEAR(E643)*100+MONTH(E643)</f>
        <v>202309</v>
      </c>
    </row>
    <row r="644" spans="1:6" x14ac:dyDescent="0.3">
      <c r="A644" s="21" t="s">
        <v>18</v>
      </c>
      <c r="B644" s="21" t="s">
        <v>6</v>
      </c>
      <c r="C644" s="21" t="s">
        <v>10</v>
      </c>
      <c r="D644" s="22">
        <v>4</v>
      </c>
      <c r="E644" s="23" t="s">
        <v>32</v>
      </c>
      <c r="F644">
        <f t="shared" si="10"/>
        <v>202309</v>
      </c>
    </row>
    <row r="645" spans="1:6" x14ac:dyDescent="0.3">
      <c r="A645" s="21" t="s">
        <v>18</v>
      </c>
      <c r="B645" s="21" t="s">
        <v>6</v>
      </c>
      <c r="C645" s="21" t="s">
        <v>11</v>
      </c>
      <c r="D645" s="22">
        <v>305</v>
      </c>
      <c r="E645" s="23" t="s">
        <v>32</v>
      </c>
      <c r="F645">
        <f t="shared" si="10"/>
        <v>202309</v>
      </c>
    </row>
    <row r="646" spans="1:6" x14ac:dyDescent="0.3">
      <c r="A646" s="21" t="s">
        <v>18</v>
      </c>
      <c r="B646" s="21" t="s">
        <v>6</v>
      </c>
      <c r="C646" s="21" t="s">
        <v>12</v>
      </c>
      <c r="D646" s="22">
        <v>24</v>
      </c>
      <c r="E646" s="23" t="s">
        <v>32</v>
      </c>
      <c r="F646">
        <f t="shared" si="10"/>
        <v>202309</v>
      </c>
    </row>
    <row r="647" spans="1:6" x14ac:dyDescent="0.3">
      <c r="A647" s="21" t="s">
        <v>19</v>
      </c>
      <c r="B647" s="21" t="s">
        <v>6</v>
      </c>
      <c r="C647" s="21" t="s">
        <v>7</v>
      </c>
      <c r="D647" s="22">
        <v>33</v>
      </c>
      <c r="E647" s="23" t="s">
        <v>32</v>
      </c>
      <c r="F647">
        <f t="shared" si="10"/>
        <v>202309</v>
      </c>
    </row>
    <row r="648" spans="1:6" x14ac:dyDescent="0.3">
      <c r="A648" s="21" t="s">
        <v>19</v>
      </c>
      <c r="B648" s="21" t="s">
        <v>6</v>
      </c>
      <c r="C648" s="21" t="s">
        <v>9</v>
      </c>
      <c r="D648" s="22">
        <v>5</v>
      </c>
      <c r="E648" s="23" t="s">
        <v>32</v>
      </c>
      <c r="F648">
        <f t="shared" si="10"/>
        <v>202309</v>
      </c>
    </row>
    <row r="649" spans="1:6" x14ac:dyDescent="0.3">
      <c r="A649" s="21" t="s">
        <v>19</v>
      </c>
      <c r="B649" s="21" t="s">
        <v>6</v>
      </c>
      <c r="C649" s="21" t="s">
        <v>10</v>
      </c>
      <c r="D649" s="22">
        <v>7</v>
      </c>
      <c r="E649" s="23" t="s">
        <v>32</v>
      </c>
      <c r="F649">
        <f t="shared" si="10"/>
        <v>202309</v>
      </c>
    </row>
    <row r="650" spans="1:6" x14ac:dyDescent="0.3">
      <c r="A650" s="21" t="s">
        <v>19</v>
      </c>
      <c r="B650" s="21" t="s">
        <v>6</v>
      </c>
      <c r="C650" s="21" t="s">
        <v>11</v>
      </c>
      <c r="D650" s="22">
        <v>7</v>
      </c>
      <c r="E650" s="23" t="s">
        <v>32</v>
      </c>
      <c r="F650">
        <f t="shared" si="10"/>
        <v>202309</v>
      </c>
    </row>
    <row r="651" spans="1:6" x14ac:dyDescent="0.3">
      <c r="A651" s="21" t="s">
        <v>19</v>
      </c>
      <c r="B651" s="21" t="s">
        <v>6</v>
      </c>
      <c r="C651" s="21" t="s">
        <v>12</v>
      </c>
      <c r="D651" s="22">
        <v>2</v>
      </c>
      <c r="E651" s="23" t="s">
        <v>32</v>
      </c>
      <c r="F651">
        <f t="shared" si="10"/>
        <v>202309</v>
      </c>
    </row>
    <row r="652" spans="1:6" x14ac:dyDescent="0.3">
      <c r="A652" s="21" t="s">
        <v>20</v>
      </c>
      <c r="B652" s="21" t="s">
        <v>6</v>
      </c>
      <c r="C652" s="21" t="s">
        <v>7</v>
      </c>
      <c r="D652" s="22">
        <v>93</v>
      </c>
      <c r="E652" s="23" t="s">
        <v>32</v>
      </c>
      <c r="F652">
        <f t="shared" si="10"/>
        <v>202309</v>
      </c>
    </row>
    <row r="653" spans="1:6" x14ac:dyDescent="0.3">
      <c r="A653" s="21" t="s">
        <v>20</v>
      </c>
      <c r="B653" s="21" t="s">
        <v>6</v>
      </c>
      <c r="C653" s="21" t="s">
        <v>9</v>
      </c>
      <c r="D653" s="22">
        <v>14</v>
      </c>
      <c r="E653" s="23" t="s">
        <v>32</v>
      </c>
      <c r="F653">
        <f t="shared" si="10"/>
        <v>202309</v>
      </c>
    </row>
    <row r="654" spans="1:6" x14ac:dyDescent="0.3">
      <c r="A654" s="21" t="s">
        <v>20</v>
      </c>
      <c r="B654" s="21" t="s">
        <v>6</v>
      </c>
      <c r="C654" s="21" t="s">
        <v>10</v>
      </c>
      <c r="D654" s="22">
        <v>39</v>
      </c>
      <c r="E654" s="23" t="s">
        <v>32</v>
      </c>
      <c r="F654">
        <f t="shared" si="10"/>
        <v>202309</v>
      </c>
    </row>
    <row r="655" spans="1:6" x14ac:dyDescent="0.3">
      <c r="A655" s="21" t="s">
        <v>20</v>
      </c>
      <c r="B655" s="21" t="s">
        <v>6</v>
      </c>
      <c r="C655" s="21" t="s">
        <v>11</v>
      </c>
      <c r="D655" s="22">
        <v>7</v>
      </c>
      <c r="E655" s="23" t="s">
        <v>32</v>
      </c>
      <c r="F655">
        <f t="shared" si="10"/>
        <v>202309</v>
      </c>
    </row>
    <row r="656" spans="1:6" x14ac:dyDescent="0.3">
      <c r="A656" s="21" t="s">
        <v>20</v>
      </c>
      <c r="B656" s="21" t="s">
        <v>6</v>
      </c>
      <c r="C656" s="21" t="s">
        <v>12</v>
      </c>
      <c r="D656" s="22">
        <v>0</v>
      </c>
      <c r="E656" s="23" t="s">
        <v>32</v>
      </c>
      <c r="F656">
        <f t="shared" si="10"/>
        <v>202309</v>
      </c>
    </row>
    <row r="657" spans="1:6" x14ac:dyDescent="0.3">
      <c r="A657" s="21" t="s">
        <v>21</v>
      </c>
      <c r="B657" s="21" t="s">
        <v>6</v>
      </c>
      <c r="C657" s="21" t="s">
        <v>7</v>
      </c>
      <c r="D657" s="22">
        <v>15</v>
      </c>
      <c r="E657" s="23" t="s">
        <v>32</v>
      </c>
      <c r="F657">
        <f t="shared" si="10"/>
        <v>202309</v>
      </c>
    </row>
    <row r="658" spans="1:6" x14ac:dyDescent="0.3">
      <c r="A658" s="21" t="s">
        <v>21</v>
      </c>
      <c r="B658" s="21" t="s">
        <v>6</v>
      </c>
      <c r="C658" s="21" t="s">
        <v>9</v>
      </c>
      <c r="D658" s="22">
        <v>12</v>
      </c>
      <c r="E658" s="23" t="s">
        <v>32</v>
      </c>
      <c r="F658">
        <f t="shared" si="10"/>
        <v>202309</v>
      </c>
    </row>
    <row r="659" spans="1:6" x14ac:dyDescent="0.3">
      <c r="A659" s="21" t="s">
        <v>21</v>
      </c>
      <c r="B659" s="21" t="s">
        <v>6</v>
      </c>
      <c r="C659" s="21" t="s">
        <v>10</v>
      </c>
      <c r="D659" s="22">
        <v>16</v>
      </c>
      <c r="E659" s="23" t="s">
        <v>32</v>
      </c>
      <c r="F659">
        <f t="shared" si="10"/>
        <v>202309</v>
      </c>
    </row>
    <row r="660" spans="1:6" x14ac:dyDescent="0.3">
      <c r="A660" s="21" t="s">
        <v>21</v>
      </c>
      <c r="B660" s="21" t="s">
        <v>6</v>
      </c>
      <c r="C660" s="21" t="s">
        <v>11</v>
      </c>
      <c r="D660" s="22">
        <v>1</v>
      </c>
      <c r="E660" s="23" t="s">
        <v>32</v>
      </c>
      <c r="F660">
        <f t="shared" si="10"/>
        <v>202309</v>
      </c>
    </row>
    <row r="661" spans="1:6" x14ac:dyDescent="0.3">
      <c r="A661" s="21" t="s">
        <v>21</v>
      </c>
      <c r="B661" s="21" t="s">
        <v>6</v>
      </c>
      <c r="C661" s="21" t="s">
        <v>12</v>
      </c>
      <c r="D661" s="22">
        <v>3</v>
      </c>
      <c r="E661" s="23" t="s">
        <v>32</v>
      </c>
      <c r="F661">
        <f t="shared" si="10"/>
        <v>202309</v>
      </c>
    </row>
    <row r="662" spans="1:6" x14ac:dyDescent="0.3">
      <c r="A662" s="21" t="s">
        <v>22</v>
      </c>
      <c r="B662" s="21" t="s">
        <v>6</v>
      </c>
      <c r="C662" s="21" t="s">
        <v>7</v>
      </c>
      <c r="D662" s="22">
        <v>17</v>
      </c>
      <c r="E662" s="23" t="s">
        <v>32</v>
      </c>
      <c r="F662">
        <f t="shared" si="10"/>
        <v>202309</v>
      </c>
    </row>
    <row r="663" spans="1:6" x14ac:dyDescent="0.3">
      <c r="A663" s="21" t="s">
        <v>22</v>
      </c>
      <c r="B663" s="21" t="s">
        <v>6</v>
      </c>
      <c r="C663" s="21" t="s">
        <v>9</v>
      </c>
      <c r="D663" s="22">
        <v>0</v>
      </c>
      <c r="E663" s="23" t="s">
        <v>32</v>
      </c>
      <c r="F663">
        <f t="shared" si="10"/>
        <v>202309</v>
      </c>
    </row>
    <row r="664" spans="1:6" x14ac:dyDescent="0.3">
      <c r="A664" s="21" t="s">
        <v>22</v>
      </c>
      <c r="B664" s="21" t="s">
        <v>6</v>
      </c>
      <c r="C664" s="21" t="s">
        <v>10</v>
      </c>
      <c r="D664" s="22">
        <v>4</v>
      </c>
      <c r="E664" s="23" t="s">
        <v>32</v>
      </c>
      <c r="F664">
        <f t="shared" si="10"/>
        <v>202309</v>
      </c>
    </row>
    <row r="665" spans="1:6" x14ac:dyDescent="0.3">
      <c r="A665" s="21" t="s">
        <v>22</v>
      </c>
      <c r="B665" s="21" t="s">
        <v>6</v>
      </c>
      <c r="C665" s="21" t="s">
        <v>11</v>
      </c>
      <c r="D665" s="22">
        <v>10</v>
      </c>
      <c r="E665" s="23" t="s">
        <v>32</v>
      </c>
      <c r="F665">
        <f t="shared" si="10"/>
        <v>202309</v>
      </c>
    </row>
    <row r="666" spans="1:6" x14ac:dyDescent="0.3">
      <c r="A666" s="21" t="s">
        <v>22</v>
      </c>
      <c r="B666" s="21" t="s">
        <v>6</v>
      </c>
      <c r="C666" s="21" t="s">
        <v>12</v>
      </c>
      <c r="D666" s="22">
        <v>2</v>
      </c>
      <c r="E666" s="23" t="s">
        <v>32</v>
      </c>
      <c r="F666">
        <f t="shared" si="10"/>
        <v>202309</v>
      </c>
    </row>
    <row r="667" spans="1:6" x14ac:dyDescent="0.3">
      <c r="A667" s="21" t="s">
        <v>23</v>
      </c>
      <c r="B667" s="21" t="s">
        <v>6</v>
      </c>
      <c r="C667" s="21" t="s">
        <v>7</v>
      </c>
      <c r="D667" s="22">
        <v>1</v>
      </c>
      <c r="E667" s="23" t="s">
        <v>32</v>
      </c>
      <c r="F667">
        <f t="shared" si="10"/>
        <v>202309</v>
      </c>
    </row>
    <row r="668" spans="1:6" x14ac:dyDescent="0.3">
      <c r="A668" s="21" t="s">
        <v>23</v>
      </c>
      <c r="B668" s="21" t="s">
        <v>6</v>
      </c>
      <c r="C668" s="21" t="s">
        <v>9</v>
      </c>
      <c r="D668" s="22">
        <v>0</v>
      </c>
      <c r="E668" s="23" t="s">
        <v>32</v>
      </c>
      <c r="F668">
        <f t="shared" si="10"/>
        <v>202309</v>
      </c>
    </row>
    <row r="669" spans="1:6" x14ac:dyDescent="0.3">
      <c r="A669" s="21" t="s">
        <v>23</v>
      </c>
      <c r="B669" s="21" t="s">
        <v>6</v>
      </c>
      <c r="C669" s="21" t="s">
        <v>10</v>
      </c>
      <c r="D669" s="22">
        <v>0</v>
      </c>
      <c r="E669" s="23" t="s">
        <v>32</v>
      </c>
      <c r="F669">
        <f t="shared" si="10"/>
        <v>202309</v>
      </c>
    </row>
    <row r="670" spans="1:6" x14ac:dyDescent="0.3">
      <c r="A670" s="21" t="s">
        <v>23</v>
      </c>
      <c r="B670" s="21" t="s">
        <v>6</v>
      </c>
      <c r="C670" s="21" t="s">
        <v>11</v>
      </c>
      <c r="D670" s="22">
        <v>1</v>
      </c>
      <c r="E670" s="23" t="s">
        <v>32</v>
      </c>
      <c r="F670">
        <f t="shared" si="10"/>
        <v>202309</v>
      </c>
    </row>
    <row r="671" spans="1:6" x14ac:dyDescent="0.3">
      <c r="A671" s="21" t="s">
        <v>23</v>
      </c>
      <c r="B671" s="21" t="s">
        <v>6</v>
      </c>
      <c r="C671" s="21" t="s">
        <v>12</v>
      </c>
      <c r="D671" s="22">
        <v>0</v>
      </c>
      <c r="E671" s="23" t="s">
        <v>32</v>
      </c>
      <c r="F671">
        <f t="shared" si="10"/>
        <v>202309</v>
      </c>
    </row>
    <row r="672" spans="1:6" x14ac:dyDescent="0.3">
      <c r="A672" s="21" t="s">
        <v>24</v>
      </c>
      <c r="B672" s="21" t="s">
        <v>6</v>
      </c>
      <c r="C672" s="21" t="s">
        <v>7</v>
      </c>
      <c r="D672" s="22">
        <v>4</v>
      </c>
      <c r="E672" s="23" t="s">
        <v>32</v>
      </c>
      <c r="F672">
        <f t="shared" si="10"/>
        <v>202309</v>
      </c>
    </row>
    <row r="673" spans="1:6" x14ac:dyDescent="0.3">
      <c r="A673" s="21" t="s">
        <v>24</v>
      </c>
      <c r="B673" s="21" t="s">
        <v>6</v>
      </c>
      <c r="C673" s="21" t="s">
        <v>9</v>
      </c>
      <c r="D673" s="22">
        <v>0</v>
      </c>
      <c r="E673" s="23" t="s">
        <v>32</v>
      </c>
      <c r="F673">
        <f t="shared" si="10"/>
        <v>202309</v>
      </c>
    </row>
    <row r="674" spans="1:6" x14ac:dyDescent="0.3">
      <c r="A674" s="21" t="s">
        <v>24</v>
      </c>
      <c r="B674" s="21" t="s">
        <v>6</v>
      </c>
      <c r="C674" s="21" t="s">
        <v>10</v>
      </c>
      <c r="D674" s="22">
        <v>0</v>
      </c>
      <c r="E674" s="23" t="s">
        <v>32</v>
      </c>
      <c r="F674">
        <f t="shared" si="10"/>
        <v>202309</v>
      </c>
    </row>
    <row r="675" spans="1:6" x14ac:dyDescent="0.3">
      <c r="A675" s="21" t="s">
        <v>24</v>
      </c>
      <c r="B675" s="21" t="s">
        <v>6</v>
      </c>
      <c r="C675" s="21" t="s">
        <v>11</v>
      </c>
      <c r="D675" s="22">
        <v>1</v>
      </c>
      <c r="E675" s="23" t="s">
        <v>32</v>
      </c>
      <c r="F675">
        <f t="shared" si="10"/>
        <v>202309</v>
      </c>
    </row>
    <row r="676" spans="1:6" x14ac:dyDescent="0.3">
      <c r="A676" s="21" t="s">
        <v>24</v>
      </c>
      <c r="B676" s="21" t="s">
        <v>6</v>
      </c>
      <c r="C676" s="21" t="s">
        <v>12</v>
      </c>
      <c r="D676" s="22">
        <v>6</v>
      </c>
      <c r="E676" s="23" t="s">
        <v>32</v>
      </c>
      <c r="F676">
        <f t="shared" si="10"/>
        <v>202309</v>
      </c>
    </row>
    <row r="677" spans="1:6" x14ac:dyDescent="0.3">
      <c r="A677" s="21" t="s">
        <v>5</v>
      </c>
      <c r="B677" s="21" t="s">
        <v>6</v>
      </c>
      <c r="C677" s="21" t="s">
        <v>7</v>
      </c>
      <c r="D677" s="22">
        <v>329</v>
      </c>
      <c r="E677" s="23" t="s">
        <v>33</v>
      </c>
      <c r="F677">
        <f t="shared" si="10"/>
        <v>202310</v>
      </c>
    </row>
    <row r="678" spans="1:6" x14ac:dyDescent="0.3">
      <c r="A678" s="21" t="s">
        <v>5</v>
      </c>
      <c r="B678" s="21" t="s">
        <v>6</v>
      </c>
      <c r="C678" s="21" t="s">
        <v>9</v>
      </c>
      <c r="D678" s="22">
        <v>90</v>
      </c>
      <c r="E678" s="23" t="s">
        <v>33</v>
      </c>
      <c r="F678">
        <f t="shared" si="10"/>
        <v>202310</v>
      </c>
    </row>
    <row r="679" spans="1:6" x14ac:dyDescent="0.3">
      <c r="A679" s="21" t="s">
        <v>5</v>
      </c>
      <c r="B679" s="21" t="s">
        <v>6</v>
      </c>
      <c r="C679" s="21" t="s">
        <v>10</v>
      </c>
      <c r="D679" s="22">
        <v>142</v>
      </c>
      <c r="E679" s="23" t="s">
        <v>33</v>
      </c>
      <c r="F679">
        <f t="shared" si="10"/>
        <v>202310</v>
      </c>
    </row>
    <row r="680" spans="1:6" x14ac:dyDescent="0.3">
      <c r="A680" s="21" t="s">
        <v>5</v>
      </c>
      <c r="B680" s="21" t="s">
        <v>6</v>
      </c>
      <c r="C680" s="21" t="s">
        <v>11</v>
      </c>
      <c r="D680" s="22">
        <v>82</v>
      </c>
      <c r="E680" s="23" t="s">
        <v>33</v>
      </c>
      <c r="F680">
        <f t="shared" si="10"/>
        <v>202310</v>
      </c>
    </row>
    <row r="681" spans="1:6" x14ac:dyDescent="0.3">
      <c r="A681" s="21" t="s">
        <v>5</v>
      </c>
      <c r="B681" s="21" t="s">
        <v>6</v>
      </c>
      <c r="C681" s="21" t="s">
        <v>12</v>
      </c>
      <c r="D681" s="22">
        <v>23</v>
      </c>
      <c r="E681" s="23" t="s">
        <v>33</v>
      </c>
      <c r="F681">
        <f t="shared" si="10"/>
        <v>202310</v>
      </c>
    </row>
    <row r="682" spans="1:6" x14ac:dyDescent="0.3">
      <c r="A682" s="21" t="s">
        <v>13</v>
      </c>
      <c r="B682" s="21" t="s">
        <v>6</v>
      </c>
      <c r="C682" s="21" t="s">
        <v>7</v>
      </c>
      <c r="D682" s="22">
        <v>37</v>
      </c>
      <c r="E682" s="23" t="s">
        <v>33</v>
      </c>
      <c r="F682">
        <f t="shared" si="10"/>
        <v>202310</v>
      </c>
    </row>
    <row r="683" spans="1:6" x14ac:dyDescent="0.3">
      <c r="A683" s="21" t="s">
        <v>13</v>
      </c>
      <c r="B683" s="21" t="s">
        <v>6</v>
      </c>
      <c r="C683" s="21" t="s">
        <v>9</v>
      </c>
      <c r="D683" s="22">
        <v>7</v>
      </c>
      <c r="E683" s="23" t="s">
        <v>33</v>
      </c>
      <c r="F683">
        <f t="shared" si="10"/>
        <v>202310</v>
      </c>
    </row>
    <row r="684" spans="1:6" x14ac:dyDescent="0.3">
      <c r="A684" s="21" t="s">
        <v>13</v>
      </c>
      <c r="B684" s="21" t="s">
        <v>6</v>
      </c>
      <c r="C684" s="21" t="s">
        <v>10</v>
      </c>
      <c r="D684" s="22">
        <v>20</v>
      </c>
      <c r="E684" s="23" t="s">
        <v>33</v>
      </c>
      <c r="F684">
        <f t="shared" si="10"/>
        <v>202310</v>
      </c>
    </row>
    <row r="685" spans="1:6" x14ac:dyDescent="0.3">
      <c r="A685" s="21" t="s">
        <v>13</v>
      </c>
      <c r="B685" s="21" t="s">
        <v>6</v>
      </c>
      <c r="C685" s="21" t="s">
        <v>11</v>
      </c>
      <c r="D685" s="22">
        <v>10</v>
      </c>
      <c r="E685" s="23" t="s">
        <v>33</v>
      </c>
      <c r="F685">
        <f t="shared" si="10"/>
        <v>202310</v>
      </c>
    </row>
    <row r="686" spans="1:6" x14ac:dyDescent="0.3">
      <c r="A686" s="21" t="s">
        <v>13</v>
      </c>
      <c r="B686" s="21" t="s">
        <v>6</v>
      </c>
      <c r="C686" s="21" t="s">
        <v>12</v>
      </c>
      <c r="D686" s="22">
        <v>2</v>
      </c>
      <c r="E686" s="23" t="s">
        <v>33</v>
      </c>
      <c r="F686">
        <f t="shared" si="10"/>
        <v>202310</v>
      </c>
    </row>
    <row r="687" spans="1:6" x14ac:dyDescent="0.3">
      <c r="A687" s="21" t="s">
        <v>14</v>
      </c>
      <c r="B687" s="21" t="s">
        <v>6</v>
      </c>
      <c r="C687" s="21" t="s">
        <v>7</v>
      </c>
      <c r="D687" s="22">
        <v>93</v>
      </c>
      <c r="E687" s="23" t="s">
        <v>33</v>
      </c>
      <c r="F687">
        <f t="shared" si="10"/>
        <v>202310</v>
      </c>
    </row>
    <row r="688" spans="1:6" x14ac:dyDescent="0.3">
      <c r="A688" s="21" t="s">
        <v>14</v>
      </c>
      <c r="B688" s="21" t="s">
        <v>6</v>
      </c>
      <c r="C688" s="21" t="s">
        <v>9</v>
      </c>
      <c r="D688" s="22">
        <v>34</v>
      </c>
      <c r="E688" s="23" t="s">
        <v>33</v>
      </c>
      <c r="F688">
        <f t="shared" si="10"/>
        <v>202310</v>
      </c>
    </row>
    <row r="689" spans="1:6" x14ac:dyDescent="0.3">
      <c r="A689" s="21" t="s">
        <v>14</v>
      </c>
      <c r="B689" s="21" t="s">
        <v>6</v>
      </c>
      <c r="C689" s="21" t="s">
        <v>10</v>
      </c>
      <c r="D689" s="22">
        <v>86</v>
      </c>
      <c r="E689" s="23" t="s">
        <v>33</v>
      </c>
      <c r="F689">
        <f t="shared" si="10"/>
        <v>202310</v>
      </c>
    </row>
    <row r="690" spans="1:6" x14ac:dyDescent="0.3">
      <c r="A690" s="21" t="s">
        <v>14</v>
      </c>
      <c r="B690" s="21" t="s">
        <v>6</v>
      </c>
      <c r="C690" s="21" t="s">
        <v>11</v>
      </c>
      <c r="D690" s="22">
        <v>43</v>
      </c>
      <c r="E690" s="23" t="s">
        <v>33</v>
      </c>
      <c r="F690">
        <f t="shared" si="10"/>
        <v>202310</v>
      </c>
    </row>
    <row r="691" spans="1:6" x14ac:dyDescent="0.3">
      <c r="A691" s="21" t="s">
        <v>14</v>
      </c>
      <c r="B691" s="21" t="s">
        <v>6</v>
      </c>
      <c r="C691" s="21" t="s">
        <v>12</v>
      </c>
      <c r="D691" s="22">
        <v>15</v>
      </c>
      <c r="E691" s="23" t="s">
        <v>33</v>
      </c>
      <c r="F691">
        <f t="shared" si="10"/>
        <v>202310</v>
      </c>
    </row>
    <row r="692" spans="1:6" x14ac:dyDescent="0.3">
      <c r="A692" s="21" t="s">
        <v>140</v>
      </c>
      <c r="B692" s="21" t="s">
        <v>6</v>
      </c>
      <c r="C692" s="21" t="s">
        <v>7</v>
      </c>
      <c r="D692" s="22">
        <v>8</v>
      </c>
      <c r="E692" s="23" t="s">
        <v>33</v>
      </c>
      <c r="F692">
        <f t="shared" si="10"/>
        <v>202310</v>
      </c>
    </row>
    <row r="693" spans="1:6" x14ac:dyDescent="0.3">
      <c r="A693" s="21" t="s">
        <v>140</v>
      </c>
      <c r="B693" s="21" t="s">
        <v>6</v>
      </c>
      <c r="C693" s="21" t="s">
        <v>9</v>
      </c>
      <c r="D693" s="22">
        <v>1</v>
      </c>
      <c r="E693" s="23" t="s">
        <v>33</v>
      </c>
      <c r="F693">
        <f t="shared" si="10"/>
        <v>202310</v>
      </c>
    </row>
    <row r="694" spans="1:6" x14ac:dyDescent="0.3">
      <c r="A694" s="21" t="s">
        <v>140</v>
      </c>
      <c r="B694" s="21" t="s">
        <v>6</v>
      </c>
      <c r="C694" s="21" t="s">
        <v>10</v>
      </c>
      <c r="D694" s="22">
        <v>1</v>
      </c>
      <c r="E694" s="23" t="s">
        <v>33</v>
      </c>
      <c r="F694">
        <f t="shared" si="10"/>
        <v>202310</v>
      </c>
    </row>
    <row r="695" spans="1:6" x14ac:dyDescent="0.3">
      <c r="A695" s="21" t="s">
        <v>140</v>
      </c>
      <c r="B695" s="21" t="s">
        <v>6</v>
      </c>
      <c r="C695" s="21" t="s">
        <v>11</v>
      </c>
      <c r="D695" s="22">
        <v>0</v>
      </c>
      <c r="E695" s="23" t="s">
        <v>33</v>
      </c>
      <c r="F695">
        <f t="shared" si="10"/>
        <v>202310</v>
      </c>
    </row>
    <row r="696" spans="1:6" x14ac:dyDescent="0.3">
      <c r="A696" s="21" t="s">
        <v>140</v>
      </c>
      <c r="B696" s="21" t="s">
        <v>6</v>
      </c>
      <c r="C696" s="21" t="s">
        <v>12</v>
      </c>
      <c r="D696" s="22">
        <v>0</v>
      </c>
      <c r="E696" s="23" t="s">
        <v>33</v>
      </c>
      <c r="F696">
        <f t="shared" si="10"/>
        <v>202310</v>
      </c>
    </row>
    <row r="697" spans="1:6" x14ac:dyDescent="0.3">
      <c r="A697" s="21" t="s">
        <v>15</v>
      </c>
      <c r="B697" s="21" t="s">
        <v>6</v>
      </c>
      <c r="C697" s="21" t="s">
        <v>7</v>
      </c>
      <c r="D697" s="22">
        <v>489</v>
      </c>
      <c r="E697" s="23" t="s">
        <v>33</v>
      </c>
      <c r="F697">
        <f t="shared" si="10"/>
        <v>202310</v>
      </c>
    </row>
    <row r="698" spans="1:6" x14ac:dyDescent="0.3">
      <c r="A698" s="21" t="s">
        <v>15</v>
      </c>
      <c r="B698" s="21" t="s">
        <v>6</v>
      </c>
      <c r="C698" s="21" t="s">
        <v>9</v>
      </c>
      <c r="D698" s="22">
        <v>98</v>
      </c>
      <c r="E698" s="23" t="s">
        <v>33</v>
      </c>
      <c r="F698">
        <f t="shared" si="10"/>
        <v>202310</v>
      </c>
    </row>
    <row r="699" spans="1:6" x14ac:dyDescent="0.3">
      <c r="A699" s="21" t="s">
        <v>15</v>
      </c>
      <c r="B699" s="21" t="s">
        <v>6</v>
      </c>
      <c r="C699" s="21" t="s">
        <v>10</v>
      </c>
      <c r="D699" s="22">
        <v>377</v>
      </c>
      <c r="E699" s="23" t="s">
        <v>33</v>
      </c>
      <c r="F699">
        <f t="shared" si="10"/>
        <v>202310</v>
      </c>
    </row>
    <row r="700" spans="1:6" x14ac:dyDescent="0.3">
      <c r="A700" s="21" t="s">
        <v>15</v>
      </c>
      <c r="B700" s="21" t="s">
        <v>6</v>
      </c>
      <c r="C700" s="21" t="s">
        <v>11</v>
      </c>
      <c r="D700" s="22">
        <v>122</v>
      </c>
      <c r="E700" s="23" t="s">
        <v>33</v>
      </c>
      <c r="F700">
        <f t="shared" si="10"/>
        <v>202310</v>
      </c>
    </row>
    <row r="701" spans="1:6" x14ac:dyDescent="0.3">
      <c r="A701" s="21" t="s">
        <v>15</v>
      </c>
      <c r="B701" s="21" t="s">
        <v>6</v>
      </c>
      <c r="C701" s="21" t="s">
        <v>12</v>
      </c>
      <c r="D701" s="22">
        <v>27</v>
      </c>
      <c r="E701" s="23" t="s">
        <v>33</v>
      </c>
      <c r="F701">
        <f t="shared" si="10"/>
        <v>202310</v>
      </c>
    </row>
    <row r="702" spans="1:6" x14ac:dyDescent="0.3">
      <c r="A702" s="21" t="s">
        <v>16</v>
      </c>
      <c r="B702" s="21" t="s">
        <v>6</v>
      </c>
      <c r="C702" s="21" t="s">
        <v>7</v>
      </c>
      <c r="D702" s="22">
        <v>1156</v>
      </c>
      <c r="E702" s="23" t="s">
        <v>33</v>
      </c>
      <c r="F702">
        <f t="shared" si="10"/>
        <v>202310</v>
      </c>
    </row>
    <row r="703" spans="1:6" x14ac:dyDescent="0.3">
      <c r="A703" s="21" t="s">
        <v>16</v>
      </c>
      <c r="B703" s="21" t="s">
        <v>6</v>
      </c>
      <c r="C703" s="21" t="s">
        <v>9</v>
      </c>
      <c r="D703" s="22">
        <v>203</v>
      </c>
      <c r="E703" s="23" t="s">
        <v>33</v>
      </c>
      <c r="F703">
        <f t="shared" si="10"/>
        <v>202310</v>
      </c>
    </row>
    <row r="704" spans="1:6" x14ac:dyDescent="0.3">
      <c r="A704" s="21" t="s">
        <v>16</v>
      </c>
      <c r="B704" s="21" t="s">
        <v>6</v>
      </c>
      <c r="C704" s="21" t="s">
        <v>10</v>
      </c>
      <c r="D704" s="22">
        <v>303</v>
      </c>
      <c r="E704" s="23" t="s">
        <v>33</v>
      </c>
      <c r="F704">
        <f t="shared" si="10"/>
        <v>202310</v>
      </c>
    </row>
    <row r="705" spans="1:6" x14ac:dyDescent="0.3">
      <c r="A705" s="21" t="s">
        <v>16</v>
      </c>
      <c r="B705" s="21" t="s">
        <v>6</v>
      </c>
      <c r="C705" s="21" t="s">
        <v>11</v>
      </c>
      <c r="D705" s="22">
        <v>116</v>
      </c>
      <c r="E705" s="23" t="s">
        <v>33</v>
      </c>
      <c r="F705">
        <f t="shared" si="10"/>
        <v>202310</v>
      </c>
    </row>
    <row r="706" spans="1:6" x14ac:dyDescent="0.3">
      <c r="A706" s="21" t="s">
        <v>16</v>
      </c>
      <c r="B706" s="21" t="s">
        <v>6</v>
      </c>
      <c r="C706" s="21" t="s">
        <v>12</v>
      </c>
      <c r="D706" s="22">
        <v>28</v>
      </c>
      <c r="E706" s="23" t="s">
        <v>33</v>
      </c>
      <c r="F706">
        <f t="shared" si="10"/>
        <v>202310</v>
      </c>
    </row>
    <row r="707" spans="1:6" x14ac:dyDescent="0.3">
      <c r="A707" s="21" t="s">
        <v>17</v>
      </c>
      <c r="B707" s="21" t="s">
        <v>6</v>
      </c>
      <c r="C707" s="21" t="s">
        <v>7</v>
      </c>
      <c r="D707" s="22">
        <v>147</v>
      </c>
      <c r="E707" s="23" t="s">
        <v>33</v>
      </c>
      <c r="F707">
        <f t="shared" ref="F707:F770" si="11">YEAR(E707)*100+MONTH(E707)</f>
        <v>202310</v>
      </c>
    </row>
    <row r="708" spans="1:6" x14ac:dyDescent="0.3">
      <c r="A708" s="21" t="s">
        <v>17</v>
      </c>
      <c r="B708" s="21" t="s">
        <v>6</v>
      </c>
      <c r="C708" s="21" t="s">
        <v>9</v>
      </c>
      <c r="D708" s="22">
        <v>13</v>
      </c>
      <c r="E708" s="23" t="s">
        <v>33</v>
      </c>
      <c r="F708">
        <f t="shared" si="11"/>
        <v>202310</v>
      </c>
    </row>
    <row r="709" spans="1:6" x14ac:dyDescent="0.3">
      <c r="A709" s="21" t="s">
        <v>17</v>
      </c>
      <c r="B709" s="21" t="s">
        <v>6</v>
      </c>
      <c r="C709" s="21" t="s">
        <v>10</v>
      </c>
      <c r="D709" s="22">
        <v>13</v>
      </c>
      <c r="E709" s="23" t="s">
        <v>33</v>
      </c>
      <c r="F709">
        <f t="shared" si="11"/>
        <v>202310</v>
      </c>
    </row>
    <row r="710" spans="1:6" x14ac:dyDescent="0.3">
      <c r="A710" s="21" t="s">
        <v>17</v>
      </c>
      <c r="B710" s="21" t="s">
        <v>6</v>
      </c>
      <c r="C710" s="21" t="s">
        <v>11</v>
      </c>
      <c r="D710" s="22">
        <v>6</v>
      </c>
      <c r="E710" s="23" t="s">
        <v>33</v>
      </c>
      <c r="F710">
        <f t="shared" si="11"/>
        <v>202310</v>
      </c>
    </row>
    <row r="711" spans="1:6" x14ac:dyDescent="0.3">
      <c r="A711" s="21" t="s">
        <v>17</v>
      </c>
      <c r="B711" s="21" t="s">
        <v>6</v>
      </c>
      <c r="C711" s="21" t="s">
        <v>12</v>
      </c>
      <c r="D711" s="22">
        <v>0</v>
      </c>
      <c r="E711" s="23" t="s">
        <v>33</v>
      </c>
      <c r="F711">
        <f t="shared" si="11"/>
        <v>202310</v>
      </c>
    </row>
    <row r="712" spans="1:6" x14ac:dyDescent="0.3">
      <c r="A712" s="21" t="s">
        <v>141</v>
      </c>
      <c r="B712" s="21" t="s">
        <v>6</v>
      </c>
      <c r="C712" s="21" t="s">
        <v>7</v>
      </c>
      <c r="D712" s="22">
        <v>13</v>
      </c>
      <c r="E712" s="23" t="s">
        <v>33</v>
      </c>
      <c r="F712">
        <f t="shared" si="11"/>
        <v>202310</v>
      </c>
    </row>
    <row r="713" spans="1:6" x14ac:dyDescent="0.3">
      <c r="A713" s="21" t="s">
        <v>141</v>
      </c>
      <c r="B713" s="21" t="s">
        <v>6</v>
      </c>
      <c r="C713" s="21" t="s">
        <v>9</v>
      </c>
      <c r="D713" s="22">
        <v>4</v>
      </c>
      <c r="E713" s="23" t="s">
        <v>33</v>
      </c>
      <c r="F713">
        <f t="shared" si="11"/>
        <v>202310</v>
      </c>
    </row>
    <row r="714" spans="1:6" x14ac:dyDescent="0.3">
      <c r="A714" s="21" t="s">
        <v>141</v>
      </c>
      <c r="B714" s="21" t="s">
        <v>6</v>
      </c>
      <c r="C714" s="21" t="s">
        <v>10</v>
      </c>
      <c r="D714" s="22">
        <v>10</v>
      </c>
      <c r="E714" s="23" t="s">
        <v>33</v>
      </c>
      <c r="F714">
        <f t="shared" si="11"/>
        <v>202310</v>
      </c>
    </row>
    <row r="715" spans="1:6" x14ac:dyDescent="0.3">
      <c r="A715" s="21" t="s">
        <v>141</v>
      </c>
      <c r="B715" s="21" t="s">
        <v>6</v>
      </c>
      <c r="C715" s="21" t="s">
        <v>11</v>
      </c>
      <c r="D715" s="22">
        <v>17</v>
      </c>
      <c r="E715" s="23" t="s">
        <v>33</v>
      </c>
      <c r="F715">
        <f t="shared" si="11"/>
        <v>202310</v>
      </c>
    </row>
    <row r="716" spans="1:6" x14ac:dyDescent="0.3">
      <c r="A716" s="21" t="s">
        <v>141</v>
      </c>
      <c r="B716" s="21" t="s">
        <v>6</v>
      </c>
      <c r="C716" s="21" t="s">
        <v>12</v>
      </c>
      <c r="D716" s="22">
        <v>0</v>
      </c>
      <c r="E716" s="23" t="s">
        <v>33</v>
      </c>
      <c r="F716">
        <f t="shared" si="11"/>
        <v>202310</v>
      </c>
    </row>
    <row r="717" spans="1:6" x14ac:dyDescent="0.3">
      <c r="A717" s="21" t="s">
        <v>18</v>
      </c>
      <c r="B717" s="21" t="s">
        <v>6</v>
      </c>
      <c r="C717" s="21" t="s">
        <v>7</v>
      </c>
      <c r="D717" s="22">
        <v>511</v>
      </c>
      <c r="E717" s="23" t="s">
        <v>33</v>
      </c>
      <c r="F717">
        <f t="shared" si="11"/>
        <v>202310</v>
      </c>
    </row>
    <row r="718" spans="1:6" x14ac:dyDescent="0.3">
      <c r="A718" s="21" t="s">
        <v>18</v>
      </c>
      <c r="B718" s="21" t="s">
        <v>6</v>
      </c>
      <c r="C718" s="21" t="s">
        <v>9</v>
      </c>
      <c r="D718" s="22">
        <v>99</v>
      </c>
      <c r="E718" s="23" t="s">
        <v>33</v>
      </c>
      <c r="F718">
        <f t="shared" si="11"/>
        <v>202310</v>
      </c>
    </row>
    <row r="719" spans="1:6" x14ac:dyDescent="0.3">
      <c r="A719" s="21" t="s">
        <v>18</v>
      </c>
      <c r="B719" s="21" t="s">
        <v>6</v>
      </c>
      <c r="C719" s="21" t="s">
        <v>10</v>
      </c>
      <c r="D719" s="22">
        <v>88</v>
      </c>
      <c r="E719" s="23" t="s">
        <v>33</v>
      </c>
      <c r="F719">
        <f t="shared" si="11"/>
        <v>202310</v>
      </c>
    </row>
    <row r="720" spans="1:6" x14ac:dyDescent="0.3">
      <c r="A720" s="21" t="s">
        <v>18</v>
      </c>
      <c r="B720" s="21" t="s">
        <v>6</v>
      </c>
      <c r="C720" s="21" t="s">
        <v>11</v>
      </c>
      <c r="D720" s="22">
        <v>85</v>
      </c>
      <c r="E720" s="23" t="s">
        <v>33</v>
      </c>
      <c r="F720">
        <f t="shared" si="11"/>
        <v>202310</v>
      </c>
    </row>
    <row r="721" spans="1:6" x14ac:dyDescent="0.3">
      <c r="A721" s="21" t="s">
        <v>18</v>
      </c>
      <c r="B721" s="21" t="s">
        <v>6</v>
      </c>
      <c r="C721" s="21" t="s">
        <v>12</v>
      </c>
      <c r="D721" s="22">
        <v>6</v>
      </c>
      <c r="E721" s="23" t="s">
        <v>33</v>
      </c>
      <c r="F721">
        <f t="shared" si="11"/>
        <v>202310</v>
      </c>
    </row>
    <row r="722" spans="1:6" x14ac:dyDescent="0.3">
      <c r="A722" s="21" t="s">
        <v>19</v>
      </c>
      <c r="B722" s="21" t="s">
        <v>6</v>
      </c>
      <c r="C722" s="21" t="s">
        <v>7</v>
      </c>
      <c r="D722" s="22">
        <v>27</v>
      </c>
      <c r="E722" s="23" t="s">
        <v>33</v>
      </c>
      <c r="F722">
        <f t="shared" si="11"/>
        <v>202310</v>
      </c>
    </row>
    <row r="723" spans="1:6" x14ac:dyDescent="0.3">
      <c r="A723" s="21" t="s">
        <v>19</v>
      </c>
      <c r="B723" s="21" t="s">
        <v>6</v>
      </c>
      <c r="C723" s="21" t="s">
        <v>9</v>
      </c>
      <c r="D723" s="22">
        <v>9</v>
      </c>
      <c r="E723" s="23" t="s">
        <v>33</v>
      </c>
      <c r="F723">
        <f t="shared" si="11"/>
        <v>202310</v>
      </c>
    </row>
    <row r="724" spans="1:6" x14ac:dyDescent="0.3">
      <c r="A724" s="21" t="s">
        <v>19</v>
      </c>
      <c r="B724" s="21" t="s">
        <v>6</v>
      </c>
      <c r="C724" s="21" t="s">
        <v>10</v>
      </c>
      <c r="D724" s="22">
        <v>14</v>
      </c>
      <c r="E724" s="23" t="s">
        <v>33</v>
      </c>
      <c r="F724">
        <f t="shared" si="11"/>
        <v>202310</v>
      </c>
    </row>
    <row r="725" spans="1:6" x14ac:dyDescent="0.3">
      <c r="A725" s="21" t="s">
        <v>19</v>
      </c>
      <c r="B725" s="21" t="s">
        <v>6</v>
      </c>
      <c r="C725" s="21" t="s">
        <v>11</v>
      </c>
      <c r="D725" s="22">
        <v>7</v>
      </c>
      <c r="E725" s="23" t="s">
        <v>33</v>
      </c>
      <c r="F725">
        <f t="shared" si="11"/>
        <v>202310</v>
      </c>
    </row>
    <row r="726" spans="1:6" x14ac:dyDescent="0.3">
      <c r="A726" s="21" t="s">
        <v>19</v>
      </c>
      <c r="B726" s="21" t="s">
        <v>6</v>
      </c>
      <c r="C726" s="21" t="s">
        <v>12</v>
      </c>
      <c r="D726" s="22">
        <v>2</v>
      </c>
      <c r="E726" s="23" t="s">
        <v>33</v>
      </c>
      <c r="F726">
        <f t="shared" si="11"/>
        <v>202310</v>
      </c>
    </row>
    <row r="727" spans="1:6" x14ac:dyDescent="0.3">
      <c r="A727" s="21" t="s">
        <v>20</v>
      </c>
      <c r="B727" s="21" t="s">
        <v>6</v>
      </c>
      <c r="C727" s="21" t="s">
        <v>7</v>
      </c>
      <c r="D727" s="22">
        <v>89</v>
      </c>
      <c r="E727" s="23" t="s">
        <v>33</v>
      </c>
      <c r="F727">
        <f t="shared" si="11"/>
        <v>202310</v>
      </c>
    </row>
    <row r="728" spans="1:6" x14ac:dyDescent="0.3">
      <c r="A728" s="21" t="s">
        <v>20</v>
      </c>
      <c r="B728" s="21" t="s">
        <v>6</v>
      </c>
      <c r="C728" s="21" t="s">
        <v>9</v>
      </c>
      <c r="D728" s="22">
        <v>22</v>
      </c>
      <c r="E728" s="23" t="s">
        <v>33</v>
      </c>
      <c r="F728">
        <f t="shared" si="11"/>
        <v>202310</v>
      </c>
    </row>
    <row r="729" spans="1:6" x14ac:dyDescent="0.3">
      <c r="A729" s="21" t="s">
        <v>20</v>
      </c>
      <c r="B729" s="21" t="s">
        <v>6</v>
      </c>
      <c r="C729" s="21" t="s">
        <v>10</v>
      </c>
      <c r="D729" s="22">
        <v>45</v>
      </c>
      <c r="E729" s="23" t="s">
        <v>33</v>
      </c>
      <c r="F729">
        <f t="shared" si="11"/>
        <v>202310</v>
      </c>
    </row>
    <row r="730" spans="1:6" x14ac:dyDescent="0.3">
      <c r="A730" s="21" t="s">
        <v>20</v>
      </c>
      <c r="B730" s="21" t="s">
        <v>6</v>
      </c>
      <c r="C730" s="21" t="s">
        <v>11</v>
      </c>
      <c r="D730" s="22">
        <v>7</v>
      </c>
      <c r="E730" s="23" t="s">
        <v>33</v>
      </c>
      <c r="F730">
        <f t="shared" si="11"/>
        <v>202310</v>
      </c>
    </row>
    <row r="731" spans="1:6" x14ac:dyDescent="0.3">
      <c r="A731" s="21" t="s">
        <v>20</v>
      </c>
      <c r="B731" s="21" t="s">
        <v>6</v>
      </c>
      <c r="C731" s="21" t="s">
        <v>12</v>
      </c>
      <c r="D731" s="22">
        <v>0</v>
      </c>
      <c r="E731" s="23" t="s">
        <v>33</v>
      </c>
      <c r="F731">
        <f t="shared" si="11"/>
        <v>202310</v>
      </c>
    </row>
    <row r="732" spans="1:6" x14ac:dyDescent="0.3">
      <c r="A732" s="21" t="s">
        <v>21</v>
      </c>
      <c r="B732" s="21" t="s">
        <v>6</v>
      </c>
      <c r="C732" s="21" t="s">
        <v>7</v>
      </c>
      <c r="D732" s="22">
        <v>26</v>
      </c>
      <c r="E732" s="23" t="s">
        <v>33</v>
      </c>
      <c r="F732">
        <f t="shared" si="11"/>
        <v>202310</v>
      </c>
    </row>
    <row r="733" spans="1:6" x14ac:dyDescent="0.3">
      <c r="A733" s="21" t="s">
        <v>21</v>
      </c>
      <c r="B733" s="21" t="s">
        <v>6</v>
      </c>
      <c r="C733" s="21" t="s">
        <v>9</v>
      </c>
      <c r="D733" s="22">
        <v>2</v>
      </c>
      <c r="E733" s="23" t="s">
        <v>33</v>
      </c>
      <c r="F733">
        <f t="shared" si="11"/>
        <v>202310</v>
      </c>
    </row>
    <row r="734" spans="1:6" x14ac:dyDescent="0.3">
      <c r="A734" s="21" t="s">
        <v>21</v>
      </c>
      <c r="B734" s="21" t="s">
        <v>6</v>
      </c>
      <c r="C734" s="21" t="s">
        <v>10</v>
      </c>
      <c r="D734" s="22">
        <v>16</v>
      </c>
      <c r="E734" s="23" t="s">
        <v>33</v>
      </c>
      <c r="F734">
        <f t="shared" si="11"/>
        <v>202310</v>
      </c>
    </row>
    <row r="735" spans="1:6" x14ac:dyDescent="0.3">
      <c r="A735" s="21" t="s">
        <v>21</v>
      </c>
      <c r="B735" s="21" t="s">
        <v>6</v>
      </c>
      <c r="C735" s="21" t="s">
        <v>11</v>
      </c>
      <c r="D735" s="22">
        <v>3</v>
      </c>
      <c r="E735" s="23" t="s">
        <v>33</v>
      </c>
      <c r="F735">
        <f t="shared" si="11"/>
        <v>202310</v>
      </c>
    </row>
    <row r="736" spans="1:6" x14ac:dyDescent="0.3">
      <c r="A736" s="21" t="s">
        <v>21</v>
      </c>
      <c r="B736" s="21" t="s">
        <v>6</v>
      </c>
      <c r="C736" s="21" t="s">
        <v>12</v>
      </c>
      <c r="D736" s="22">
        <v>5</v>
      </c>
      <c r="E736" s="23" t="s">
        <v>33</v>
      </c>
      <c r="F736">
        <f t="shared" si="11"/>
        <v>202310</v>
      </c>
    </row>
    <row r="737" spans="1:6" x14ac:dyDescent="0.3">
      <c r="A737" s="21" t="s">
        <v>22</v>
      </c>
      <c r="B737" s="21" t="s">
        <v>6</v>
      </c>
      <c r="C737" s="21" t="s">
        <v>7</v>
      </c>
      <c r="D737" s="22">
        <v>3</v>
      </c>
      <c r="E737" s="23" t="s">
        <v>33</v>
      </c>
      <c r="F737">
        <f t="shared" si="11"/>
        <v>202310</v>
      </c>
    </row>
    <row r="738" spans="1:6" x14ac:dyDescent="0.3">
      <c r="A738" s="21" t="s">
        <v>22</v>
      </c>
      <c r="B738" s="21" t="s">
        <v>6</v>
      </c>
      <c r="C738" s="21" t="s">
        <v>9</v>
      </c>
      <c r="D738" s="22">
        <v>0</v>
      </c>
      <c r="E738" s="23" t="s">
        <v>33</v>
      </c>
      <c r="F738">
        <f t="shared" si="11"/>
        <v>202310</v>
      </c>
    </row>
    <row r="739" spans="1:6" x14ac:dyDescent="0.3">
      <c r="A739" s="21" t="s">
        <v>22</v>
      </c>
      <c r="B739" s="21" t="s">
        <v>6</v>
      </c>
      <c r="C739" s="21" t="s">
        <v>10</v>
      </c>
      <c r="D739" s="22">
        <v>2</v>
      </c>
      <c r="E739" s="23" t="s">
        <v>33</v>
      </c>
      <c r="F739">
        <f t="shared" si="11"/>
        <v>202310</v>
      </c>
    </row>
    <row r="740" spans="1:6" x14ac:dyDescent="0.3">
      <c r="A740" s="21" t="s">
        <v>22</v>
      </c>
      <c r="B740" s="21" t="s">
        <v>6</v>
      </c>
      <c r="C740" s="21" t="s">
        <v>11</v>
      </c>
      <c r="D740" s="22">
        <v>5</v>
      </c>
      <c r="E740" s="23" t="s">
        <v>33</v>
      </c>
      <c r="F740">
        <f t="shared" si="11"/>
        <v>202310</v>
      </c>
    </row>
    <row r="741" spans="1:6" x14ac:dyDescent="0.3">
      <c r="A741" s="21" t="s">
        <v>22</v>
      </c>
      <c r="B741" s="21" t="s">
        <v>6</v>
      </c>
      <c r="C741" s="21" t="s">
        <v>12</v>
      </c>
      <c r="D741" s="22">
        <v>0</v>
      </c>
      <c r="E741" s="23" t="s">
        <v>33</v>
      </c>
      <c r="F741">
        <f t="shared" si="11"/>
        <v>202310</v>
      </c>
    </row>
    <row r="742" spans="1:6" x14ac:dyDescent="0.3">
      <c r="A742" s="21" t="s">
        <v>23</v>
      </c>
      <c r="B742" s="21" t="s">
        <v>6</v>
      </c>
      <c r="C742" s="21" t="s">
        <v>7</v>
      </c>
      <c r="D742" s="22">
        <v>0</v>
      </c>
      <c r="E742" s="23" t="s">
        <v>33</v>
      </c>
      <c r="F742">
        <f t="shared" si="11"/>
        <v>202310</v>
      </c>
    </row>
    <row r="743" spans="1:6" x14ac:dyDescent="0.3">
      <c r="A743" s="21" t="s">
        <v>23</v>
      </c>
      <c r="B743" s="21" t="s">
        <v>6</v>
      </c>
      <c r="C743" s="21" t="s">
        <v>9</v>
      </c>
      <c r="D743" s="22">
        <v>0</v>
      </c>
      <c r="E743" s="23" t="s">
        <v>33</v>
      </c>
      <c r="F743">
        <f t="shared" si="11"/>
        <v>202310</v>
      </c>
    </row>
    <row r="744" spans="1:6" x14ac:dyDescent="0.3">
      <c r="A744" s="21" t="s">
        <v>23</v>
      </c>
      <c r="B744" s="21" t="s">
        <v>6</v>
      </c>
      <c r="C744" s="21" t="s">
        <v>10</v>
      </c>
      <c r="D744" s="22">
        <v>0</v>
      </c>
      <c r="E744" s="23" t="s">
        <v>33</v>
      </c>
      <c r="F744">
        <f t="shared" si="11"/>
        <v>202310</v>
      </c>
    </row>
    <row r="745" spans="1:6" x14ac:dyDescent="0.3">
      <c r="A745" s="21" t="s">
        <v>23</v>
      </c>
      <c r="B745" s="21" t="s">
        <v>6</v>
      </c>
      <c r="C745" s="21" t="s">
        <v>11</v>
      </c>
      <c r="D745" s="22">
        <v>0</v>
      </c>
      <c r="E745" s="23" t="s">
        <v>33</v>
      </c>
      <c r="F745">
        <f t="shared" si="11"/>
        <v>202310</v>
      </c>
    </row>
    <row r="746" spans="1:6" x14ac:dyDescent="0.3">
      <c r="A746" s="21" t="s">
        <v>23</v>
      </c>
      <c r="B746" s="21" t="s">
        <v>6</v>
      </c>
      <c r="C746" s="21" t="s">
        <v>12</v>
      </c>
      <c r="D746" s="22">
        <v>0</v>
      </c>
      <c r="E746" s="23" t="s">
        <v>33</v>
      </c>
      <c r="F746">
        <f t="shared" si="11"/>
        <v>202310</v>
      </c>
    </row>
    <row r="747" spans="1:6" x14ac:dyDescent="0.3">
      <c r="A747" s="21" t="s">
        <v>24</v>
      </c>
      <c r="B747" s="21" t="s">
        <v>6</v>
      </c>
      <c r="C747" s="21" t="s">
        <v>7</v>
      </c>
      <c r="D747" s="22">
        <v>0</v>
      </c>
      <c r="E747" s="23" t="s">
        <v>33</v>
      </c>
      <c r="F747">
        <f t="shared" si="11"/>
        <v>202310</v>
      </c>
    </row>
    <row r="748" spans="1:6" x14ac:dyDescent="0.3">
      <c r="A748" s="21" t="s">
        <v>24</v>
      </c>
      <c r="B748" s="21" t="s">
        <v>6</v>
      </c>
      <c r="C748" s="21" t="s">
        <v>9</v>
      </c>
      <c r="D748" s="22">
        <v>0</v>
      </c>
      <c r="E748" s="23" t="s">
        <v>33</v>
      </c>
      <c r="F748">
        <f t="shared" si="11"/>
        <v>202310</v>
      </c>
    </row>
    <row r="749" spans="1:6" x14ac:dyDescent="0.3">
      <c r="A749" s="21" t="s">
        <v>24</v>
      </c>
      <c r="B749" s="21" t="s">
        <v>6</v>
      </c>
      <c r="C749" s="21" t="s">
        <v>10</v>
      </c>
      <c r="D749" s="22">
        <v>0</v>
      </c>
      <c r="E749" s="23" t="s">
        <v>33</v>
      </c>
      <c r="F749">
        <f t="shared" si="11"/>
        <v>202310</v>
      </c>
    </row>
    <row r="750" spans="1:6" x14ac:dyDescent="0.3">
      <c r="A750" s="21" t="s">
        <v>24</v>
      </c>
      <c r="B750" s="21" t="s">
        <v>6</v>
      </c>
      <c r="C750" s="21" t="s">
        <v>11</v>
      </c>
      <c r="D750" s="22">
        <v>4</v>
      </c>
      <c r="E750" s="23" t="s">
        <v>33</v>
      </c>
      <c r="F750">
        <f t="shared" si="11"/>
        <v>202310</v>
      </c>
    </row>
    <row r="751" spans="1:6" x14ac:dyDescent="0.3">
      <c r="A751" s="21" t="s">
        <v>24</v>
      </c>
      <c r="B751" s="21" t="s">
        <v>6</v>
      </c>
      <c r="C751" s="21" t="s">
        <v>12</v>
      </c>
      <c r="D751" s="22">
        <v>2</v>
      </c>
      <c r="E751" s="23" t="s">
        <v>33</v>
      </c>
      <c r="F751">
        <f t="shared" si="11"/>
        <v>202310</v>
      </c>
    </row>
    <row r="752" spans="1:6" x14ac:dyDescent="0.3">
      <c r="A752" s="21" t="s">
        <v>5</v>
      </c>
      <c r="B752" s="21" t="s">
        <v>6</v>
      </c>
      <c r="C752" s="21" t="s">
        <v>7</v>
      </c>
      <c r="D752" s="22">
        <v>298</v>
      </c>
      <c r="E752" s="23" t="s">
        <v>34</v>
      </c>
      <c r="F752">
        <f t="shared" si="11"/>
        <v>202311</v>
      </c>
    </row>
    <row r="753" spans="1:6" x14ac:dyDescent="0.3">
      <c r="A753" s="21" t="s">
        <v>5</v>
      </c>
      <c r="B753" s="21" t="s">
        <v>6</v>
      </c>
      <c r="C753" s="21" t="s">
        <v>9</v>
      </c>
      <c r="D753" s="22">
        <v>71</v>
      </c>
      <c r="E753" s="23" t="s">
        <v>34</v>
      </c>
      <c r="F753">
        <f t="shared" si="11"/>
        <v>202311</v>
      </c>
    </row>
    <row r="754" spans="1:6" x14ac:dyDescent="0.3">
      <c r="A754" s="21" t="s">
        <v>5</v>
      </c>
      <c r="B754" s="21" t="s">
        <v>6</v>
      </c>
      <c r="C754" s="21" t="s">
        <v>10</v>
      </c>
      <c r="D754" s="22">
        <v>102</v>
      </c>
      <c r="E754" s="23" t="s">
        <v>34</v>
      </c>
      <c r="F754">
        <f t="shared" si="11"/>
        <v>202311</v>
      </c>
    </row>
    <row r="755" spans="1:6" x14ac:dyDescent="0.3">
      <c r="A755" s="21" t="s">
        <v>5</v>
      </c>
      <c r="B755" s="21" t="s">
        <v>6</v>
      </c>
      <c r="C755" s="21" t="s">
        <v>11</v>
      </c>
      <c r="D755" s="22">
        <v>83</v>
      </c>
      <c r="E755" s="23" t="s">
        <v>34</v>
      </c>
      <c r="F755">
        <f t="shared" si="11"/>
        <v>202311</v>
      </c>
    </row>
    <row r="756" spans="1:6" x14ac:dyDescent="0.3">
      <c r="A756" s="21" t="s">
        <v>5</v>
      </c>
      <c r="B756" s="21" t="s">
        <v>6</v>
      </c>
      <c r="C756" s="21" t="s">
        <v>12</v>
      </c>
      <c r="D756" s="22">
        <v>22</v>
      </c>
      <c r="E756" s="23" t="s">
        <v>34</v>
      </c>
      <c r="F756">
        <f t="shared" si="11"/>
        <v>202311</v>
      </c>
    </row>
    <row r="757" spans="1:6" x14ac:dyDescent="0.3">
      <c r="A757" s="21" t="s">
        <v>13</v>
      </c>
      <c r="B757" s="21" t="s">
        <v>6</v>
      </c>
      <c r="C757" s="21" t="s">
        <v>7</v>
      </c>
      <c r="D757" s="22">
        <v>52</v>
      </c>
      <c r="E757" s="23" t="s">
        <v>34</v>
      </c>
      <c r="F757">
        <f t="shared" si="11"/>
        <v>202311</v>
      </c>
    </row>
    <row r="758" spans="1:6" x14ac:dyDescent="0.3">
      <c r="A758" s="21" t="s">
        <v>13</v>
      </c>
      <c r="B758" s="21" t="s">
        <v>6</v>
      </c>
      <c r="C758" s="21" t="s">
        <v>9</v>
      </c>
      <c r="D758" s="22">
        <v>7</v>
      </c>
      <c r="E758" s="23" t="s">
        <v>34</v>
      </c>
      <c r="F758">
        <f t="shared" si="11"/>
        <v>202311</v>
      </c>
    </row>
    <row r="759" spans="1:6" x14ac:dyDescent="0.3">
      <c r="A759" s="21" t="s">
        <v>13</v>
      </c>
      <c r="B759" s="21" t="s">
        <v>6</v>
      </c>
      <c r="C759" s="21" t="s">
        <v>10</v>
      </c>
      <c r="D759" s="22">
        <v>15</v>
      </c>
      <c r="E759" s="23" t="s">
        <v>34</v>
      </c>
      <c r="F759">
        <f t="shared" si="11"/>
        <v>202311</v>
      </c>
    </row>
    <row r="760" spans="1:6" x14ac:dyDescent="0.3">
      <c r="A760" s="21" t="s">
        <v>13</v>
      </c>
      <c r="B760" s="21" t="s">
        <v>6</v>
      </c>
      <c r="C760" s="21" t="s">
        <v>11</v>
      </c>
      <c r="D760" s="22">
        <v>12</v>
      </c>
      <c r="E760" s="23" t="s">
        <v>34</v>
      </c>
      <c r="F760">
        <f t="shared" si="11"/>
        <v>202311</v>
      </c>
    </row>
    <row r="761" spans="1:6" x14ac:dyDescent="0.3">
      <c r="A761" s="21" t="s">
        <v>13</v>
      </c>
      <c r="B761" s="21" t="s">
        <v>6</v>
      </c>
      <c r="C761" s="21" t="s">
        <v>12</v>
      </c>
      <c r="D761" s="22">
        <v>2</v>
      </c>
      <c r="E761" s="23" t="s">
        <v>34</v>
      </c>
      <c r="F761">
        <f t="shared" si="11"/>
        <v>202311</v>
      </c>
    </row>
    <row r="762" spans="1:6" x14ac:dyDescent="0.3">
      <c r="A762" s="21" t="s">
        <v>14</v>
      </c>
      <c r="B762" s="21" t="s">
        <v>6</v>
      </c>
      <c r="C762" s="21" t="s">
        <v>7</v>
      </c>
      <c r="D762" s="22">
        <v>133</v>
      </c>
      <c r="E762" s="23" t="s">
        <v>34</v>
      </c>
      <c r="F762">
        <f t="shared" si="11"/>
        <v>202311</v>
      </c>
    </row>
    <row r="763" spans="1:6" x14ac:dyDescent="0.3">
      <c r="A763" s="21" t="s">
        <v>14</v>
      </c>
      <c r="B763" s="21" t="s">
        <v>6</v>
      </c>
      <c r="C763" s="21" t="s">
        <v>9</v>
      </c>
      <c r="D763" s="22">
        <v>26</v>
      </c>
      <c r="E763" s="23" t="s">
        <v>34</v>
      </c>
      <c r="F763">
        <f t="shared" si="11"/>
        <v>202311</v>
      </c>
    </row>
    <row r="764" spans="1:6" x14ac:dyDescent="0.3">
      <c r="A764" s="21" t="s">
        <v>14</v>
      </c>
      <c r="B764" s="21" t="s">
        <v>6</v>
      </c>
      <c r="C764" s="21" t="s">
        <v>10</v>
      </c>
      <c r="D764" s="22">
        <v>56</v>
      </c>
      <c r="E764" s="23" t="s">
        <v>34</v>
      </c>
      <c r="F764">
        <f t="shared" si="11"/>
        <v>202311</v>
      </c>
    </row>
    <row r="765" spans="1:6" x14ac:dyDescent="0.3">
      <c r="A765" s="21" t="s">
        <v>14</v>
      </c>
      <c r="B765" s="21" t="s">
        <v>6</v>
      </c>
      <c r="C765" s="21" t="s">
        <v>11</v>
      </c>
      <c r="D765" s="22">
        <v>28</v>
      </c>
      <c r="E765" s="23" t="s">
        <v>34</v>
      </c>
      <c r="F765">
        <f t="shared" si="11"/>
        <v>202311</v>
      </c>
    </row>
    <row r="766" spans="1:6" x14ac:dyDescent="0.3">
      <c r="A766" s="21" t="s">
        <v>14</v>
      </c>
      <c r="B766" s="21" t="s">
        <v>6</v>
      </c>
      <c r="C766" s="21" t="s">
        <v>12</v>
      </c>
      <c r="D766" s="22">
        <v>20</v>
      </c>
      <c r="E766" s="23" t="s">
        <v>34</v>
      </c>
      <c r="F766">
        <f t="shared" si="11"/>
        <v>202311</v>
      </c>
    </row>
    <row r="767" spans="1:6" x14ac:dyDescent="0.3">
      <c r="A767" s="21" t="s">
        <v>140</v>
      </c>
      <c r="B767" s="21" t="s">
        <v>6</v>
      </c>
      <c r="C767" s="21" t="s">
        <v>7</v>
      </c>
      <c r="D767" s="22">
        <v>7</v>
      </c>
      <c r="E767" s="23" t="s">
        <v>34</v>
      </c>
      <c r="F767">
        <f t="shared" si="11"/>
        <v>202311</v>
      </c>
    </row>
    <row r="768" spans="1:6" x14ac:dyDescent="0.3">
      <c r="A768" s="21" t="s">
        <v>140</v>
      </c>
      <c r="B768" s="21" t="s">
        <v>6</v>
      </c>
      <c r="C768" s="21" t="s">
        <v>9</v>
      </c>
      <c r="D768" s="22">
        <v>2</v>
      </c>
      <c r="E768" s="23" t="s">
        <v>34</v>
      </c>
      <c r="F768">
        <f t="shared" si="11"/>
        <v>202311</v>
      </c>
    </row>
    <row r="769" spans="1:6" x14ac:dyDescent="0.3">
      <c r="A769" s="21" t="s">
        <v>140</v>
      </c>
      <c r="B769" s="21" t="s">
        <v>6</v>
      </c>
      <c r="C769" s="21" t="s">
        <v>10</v>
      </c>
      <c r="D769" s="22">
        <v>0</v>
      </c>
      <c r="E769" s="23" t="s">
        <v>34</v>
      </c>
      <c r="F769">
        <f t="shared" si="11"/>
        <v>202311</v>
      </c>
    </row>
    <row r="770" spans="1:6" x14ac:dyDescent="0.3">
      <c r="A770" s="21" t="s">
        <v>140</v>
      </c>
      <c r="B770" s="21" t="s">
        <v>6</v>
      </c>
      <c r="C770" s="21" t="s">
        <v>11</v>
      </c>
      <c r="D770" s="22">
        <v>2</v>
      </c>
      <c r="E770" s="23" t="s">
        <v>34</v>
      </c>
      <c r="F770">
        <f t="shared" si="11"/>
        <v>202311</v>
      </c>
    </row>
    <row r="771" spans="1:6" x14ac:dyDescent="0.3">
      <c r="A771" s="21" t="s">
        <v>140</v>
      </c>
      <c r="B771" s="21" t="s">
        <v>6</v>
      </c>
      <c r="C771" s="21" t="s">
        <v>12</v>
      </c>
      <c r="D771" s="22">
        <v>1</v>
      </c>
      <c r="E771" s="23" t="s">
        <v>34</v>
      </c>
      <c r="F771">
        <f t="shared" ref="F771:F834" si="12">YEAR(E771)*100+MONTH(E771)</f>
        <v>202311</v>
      </c>
    </row>
    <row r="772" spans="1:6" x14ac:dyDescent="0.3">
      <c r="A772" s="21" t="s">
        <v>15</v>
      </c>
      <c r="B772" s="21" t="s">
        <v>6</v>
      </c>
      <c r="C772" s="21" t="s">
        <v>7</v>
      </c>
      <c r="D772" s="22">
        <v>464</v>
      </c>
      <c r="E772" s="23" t="s">
        <v>34</v>
      </c>
      <c r="F772">
        <f t="shared" si="12"/>
        <v>202311</v>
      </c>
    </row>
    <row r="773" spans="1:6" x14ac:dyDescent="0.3">
      <c r="A773" s="21" t="s">
        <v>15</v>
      </c>
      <c r="B773" s="21" t="s">
        <v>6</v>
      </c>
      <c r="C773" s="21" t="s">
        <v>9</v>
      </c>
      <c r="D773" s="22">
        <v>101</v>
      </c>
      <c r="E773" s="23" t="s">
        <v>34</v>
      </c>
      <c r="F773">
        <f t="shared" si="12"/>
        <v>202311</v>
      </c>
    </row>
    <row r="774" spans="1:6" x14ac:dyDescent="0.3">
      <c r="A774" s="21" t="s">
        <v>15</v>
      </c>
      <c r="B774" s="21" t="s">
        <v>6</v>
      </c>
      <c r="C774" s="21" t="s">
        <v>10</v>
      </c>
      <c r="D774" s="22">
        <v>326</v>
      </c>
      <c r="E774" s="23" t="s">
        <v>34</v>
      </c>
      <c r="F774">
        <f t="shared" si="12"/>
        <v>202311</v>
      </c>
    </row>
    <row r="775" spans="1:6" x14ac:dyDescent="0.3">
      <c r="A775" s="21" t="s">
        <v>15</v>
      </c>
      <c r="B775" s="21" t="s">
        <v>6</v>
      </c>
      <c r="C775" s="21" t="s">
        <v>11</v>
      </c>
      <c r="D775" s="22">
        <v>115</v>
      </c>
      <c r="E775" s="23" t="s">
        <v>34</v>
      </c>
      <c r="F775">
        <f t="shared" si="12"/>
        <v>202311</v>
      </c>
    </row>
    <row r="776" spans="1:6" x14ac:dyDescent="0.3">
      <c r="A776" s="21" t="s">
        <v>15</v>
      </c>
      <c r="B776" s="21" t="s">
        <v>6</v>
      </c>
      <c r="C776" s="21" t="s">
        <v>12</v>
      </c>
      <c r="D776" s="22">
        <v>35</v>
      </c>
      <c r="E776" s="23" t="s">
        <v>34</v>
      </c>
      <c r="F776">
        <f t="shared" si="12"/>
        <v>202311</v>
      </c>
    </row>
    <row r="777" spans="1:6" x14ac:dyDescent="0.3">
      <c r="A777" s="21" t="s">
        <v>16</v>
      </c>
      <c r="B777" s="21" t="s">
        <v>6</v>
      </c>
      <c r="C777" s="21" t="s">
        <v>7</v>
      </c>
      <c r="D777" s="22">
        <v>1085</v>
      </c>
      <c r="E777" s="23" t="s">
        <v>34</v>
      </c>
      <c r="F777">
        <f t="shared" si="12"/>
        <v>202311</v>
      </c>
    </row>
    <row r="778" spans="1:6" x14ac:dyDescent="0.3">
      <c r="A778" s="21" t="s">
        <v>16</v>
      </c>
      <c r="B778" s="21" t="s">
        <v>6</v>
      </c>
      <c r="C778" s="21" t="s">
        <v>9</v>
      </c>
      <c r="D778" s="22">
        <v>197</v>
      </c>
      <c r="E778" s="23" t="s">
        <v>34</v>
      </c>
      <c r="F778">
        <f t="shared" si="12"/>
        <v>202311</v>
      </c>
    </row>
    <row r="779" spans="1:6" x14ac:dyDescent="0.3">
      <c r="A779" s="21" t="s">
        <v>16</v>
      </c>
      <c r="B779" s="21" t="s">
        <v>6</v>
      </c>
      <c r="C779" s="21" t="s">
        <v>10</v>
      </c>
      <c r="D779" s="22">
        <v>243</v>
      </c>
      <c r="E779" s="23" t="s">
        <v>34</v>
      </c>
      <c r="F779">
        <f t="shared" si="12"/>
        <v>202311</v>
      </c>
    </row>
    <row r="780" spans="1:6" x14ac:dyDescent="0.3">
      <c r="A780" s="21" t="s">
        <v>16</v>
      </c>
      <c r="B780" s="21" t="s">
        <v>6</v>
      </c>
      <c r="C780" s="21" t="s">
        <v>11</v>
      </c>
      <c r="D780" s="22">
        <v>106</v>
      </c>
      <c r="E780" s="23" t="s">
        <v>34</v>
      </c>
      <c r="F780">
        <f t="shared" si="12"/>
        <v>202311</v>
      </c>
    </row>
    <row r="781" spans="1:6" x14ac:dyDescent="0.3">
      <c r="A781" s="21" t="s">
        <v>16</v>
      </c>
      <c r="B781" s="21" t="s">
        <v>6</v>
      </c>
      <c r="C781" s="21" t="s">
        <v>12</v>
      </c>
      <c r="D781" s="22">
        <v>25</v>
      </c>
      <c r="E781" s="23" t="s">
        <v>34</v>
      </c>
      <c r="F781">
        <f t="shared" si="12"/>
        <v>202311</v>
      </c>
    </row>
    <row r="782" spans="1:6" x14ac:dyDescent="0.3">
      <c r="A782" s="21" t="s">
        <v>17</v>
      </c>
      <c r="B782" s="21" t="s">
        <v>6</v>
      </c>
      <c r="C782" s="21" t="s">
        <v>7</v>
      </c>
      <c r="D782" s="22">
        <v>106</v>
      </c>
      <c r="E782" s="23" t="s">
        <v>34</v>
      </c>
      <c r="F782">
        <f t="shared" si="12"/>
        <v>202311</v>
      </c>
    </row>
    <row r="783" spans="1:6" x14ac:dyDescent="0.3">
      <c r="A783" s="21" t="s">
        <v>17</v>
      </c>
      <c r="B783" s="21" t="s">
        <v>6</v>
      </c>
      <c r="C783" s="21" t="s">
        <v>9</v>
      </c>
      <c r="D783" s="22">
        <v>18</v>
      </c>
      <c r="E783" s="23" t="s">
        <v>34</v>
      </c>
      <c r="F783">
        <f t="shared" si="12"/>
        <v>202311</v>
      </c>
    </row>
    <row r="784" spans="1:6" x14ac:dyDescent="0.3">
      <c r="A784" s="21" t="s">
        <v>17</v>
      </c>
      <c r="B784" s="21" t="s">
        <v>6</v>
      </c>
      <c r="C784" s="21" t="s">
        <v>10</v>
      </c>
      <c r="D784" s="22">
        <v>14</v>
      </c>
      <c r="E784" s="23" t="s">
        <v>34</v>
      </c>
      <c r="F784">
        <f t="shared" si="12"/>
        <v>202311</v>
      </c>
    </row>
    <row r="785" spans="1:6" x14ac:dyDescent="0.3">
      <c r="A785" s="21" t="s">
        <v>17</v>
      </c>
      <c r="B785" s="21" t="s">
        <v>6</v>
      </c>
      <c r="C785" s="21" t="s">
        <v>11</v>
      </c>
      <c r="D785" s="22">
        <v>6</v>
      </c>
      <c r="E785" s="23" t="s">
        <v>34</v>
      </c>
      <c r="F785">
        <f t="shared" si="12"/>
        <v>202311</v>
      </c>
    </row>
    <row r="786" spans="1:6" x14ac:dyDescent="0.3">
      <c r="A786" s="21" t="s">
        <v>17</v>
      </c>
      <c r="B786" s="21" t="s">
        <v>6</v>
      </c>
      <c r="C786" s="21" t="s">
        <v>12</v>
      </c>
      <c r="D786" s="22">
        <v>1</v>
      </c>
      <c r="E786" s="23" t="s">
        <v>34</v>
      </c>
      <c r="F786">
        <f t="shared" si="12"/>
        <v>202311</v>
      </c>
    </row>
    <row r="787" spans="1:6" x14ac:dyDescent="0.3">
      <c r="A787" s="21" t="s">
        <v>141</v>
      </c>
      <c r="B787" s="21" t="s">
        <v>6</v>
      </c>
      <c r="C787" s="21" t="s">
        <v>7</v>
      </c>
      <c r="D787" s="22">
        <v>28</v>
      </c>
      <c r="E787" s="23" t="s">
        <v>34</v>
      </c>
      <c r="F787">
        <f t="shared" si="12"/>
        <v>202311</v>
      </c>
    </row>
    <row r="788" spans="1:6" x14ac:dyDescent="0.3">
      <c r="A788" s="21" t="s">
        <v>141</v>
      </c>
      <c r="B788" s="21" t="s">
        <v>6</v>
      </c>
      <c r="C788" s="21" t="s">
        <v>9</v>
      </c>
      <c r="D788" s="22">
        <v>1</v>
      </c>
      <c r="E788" s="23" t="s">
        <v>34</v>
      </c>
      <c r="F788">
        <f t="shared" si="12"/>
        <v>202311</v>
      </c>
    </row>
    <row r="789" spans="1:6" x14ac:dyDescent="0.3">
      <c r="A789" s="21" t="s">
        <v>141</v>
      </c>
      <c r="B789" s="21" t="s">
        <v>6</v>
      </c>
      <c r="C789" s="21" t="s">
        <v>10</v>
      </c>
      <c r="D789" s="22">
        <v>9</v>
      </c>
      <c r="E789" s="23" t="s">
        <v>34</v>
      </c>
      <c r="F789">
        <f t="shared" si="12"/>
        <v>202311</v>
      </c>
    </row>
    <row r="790" spans="1:6" x14ac:dyDescent="0.3">
      <c r="A790" s="21" t="s">
        <v>141</v>
      </c>
      <c r="B790" s="21" t="s">
        <v>6</v>
      </c>
      <c r="C790" s="21" t="s">
        <v>11</v>
      </c>
      <c r="D790" s="22">
        <v>0</v>
      </c>
      <c r="E790" s="23" t="s">
        <v>34</v>
      </c>
      <c r="F790">
        <f t="shared" si="12"/>
        <v>202311</v>
      </c>
    </row>
    <row r="791" spans="1:6" x14ac:dyDescent="0.3">
      <c r="A791" s="21" t="s">
        <v>141</v>
      </c>
      <c r="B791" s="21" t="s">
        <v>6</v>
      </c>
      <c r="C791" s="21" t="s">
        <v>12</v>
      </c>
      <c r="D791" s="22">
        <v>1</v>
      </c>
      <c r="E791" s="23" t="s">
        <v>34</v>
      </c>
      <c r="F791">
        <f t="shared" si="12"/>
        <v>202311</v>
      </c>
    </row>
    <row r="792" spans="1:6" x14ac:dyDescent="0.3">
      <c r="A792" s="21" t="s">
        <v>18</v>
      </c>
      <c r="B792" s="21" t="s">
        <v>6</v>
      </c>
      <c r="C792" s="21" t="s">
        <v>7</v>
      </c>
      <c r="D792" s="22">
        <v>406</v>
      </c>
      <c r="E792" s="23" t="s">
        <v>34</v>
      </c>
      <c r="F792">
        <f t="shared" si="12"/>
        <v>202311</v>
      </c>
    </row>
    <row r="793" spans="1:6" x14ac:dyDescent="0.3">
      <c r="A793" s="21" t="s">
        <v>18</v>
      </c>
      <c r="B793" s="21" t="s">
        <v>6</v>
      </c>
      <c r="C793" s="21" t="s">
        <v>9</v>
      </c>
      <c r="D793" s="22">
        <v>111</v>
      </c>
      <c r="E793" s="23" t="s">
        <v>34</v>
      </c>
      <c r="F793">
        <f t="shared" si="12"/>
        <v>202311</v>
      </c>
    </row>
    <row r="794" spans="1:6" x14ac:dyDescent="0.3">
      <c r="A794" s="21" t="s">
        <v>18</v>
      </c>
      <c r="B794" s="21" t="s">
        <v>6</v>
      </c>
      <c r="C794" s="21" t="s">
        <v>10</v>
      </c>
      <c r="D794" s="22">
        <v>48</v>
      </c>
      <c r="E794" s="23" t="s">
        <v>34</v>
      </c>
      <c r="F794">
        <f t="shared" si="12"/>
        <v>202311</v>
      </c>
    </row>
    <row r="795" spans="1:6" x14ac:dyDescent="0.3">
      <c r="A795" s="21" t="s">
        <v>18</v>
      </c>
      <c r="B795" s="21" t="s">
        <v>6</v>
      </c>
      <c r="C795" s="21" t="s">
        <v>11</v>
      </c>
      <c r="D795" s="22">
        <v>40</v>
      </c>
      <c r="E795" s="23" t="s">
        <v>34</v>
      </c>
      <c r="F795">
        <f t="shared" si="12"/>
        <v>202311</v>
      </c>
    </row>
    <row r="796" spans="1:6" x14ac:dyDescent="0.3">
      <c r="A796" s="21" t="s">
        <v>18</v>
      </c>
      <c r="B796" s="21" t="s">
        <v>6</v>
      </c>
      <c r="C796" s="21" t="s">
        <v>12</v>
      </c>
      <c r="D796" s="22">
        <v>5</v>
      </c>
      <c r="E796" s="23" t="s">
        <v>34</v>
      </c>
      <c r="F796">
        <f t="shared" si="12"/>
        <v>202311</v>
      </c>
    </row>
    <row r="797" spans="1:6" x14ac:dyDescent="0.3">
      <c r="A797" s="21" t="s">
        <v>19</v>
      </c>
      <c r="B797" s="21" t="s">
        <v>6</v>
      </c>
      <c r="C797" s="21" t="s">
        <v>7</v>
      </c>
      <c r="D797" s="22">
        <v>28</v>
      </c>
      <c r="E797" s="23" t="s">
        <v>34</v>
      </c>
      <c r="F797">
        <f t="shared" si="12"/>
        <v>202311</v>
      </c>
    </row>
    <row r="798" spans="1:6" x14ac:dyDescent="0.3">
      <c r="A798" s="21" t="s">
        <v>19</v>
      </c>
      <c r="B798" s="21" t="s">
        <v>6</v>
      </c>
      <c r="C798" s="21" t="s">
        <v>9</v>
      </c>
      <c r="D798" s="22">
        <v>3</v>
      </c>
      <c r="E798" s="23" t="s">
        <v>34</v>
      </c>
      <c r="F798">
        <f t="shared" si="12"/>
        <v>202311</v>
      </c>
    </row>
    <row r="799" spans="1:6" x14ac:dyDescent="0.3">
      <c r="A799" s="21" t="s">
        <v>19</v>
      </c>
      <c r="B799" s="21" t="s">
        <v>6</v>
      </c>
      <c r="C799" s="21" t="s">
        <v>10</v>
      </c>
      <c r="D799" s="22">
        <v>9</v>
      </c>
      <c r="E799" s="23" t="s">
        <v>34</v>
      </c>
      <c r="F799">
        <f t="shared" si="12"/>
        <v>202311</v>
      </c>
    </row>
    <row r="800" spans="1:6" x14ac:dyDescent="0.3">
      <c r="A800" s="21" t="s">
        <v>19</v>
      </c>
      <c r="B800" s="21" t="s">
        <v>6</v>
      </c>
      <c r="C800" s="21" t="s">
        <v>11</v>
      </c>
      <c r="D800" s="22">
        <v>5</v>
      </c>
      <c r="E800" s="23" t="s">
        <v>34</v>
      </c>
      <c r="F800">
        <f t="shared" si="12"/>
        <v>202311</v>
      </c>
    </row>
    <row r="801" spans="1:6" x14ac:dyDescent="0.3">
      <c r="A801" s="21" t="s">
        <v>19</v>
      </c>
      <c r="B801" s="21" t="s">
        <v>6</v>
      </c>
      <c r="C801" s="21" t="s">
        <v>12</v>
      </c>
      <c r="D801" s="22">
        <v>0</v>
      </c>
      <c r="E801" s="23" t="s">
        <v>34</v>
      </c>
      <c r="F801">
        <f t="shared" si="12"/>
        <v>202311</v>
      </c>
    </row>
    <row r="802" spans="1:6" x14ac:dyDescent="0.3">
      <c r="A802" s="21" t="s">
        <v>20</v>
      </c>
      <c r="B802" s="21" t="s">
        <v>6</v>
      </c>
      <c r="C802" s="21" t="s">
        <v>7</v>
      </c>
      <c r="D802" s="22">
        <v>71</v>
      </c>
      <c r="E802" s="23" t="s">
        <v>34</v>
      </c>
      <c r="F802">
        <f t="shared" si="12"/>
        <v>202311</v>
      </c>
    </row>
    <row r="803" spans="1:6" x14ac:dyDescent="0.3">
      <c r="A803" s="21" t="s">
        <v>20</v>
      </c>
      <c r="B803" s="21" t="s">
        <v>6</v>
      </c>
      <c r="C803" s="21" t="s">
        <v>9</v>
      </c>
      <c r="D803" s="22">
        <v>7</v>
      </c>
      <c r="E803" s="23" t="s">
        <v>34</v>
      </c>
      <c r="F803">
        <f t="shared" si="12"/>
        <v>202311</v>
      </c>
    </row>
    <row r="804" spans="1:6" x14ac:dyDescent="0.3">
      <c r="A804" s="21" t="s">
        <v>20</v>
      </c>
      <c r="B804" s="21" t="s">
        <v>6</v>
      </c>
      <c r="C804" s="21" t="s">
        <v>10</v>
      </c>
      <c r="D804" s="22">
        <v>30</v>
      </c>
      <c r="E804" s="23" t="s">
        <v>34</v>
      </c>
      <c r="F804">
        <f t="shared" si="12"/>
        <v>202311</v>
      </c>
    </row>
    <row r="805" spans="1:6" x14ac:dyDescent="0.3">
      <c r="A805" s="21" t="s">
        <v>20</v>
      </c>
      <c r="B805" s="21" t="s">
        <v>6</v>
      </c>
      <c r="C805" s="21" t="s">
        <v>11</v>
      </c>
      <c r="D805" s="22">
        <v>5</v>
      </c>
      <c r="E805" s="23" t="s">
        <v>34</v>
      </c>
      <c r="F805">
        <f t="shared" si="12"/>
        <v>202311</v>
      </c>
    </row>
    <row r="806" spans="1:6" x14ac:dyDescent="0.3">
      <c r="A806" s="21" t="s">
        <v>20</v>
      </c>
      <c r="B806" s="21" t="s">
        <v>6</v>
      </c>
      <c r="C806" s="21" t="s">
        <v>12</v>
      </c>
      <c r="D806" s="22">
        <v>2</v>
      </c>
      <c r="E806" s="23" t="s">
        <v>34</v>
      </c>
      <c r="F806">
        <f t="shared" si="12"/>
        <v>202311</v>
      </c>
    </row>
    <row r="807" spans="1:6" x14ac:dyDescent="0.3">
      <c r="A807" s="21" t="s">
        <v>21</v>
      </c>
      <c r="B807" s="21" t="s">
        <v>6</v>
      </c>
      <c r="C807" s="21" t="s">
        <v>7</v>
      </c>
      <c r="D807" s="22">
        <v>24</v>
      </c>
      <c r="E807" s="23" t="s">
        <v>34</v>
      </c>
      <c r="F807">
        <f t="shared" si="12"/>
        <v>202311</v>
      </c>
    </row>
    <row r="808" spans="1:6" x14ac:dyDescent="0.3">
      <c r="A808" s="21" t="s">
        <v>21</v>
      </c>
      <c r="B808" s="21" t="s">
        <v>6</v>
      </c>
      <c r="C808" s="21" t="s">
        <v>9</v>
      </c>
      <c r="D808" s="22">
        <v>3</v>
      </c>
      <c r="E808" s="23" t="s">
        <v>34</v>
      </c>
      <c r="F808">
        <f t="shared" si="12"/>
        <v>202311</v>
      </c>
    </row>
    <row r="809" spans="1:6" x14ac:dyDescent="0.3">
      <c r="A809" s="21" t="s">
        <v>21</v>
      </c>
      <c r="B809" s="21" t="s">
        <v>6</v>
      </c>
      <c r="C809" s="21" t="s">
        <v>10</v>
      </c>
      <c r="D809" s="22">
        <v>20</v>
      </c>
      <c r="E809" s="23" t="s">
        <v>34</v>
      </c>
      <c r="F809">
        <f t="shared" si="12"/>
        <v>202311</v>
      </c>
    </row>
    <row r="810" spans="1:6" x14ac:dyDescent="0.3">
      <c r="A810" s="21" t="s">
        <v>21</v>
      </c>
      <c r="B810" s="21" t="s">
        <v>6</v>
      </c>
      <c r="C810" s="21" t="s">
        <v>11</v>
      </c>
      <c r="D810" s="22">
        <v>3</v>
      </c>
      <c r="E810" s="23" t="s">
        <v>34</v>
      </c>
      <c r="F810">
        <f t="shared" si="12"/>
        <v>202311</v>
      </c>
    </row>
    <row r="811" spans="1:6" x14ac:dyDescent="0.3">
      <c r="A811" s="21" t="s">
        <v>21</v>
      </c>
      <c r="B811" s="21" t="s">
        <v>6</v>
      </c>
      <c r="C811" s="21" t="s">
        <v>12</v>
      </c>
      <c r="D811" s="22">
        <v>5</v>
      </c>
      <c r="E811" s="23" t="s">
        <v>34</v>
      </c>
      <c r="F811">
        <f t="shared" si="12"/>
        <v>202311</v>
      </c>
    </row>
    <row r="812" spans="1:6" x14ac:dyDescent="0.3">
      <c r="A812" s="21" t="s">
        <v>22</v>
      </c>
      <c r="B812" s="21" t="s">
        <v>6</v>
      </c>
      <c r="C812" s="21" t="s">
        <v>7</v>
      </c>
      <c r="D812" s="22">
        <v>5</v>
      </c>
      <c r="E812" s="23" t="s">
        <v>34</v>
      </c>
      <c r="F812">
        <f t="shared" si="12"/>
        <v>202311</v>
      </c>
    </row>
    <row r="813" spans="1:6" x14ac:dyDescent="0.3">
      <c r="A813" s="21" t="s">
        <v>22</v>
      </c>
      <c r="B813" s="21" t="s">
        <v>6</v>
      </c>
      <c r="C813" s="21" t="s">
        <v>9</v>
      </c>
      <c r="D813" s="22">
        <v>0</v>
      </c>
      <c r="E813" s="23" t="s">
        <v>34</v>
      </c>
      <c r="F813">
        <f t="shared" si="12"/>
        <v>202311</v>
      </c>
    </row>
    <row r="814" spans="1:6" x14ac:dyDescent="0.3">
      <c r="A814" s="21" t="s">
        <v>22</v>
      </c>
      <c r="B814" s="21" t="s">
        <v>6</v>
      </c>
      <c r="C814" s="21" t="s">
        <v>10</v>
      </c>
      <c r="D814" s="22">
        <v>2</v>
      </c>
      <c r="E814" s="23" t="s">
        <v>34</v>
      </c>
      <c r="F814">
        <f t="shared" si="12"/>
        <v>202311</v>
      </c>
    </row>
    <row r="815" spans="1:6" x14ac:dyDescent="0.3">
      <c r="A815" s="21" t="s">
        <v>22</v>
      </c>
      <c r="B815" s="21" t="s">
        <v>6</v>
      </c>
      <c r="C815" s="21" t="s">
        <v>11</v>
      </c>
      <c r="D815" s="22">
        <v>5</v>
      </c>
      <c r="E815" s="23" t="s">
        <v>34</v>
      </c>
      <c r="F815">
        <f t="shared" si="12"/>
        <v>202311</v>
      </c>
    </row>
    <row r="816" spans="1:6" x14ac:dyDescent="0.3">
      <c r="A816" s="21" t="s">
        <v>22</v>
      </c>
      <c r="B816" s="21" t="s">
        <v>6</v>
      </c>
      <c r="C816" s="21" t="s">
        <v>12</v>
      </c>
      <c r="D816" s="22">
        <v>1</v>
      </c>
      <c r="E816" s="23" t="s">
        <v>34</v>
      </c>
      <c r="F816">
        <f t="shared" si="12"/>
        <v>202311</v>
      </c>
    </row>
    <row r="817" spans="1:6" x14ac:dyDescent="0.3">
      <c r="A817" s="21" t="s">
        <v>23</v>
      </c>
      <c r="B817" s="21" t="s">
        <v>6</v>
      </c>
      <c r="C817" s="21" t="s">
        <v>7</v>
      </c>
      <c r="D817" s="22">
        <v>1</v>
      </c>
      <c r="E817" s="23" t="s">
        <v>34</v>
      </c>
      <c r="F817">
        <f t="shared" si="12"/>
        <v>202311</v>
      </c>
    </row>
    <row r="818" spans="1:6" x14ac:dyDescent="0.3">
      <c r="A818" s="21" t="s">
        <v>23</v>
      </c>
      <c r="B818" s="21" t="s">
        <v>6</v>
      </c>
      <c r="C818" s="21" t="s">
        <v>9</v>
      </c>
      <c r="D818" s="22">
        <v>0</v>
      </c>
      <c r="E818" s="23" t="s">
        <v>34</v>
      </c>
      <c r="F818">
        <f t="shared" si="12"/>
        <v>202311</v>
      </c>
    </row>
    <row r="819" spans="1:6" x14ac:dyDescent="0.3">
      <c r="A819" s="21" t="s">
        <v>23</v>
      </c>
      <c r="B819" s="21" t="s">
        <v>6</v>
      </c>
      <c r="C819" s="21" t="s">
        <v>10</v>
      </c>
      <c r="D819" s="22">
        <v>0</v>
      </c>
      <c r="E819" s="23" t="s">
        <v>34</v>
      </c>
      <c r="F819">
        <f t="shared" si="12"/>
        <v>202311</v>
      </c>
    </row>
    <row r="820" spans="1:6" x14ac:dyDescent="0.3">
      <c r="A820" s="21" t="s">
        <v>23</v>
      </c>
      <c r="B820" s="21" t="s">
        <v>6</v>
      </c>
      <c r="C820" s="21" t="s">
        <v>11</v>
      </c>
      <c r="D820" s="22">
        <v>0</v>
      </c>
      <c r="E820" s="23" t="s">
        <v>34</v>
      </c>
      <c r="F820">
        <f t="shared" si="12"/>
        <v>202311</v>
      </c>
    </row>
    <row r="821" spans="1:6" x14ac:dyDescent="0.3">
      <c r="A821" s="21" t="s">
        <v>23</v>
      </c>
      <c r="B821" s="21" t="s">
        <v>6</v>
      </c>
      <c r="C821" s="21" t="s">
        <v>12</v>
      </c>
      <c r="D821" s="22">
        <v>0</v>
      </c>
      <c r="E821" s="23" t="s">
        <v>34</v>
      </c>
      <c r="F821">
        <f t="shared" si="12"/>
        <v>202311</v>
      </c>
    </row>
    <row r="822" spans="1:6" x14ac:dyDescent="0.3">
      <c r="A822" s="21" t="s">
        <v>24</v>
      </c>
      <c r="B822" s="21" t="s">
        <v>6</v>
      </c>
      <c r="C822" s="21" t="s">
        <v>7</v>
      </c>
      <c r="D822" s="22">
        <v>1</v>
      </c>
      <c r="E822" s="23" t="s">
        <v>34</v>
      </c>
      <c r="F822">
        <f t="shared" si="12"/>
        <v>202311</v>
      </c>
    </row>
    <row r="823" spans="1:6" x14ac:dyDescent="0.3">
      <c r="A823" s="21" t="s">
        <v>24</v>
      </c>
      <c r="B823" s="21" t="s">
        <v>6</v>
      </c>
      <c r="C823" s="21" t="s">
        <v>9</v>
      </c>
      <c r="D823" s="22">
        <v>0</v>
      </c>
      <c r="E823" s="23" t="s">
        <v>34</v>
      </c>
      <c r="F823">
        <f t="shared" si="12"/>
        <v>202311</v>
      </c>
    </row>
    <row r="824" spans="1:6" x14ac:dyDescent="0.3">
      <c r="A824" s="21" t="s">
        <v>24</v>
      </c>
      <c r="B824" s="21" t="s">
        <v>6</v>
      </c>
      <c r="C824" s="21" t="s">
        <v>10</v>
      </c>
      <c r="D824" s="22">
        <v>0</v>
      </c>
      <c r="E824" s="23" t="s">
        <v>34</v>
      </c>
      <c r="F824">
        <f t="shared" si="12"/>
        <v>202311</v>
      </c>
    </row>
    <row r="825" spans="1:6" x14ac:dyDescent="0.3">
      <c r="A825" s="21" t="s">
        <v>24</v>
      </c>
      <c r="B825" s="21" t="s">
        <v>6</v>
      </c>
      <c r="C825" s="21" t="s">
        <v>11</v>
      </c>
      <c r="D825" s="22">
        <v>2</v>
      </c>
      <c r="E825" s="23" t="s">
        <v>34</v>
      </c>
      <c r="F825">
        <f t="shared" si="12"/>
        <v>202311</v>
      </c>
    </row>
    <row r="826" spans="1:6" x14ac:dyDescent="0.3">
      <c r="A826" s="21" t="s">
        <v>24</v>
      </c>
      <c r="B826" s="21" t="s">
        <v>6</v>
      </c>
      <c r="C826" s="21" t="s">
        <v>12</v>
      </c>
      <c r="D826" s="22">
        <v>2</v>
      </c>
      <c r="E826" s="23" t="s">
        <v>34</v>
      </c>
      <c r="F826">
        <f t="shared" si="12"/>
        <v>202311</v>
      </c>
    </row>
    <row r="827" spans="1:6" x14ac:dyDescent="0.3">
      <c r="A827" s="21" t="s">
        <v>5</v>
      </c>
      <c r="B827" s="21" t="s">
        <v>6</v>
      </c>
      <c r="C827" s="21" t="s">
        <v>7</v>
      </c>
      <c r="D827" s="22">
        <v>347</v>
      </c>
      <c r="E827" s="23" t="s">
        <v>35</v>
      </c>
      <c r="F827">
        <f t="shared" si="12"/>
        <v>202312</v>
      </c>
    </row>
    <row r="828" spans="1:6" x14ac:dyDescent="0.3">
      <c r="A828" s="21" t="s">
        <v>5</v>
      </c>
      <c r="B828" s="21" t="s">
        <v>6</v>
      </c>
      <c r="C828" s="21" t="s">
        <v>9</v>
      </c>
      <c r="D828" s="22">
        <v>83</v>
      </c>
      <c r="E828" s="23" t="s">
        <v>35</v>
      </c>
      <c r="F828">
        <f t="shared" si="12"/>
        <v>202312</v>
      </c>
    </row>
    <row r="829" spans="1:6" x14ac:dyDescent="0.3">
      <c r="A829" s="21" t="s">
        <v>5</v>
      </c>
      <c r="B829" s="21" t="s">
        <v>6</v>
      </c>
      <c r="C829" s="21" t="s">
        <v>10</v>
      </c>
      <c r="D829" s="22">
        <v>133</v>
      </c>
      <c r="E829" s="23" t="s">
        <v>35</v>
      </c>
      <c r="F829">
        <f t="shared" si="12"/>
        <v>202312</v>
      </c>
    </row>
    <row r="830" spans="1:6" x14ac:dyDescent="0.3">
      <c r="A830" s="21" t="s">
        <v>5</v>
      </c>
      <c r="B830" s="21" t="s">
        <v>6</v>
      </c>
      <c r="C830" s="21" t="s">
        <v>11</v>
      </c>
      <c r="D830" s="22">
        <v>92</v>
      </c>
      <c r="E830" s="23" t="s">
        <v>35</v>
      </c>
      <c r="F830">
        <f t="shared" si="12"/>
        <v>202312</v>
      </c>
    </row>
    <row r="831" spans="1:6" x14ac:dyDescent="0.3">
      <c r="A831" s="21" t="s">
        <v>5</v>
      </c>
      <c r="B831" s="21" t="s">
        <v>6</v>
      </c>
      <c r="C831" s="21" t="s">
        <v>12</v>
      </c>
      <c r="D831" s="22">
        <v>26</v>
      </c>
      <c r="E831" s="23" t="s">
        <v>35</v>
      </c>
      <c r="F831">
        <f t="shared" si="12"/>
        <v>202312</v>
      </c>
    </row>
    <row r="832" spans="1:6" x14ac:dyDescent="0.3">
      <c r="A832" s="21" t="s">
        <v>13</v>
      </c>
      <c r="B832" s="21" t="s">
        <v>6</v>
      </c>
      <c r="C832" s="21" t="s">
        <v>7</v>
      </c>
      <c r="D832" s="22">
        <v>31</v>
      </c>
      <c r="E832" s="23" t="s">
        <v>35</v>
      </c>
      <c r="F832">
        <f t="shared" si="12"/>
        <v>202312</v>
      </c>
    </row>
    <row r="833" spans="1:6" x14ac:dyDescent="0.3">
      <c r="A833" s="21" t="s">
        <v>13</v>
      </c>
      <c r="B833" s="21" t="s">
        <v>6</v>
      </c>
      <c r="C833" s="21" t="s">
        <v>9</v>
      </c>
      <c r="D833" s="22">
        <v>5</v>
      </c>
      <c r="E833" s="23" t="s">
        <v>35</v>
      </c>
      <c r="F833">
        <f t="shared" si="12"/>
        <v>202312</v>
      </c>
    </row>
    <row r="834" spans="1:6" x14ac:dyDescent="0.3">
      <c r="A834" s="21" t="s">
        <v>13</v>
      </c>
      <c r="B834" s="21" t="s">
        <v>6</v>
      </c>
      <c r="C834" s="21" t="s">
        <v>10</v>
      </c>
      <c r="D834" s="22">
        <v>16</v>
      </c>
      <c r="E834" s="23" t="s">
        <v>35</v>
      </c>
      <c r="F834">
        <f t="shared" si="12"/>
        <v>202312</v>
      </c>
    </row>
    <row r="835" spans="1:6" x14ac:dyDescent="0.3">
      <c r="A835" s="21" t="s">
        <v>13</v>
      </c>
      <c r="B835" s="21" t="s">
        <v>6</v>
      </c>
      <c r="C835" s="21" t="s">
        <v>11</v>
      </c>
      <c r="D835" s="22">
        <v>7</v>
      </c>
      <c r="E835" s="23" t="s">
        <v>35</v>
      </c>
      <c r="F835">
        <f t="shared" ref="F835:F898" si="13">YEAR(E835)*100+MONTH(E835)</f>
        <v>202312</v>
      </c>
    </row>
    <row r="836" spans="1:6" x14ac:dyDescent="0.3">
      <c r="A836" s="21" t="s">
        <v>13</v>
      </c>
      <c r="B836" s="21" t="s">
        <v>6</v>
      </c>
      <c r="C836" s="21" t="s">
        <v>12</v>
      </c>
      <c r="D836" s="22">
        <v>1</v>
      </c>
      <c r="E836" s="23" t="s">
        <v>35</v>
      </c>
      <c r="F836">
        <f t="shared" si="13"/>
        <v>202312</v>
      </c>
    </row>
    <row r="837" spans="1:6" x14ac:dyDescent="0.3">
      <c r="A837" s="21" t="s">
        <v>14</v>
      </c>
      <c r="B837" s="21" t="s">
        <v>6</v>
      </c>
      <c r="C837" s="21" t="s">
        <v>7</v>
      </c>
      <c r="D837" s="22">
        <v>101</v>
      </c>
      <c r="E837" s="23" t="s">
        <v>35</v>
      </c>
      <c r="F837">
        <f t="shared" si="13"/>
        <v>202312</v>
      </c>
    </row>
    <row r="838" spans="1:6" x14ac:dyDescent="0.3">
      <c r="A838" s="21" t="s">
        <v>14</v>
      </c>
      <c r="B838" s="21" t="s">
        <v>6</v>
      </c>
      <c r="C838" s="21" t="s">
        <v>9</v>
      </c>
      <c r="D838" s="22">
        <v>21</v>
      </c>
      <c r="E838" s="23" t="s">
        <v>35</v>
      </c>
      <c r="F838">
        <f t="shared" si="13"/>
        <v>202312</v>
      </c>
    </row>
    <row r="839" spans="1:6" x14ac:dyDescent="0.3">
      <c r="A839" s="21" t="s">
        <v>14</v>
      </c>
      <c r="B839" s="21" t="s">
        <v>6</v>
      </c>
      <c r="C839" s="21" t="s">
        <v>10</v>
      </c>
      <c r="D839" s="22">
        <v>62</v>
      </c>
      <c r="E839" s="23" t="s">
        <v>35</v>
      </c>
      <c r="F839">
        <f t="shared" si="13"/>
        <v>202312</v>
      </c>
    </row>
    <row r="840" spans="1:6" x14ac:dyDescent="0.3">
      <c r="A840" s="21" t="s">
        <v>14</v>
      </c>
      <c r="B840" s="21" t="s">
        <v>6</v>
      </c>
      <c r="C840" s="21" t="s">
        <v>11</v>
      </c>
      <c r="D840" s="22">
        <v>37</v>
      </c>
      <c r="E840" s="23" t="s">
        <v>35</v>
      </c>
      <c r="F840">
        <f t="shared" si="13"/>
        <v>202312</v>
      </c>
    </row>
    <row r="841" spans="1:6" x14ac:dyDescent="0.3">
      <c r="A841" s="21" t="s">
        <v>14</v>
      </c>
      <c r="B841" s="21" t="s">
        <v>6</v>
      </c>
      <c r="C841" s="21" t="s">
        <v>12</v>
      </c>
      <c r="D841" s="22">
        <v>21</v>
      </c>
      <c r="E841" s="23" t="s">
        <v>35</v>
      </c>
      <c r="F841">
        <f t="shared" si="13"/>
        <v>202312</v>
      </c>
    </row>
    <row r="842" spans="1:6" x14ac:dyDescent="0.3">
      <c r="A842" s="21" t="s">
        <v>140</v>
      </c>
      <c r="B842" s="21" t="s">
        <v>6</v>
      </c>
      <c r="C842" s="21" t="s">
        <v>7</v>
      </c>
      <c r="D842" s="22">
        <v>5</v>
      </c>
      <c r="E842" s="23" t="s">
        <v>35</v>
      </c>
      <c r="F842">
        <f t="shared" si="13"/>
        <v>202312</v>
      </c>
    </row>
    <row r="843" spans="1:6" x14ac:dyDescent="0.3">
      <c r="A843" s="21" t="s">
        <v>140</v>
      </c>
      <c r="B843" s="21" t="s">
        <v>6</v>
      </c>
      <c r="C843" s="21" t="s">
        <v>9</v>
      </c>
      <c r="D843" s="22">
        <v>1</v>
      </c>
      <c r="E843" s="23" t="s">
        <v>35</v>
      </c>
      <c r="F843">
        <f t="shared" si="13"/>
        <v>202312</v>
      </c>
    </row>
    <row r="844" spans="1:6" x14ac:dyDescent="0.3">
      <c r="A844" s="21" t="s">
        <v>140</v>
      </c>
      <c r="B844" s="21" t="s">
        <v>6</v>
      </c>
      <c r="C844" s="21" t="s">
        <v>10</v>
      </c>
      <c r="D844" s="22">
        <v>5</v>
      </c>
      <c r="E844" s="23" t="s">
        <v>35</v>
      </c>
      <c r="F844">
        <f t="shared" si="13"/>
        <v>202312</v>
      </c>
    </row>
    <row r="845" spans="1:6" x14ac:dyDescent="0.3">
      <c r="A845" s="21" t="s">
        <v>140</v>
      </c>
      <c r="B845" s="21" t="s">
        <v>6</v>
      </c>
      <c r="C845" s="21" t="s">
        <v>11</v>
      </c>
      <c r="D845" s="22">
        <v>0</v>
      </c>
      <c r="E845" s="23" t="s">
        <v>35</v>
      </c>
      <c r="F845">
        <f t="shared" si="13"/>
        <v>202312</v>
      </c>
    </row>
    <row r="846" spans="1:6" x14ac:dyDescent="0.3">
      <c r="A846" s="21" t="s">
        <v>140</v>
      </c>
      <c r="B846" s="21" t="s">
        <v>6</v>
      </c>
      <c r="C846" s="21" t="s">
        <v>12</v>
      </c>
      <c r="D846" s="22">
        <v>1</v>
      </c>
      <c r="E846" s="23" t="s">
        <v>35</v>
      </c>
      <c r="F846">
        <f t="shared" si="13"/>
        <v>202312</v>
      </c>
    </row>
    <row r="847" spans="1:6" x14ac:dyDescent="0.3">
      <c r="A847" s="21" t="s">
        <v>15</v>
      </c>
      <c r="B847" s="21" t="s">
        <v>6</v>
      </c>
      <c r="C847" s="21" t="s">
        <v>7</v>
      </c>
      <c r="D847" s="22">
        <v>494</v>
      </c>
      <c r="E847" s="23" t="s">
        <v>35</v>
      </c>
      <c r="F847">
        <f t="shared" si="13"/>
        <v>202312</v>
      </c>
    </row>
    <row r="848" spans="1:6" x14ac:dyDescent="0.3">
      <c r="A848" s="21" t="s">
        <v>15</v>
      </c>
      <c r="B848" s="21" t="s">
        <v>6</v>
      </c>
      <c r="C848" s="21" t="s">
        <v>9</v>
      </c>
      <c r="D848" s="22">
        <v>107</v>
      </c>
      <c r="E848" s="23" t="s">
        <v>35</v>
      </c>
      <c r="F848">
        <f t="shared" si="13"/>
        <v>202312</v>
      </c>
    </row>
    <row r="849" spans="1:6" x14ac:dyDescent="0.3">
      <c r="A849" s="21" t="s">
        <v>15</v>
      </c>
      <c r="B849" s="21" t="s">
        <v>6</v>
      </c>
      <c r="C849" s="21" t="s">
        <v>10</v>
      </c>
      <c r="D849" s="22">
        <v>397</v>
      </c>
      <c r="E849" s="23" t="s">
        <v>35</v>
      </c>
      <c r="F849">
        <f t="shared" si="13"/>
        <v>202312</v>
      </c>
    </row>
    <row r="850" spans="1:6" x14ac:dyDescent="0.3">
      <c r="A850" s="21" t="s">
        <v>15</v>
      </c>
      <c r="B850" s="21" t="s">
        <v>6</v>
      </c>
      <c r="C850" s="21" t="s">
        <v>11</v>
      </c>
      <c r="D850" s="22">
        <v>137</v>
      </c>
      <c r="E850" s="23" t="s">
        <v>35</v>
      </c>
      <c r="F850">
        <f t="shared" si="13"/>
        <v>202312</v>
      </c>
    </row>
    <row r="851" spans="1:6" x14ac:dyDescent="0.3">
      <c r="A851" s="21" t="s">
        <v>15</v>
      </c>
      <c r="B851" s="21" t="s">
        <v>6</v>
      </c>
      <c r="C851" s="21" t="s">
        <v>12</v>
      </c>
      <c r="D851" s="22">
        <v>46</v>
      </c>
      <c r="E851" s="23" t="s">
        <v>35</v>
      </c>
      <c r="F851">
        <f t="shared" si="13"/>
        <v>202312</v>
      </c>
    </row>
    <row r="852" spans="1:6" x14ac:dyDescent="0.3">
      <c r="A852" s="21" t="s">
        <v>16</v>
      </c>
      <c r="B852" s="21" t="s">
        <v>6</v>
      </c>
      <c r="C852" s="21" t="s">
        <v>7</v>
      </c>
      <c r="D852" s="22">
        <v>1215</v>
      </c>
      <c r="E852" s="23" t="s">
        <v>35</v>
      </c>
      <c r="F852">
        <f t="shared" si="13"/>
        <v>202312</v>
      </c>
    </row>
    <row r="853" spans="1:6" x14ac:dyDescent="0.3">
      <c r="A853" s="21" t="s">
        <v>16</v>
      </c>
      <c r="B853" s="21" t="s">
        <v>6</v>
      </c>
      <c r="C853" s="21" t="s">
        <v>9</v>
      </c>
      <c r="D853" s="22">
        <v>202</v>
      </c>
      <c r="E853" s="23" t="s">
        <v>35</v>
      </c>
      <c r="F853">
        <f t="shared" si="13"/>
        <v>202312</v>
      </c>
    </row>
    <row r="854" spans="1:6" x14ac:dyDescent="0.3">
      <c r="A854" s="21" t="s">
        <v>16</v>
      </c>
      <c r="B854" s="21" t="s">
        <v>6</v>
      </c>
      <c r="C854" s="21" t="s">
        <v>10</v>
      </c>
      <c r="D854" s="22">
        <v>291</v>
      </c>
      <c r="E854" s="23" t="s">
        <v>35</v>
      </c>
      <c r="F854">
        <f t="shared" si="13"/>
        <v>202312</v>
      </c>
    </row>
    <row r="855" spans="1:6" x14ac:dyDescent="0.3">
      <c r="A855" s="21" t="s">
        <v>16</v>
      </c>
      <c r="B855" s="21" t="s">
        <v>6</v>
      </c>
      <c r="C855" s="21" t="s">
        <v>11</v>
      </c>
      <c r="D855" s="22">
        <v>131</v>
      </c>
      <c r="E855" s="23" t="s">
        <v>35</v>
      </c>
      <c r="F855">
        <f t="shared" si="13"/>
        <v>202312</v>
      </c>
    </row>
    <row r="856" spans="1:6" x14ac:dyDescent="0.3">
      <c r="A856" s="21" t="s">
        <v>16</v>
      </c>
      <c r="B856" s="21" t="s">
        <v>6</v>
      </c>
      <c r="C856" s="21" t="s">
        <v>12</v>
      </c>
      <c r="D856" s="22">
        <v>14</v>
      </c>
      <c r="E856" s="23" t="s">
        <v>35</v>
      </c>
      <c r="F856">
        <f t="shared" si="13"/>
        <v>202312</v>
      </c>
    </row>
    <row r="857" spans="1:6" x14ac:dyDescent="0.3">
      <c r="A857" s="21" t="s">
        <v>17</v>
      </c>
      <c r="B857" s="21" t="s">
        <v>6</v>
      </c>
      <c r="C857" s="21" t="s">
        <v>7</v>
      </c>
      <c r="D857" s="22">
        <v>103</v>
      </c>
      <c r="E857" s="23" t="s">
        <v>35</v>
      </c>
      <c r="F857">
        <f t="shared" si="13"/>
        <v>202312</v>
      </c>
    </row>
    <row r="858" spans="1:6" x14ac:dyDescent="0.3">
      <c r="A858" s="21" t="s">
        <v>17</v>
      </c>
      <c r="B858" s="21" t="s">
        <v>6</v>
      </c>
      <c r="C858" s="21" t="s">
        <v>9</v>
      </c>
      <c r="D858" s="22">
        <v>13</v>
      </c>
      <c r="E858" s="23" t="s">
        <v>35</v>
      </c>
      <c r="F858">
        <f t="shared" si="13"/>
        <v>202312</v>
      </c>
    </row>
    <row r="859" spans="1:6" x14ac:dyDescent="0.3">
      <c r="A859" s="21" t="s">
        <v>17</v>
      </c>
      <c r="B859" s="21" t="s">
        <v>6</v>
      </c>
      <c r="C859" s="21" t="s">
        <v>10</v>
      </c>
      <c r="D859" s="22">
        <v>16</v>
      </c>
      <c r="E859" s="23" t="s">
        <v>35</v>
      </c>
      <c r="F859">
        <f t="shared" si="13"/>
        <v>202312</v>
      </c>
    </row>
    <row r="860" spans="1:6" x14ac:dyDescent="0.3">
      <c r="A860" s="21" t="s">
        <v>17</v>
      </c>
      <c r="B860" s="21" t="s">
        <v>6</v>
      </c>
      <c r="C860" s="21" t="s">
        <v>11</v>
      </c>
      <c r="D860" s="22">
        <v>16</v>
      </c>
      <c r="E860" s="23" t="s">
        <v>35</v>
      </c>
      <c r="F860">
        <f t="shared" si="13"/>
        <v>202312</v>
      </c>
    </row>
    <row r="861" spans="1:6" x14ac:dyDescent="0.3">
      <c r="A861" s="21" t="s">
        <v>17</v>
      </c>
      <c r="B861" s="21" t="s">
        <v>6</v>
      </c>
      <c r="C861" s="21" t="s">
        <v>12</v>
      </c>
      <c r="D861" s="22">
        <v>0</v>
      </c>
      <c r="E861" s="23" t="s">
        <v>35</v>
      </c>
      <c r="F861">
        <f t="shared" si="13"/>
        <v>202312</v>
      </c>
    </row>
    <row r="862" spans="1:6" x14ac:dyDescent="0.3">
      <c r="A862" s="21" t="s">
        <v>141</v>
      </c>
      <c r="B862" s="21" t="s">
        <v>6</v>
      </c>
      <c r="C862" s="21" t="s">
        <v>7</v>
      </c>
      <c r="D862" s="22">
        <v>11</v>
      </c>
      <c r="E862" s="23" t="s">
        <v>35</v>
      </c>
      <c r="F862">
        <f t="shared" si="13"/>
        <v>202312</v>
      </c>
    </row>
    <row r="863" spans="1:6" x14ac:dyDescent="0.3">
      <c r="A863" s="21" t="s">
        <v>141</v>
      </c>
      <c r="B863" s="21" t="s">
        <v>6</v>
      </c>
      <c r="C863" s="21" t="s">
        <v>9</v>
      </c>
      <c r="D863" s="22">
        <v>1</v>
      </c>
      <c r="E863" s="23" t="s">
        <v>35</v>
      </c>
      <c r="F863">
        <f t="shared" si="13"/>
        <v>202312</v>
      </c>
    </row>
    <row r="864" spans="1:6" x14ac:dyDescent="0.3">
      <c r="A864" s="21" t="s">
        <v>141</v>
      </c>
      <c r="B864" s="21" t="s">
        <v>6</v>
      </c>
      <c r="C864" s="21" t="s">
        <v>10</v>
      </c>
      <c r="D864" s="22">
        <v>6</v>
      </c>
      <c r="E864" s="23" t="s">
        <v>35</v>
      </c>
      <c r="F864">
        <f t="shared" si="13"/>
        <v>202312</v>
      </c>
    </row>
    <row r="865" spans="1:6" x14ac:dyDescent="0.3">
      <c r="A865" s="21" t="s">
        <v>141</v>
      </c>
      <c r="B865" s="21" t="s">
        <v>6</v>
      </c>
      <c r="C865" s="21" t="s">
        <v>11</v>
      </c>
      <c r="D865" s="22">
        <v>6</v>
      </c>
      <c r="E865" s="23" t="s">
        <v>35</v>
      </c>
      <c r="F865">
        <f t="shared" si="13"/>
        <v>202312</v>
      </c>
    </row>
    <row r="866" spans="1:6" x14ac:dyDescent="0.3">
      <c r="A866" s="21" t="s">
        <v>141</v>
      </c>
      <c r="B866" s="21" t="s">
        <v>6</v>
      </c>
      <c r="C866" s="21" t="s">
        <v>12</v>
      </c>
      <c r="D866" s="22">
        <v>0</v>
      </c>
      <c r="E866" s="23" t="s">
        <v>35</v>
      </c>
      <c r="F866">
        <f t="shared" si="13"/>
        <v>202312</v>
      </c>
    </row>
    <row r="867" spans="1:6" x14ac:dyDescent="0.3">
      <c r="A867" s="21" t="s">
        <v>18</v>
      </c>
      <c r="B867" s="21" t="s">
        <v>6</v>
      </c>
      <c r="C867" s="21" t="s">
        <v>7</v>
      </c>
      <c r="D867" s="22">
        <v>647</v>
      </c>
      <c r="E867" s="23" t="s">
        <v>35</v>
      </c>
      <c r="F867">
        <f t="shared" si="13"/>
        <v>202312</v>
      </c>
    </row>
    <row r="868" spans="1:6" x14ac:dyDescent="0.3">
      <c r="A868" s="21" t="s">
        <v>18</v>
      </c>
      <c r="B868" s="21" t="s">
        <v>6</v>
      </c>
      <c r="C868" s="21" t="s">
        <v>9</v>
      </c>
      <c r="D868" s="22">
        <v>116</v>
      </c>
      <c r="E868" s="23" t="s">
        <v>35</v>
      </c>
      <c r="F868">
        <f t="shared" si="13"/>
        <v>202312</v>
      </c>
    </row>
    <row r="869" spans="1:6" x14ac:dyDescent="0.3">
      <c r="A869" s="21" t="s">
        <v>18</v>
      </c>
      <c r="B869" s="21" t="s">
        <v>6</v>
      </c>
      <c r="C869" s="21" t="s">
        <v>10</v>
      </c>
      <c r="D869" s="22">
        <v>92</v>
      </c>
      <c r="E869" s="23" t="s">
        <v>35</v>
      </c>
      <c r="F869">
        <f t="shared" si="13"/>
        <v>202312</v>
      </c>
    </row>
    <row r="870" spans="1:6" x14ac:dyDescent="0.3">
      <c r="A870" s="21" t="s">
        <v>18</v>
      </c>
      <c r="B870" s="21" t="s">
        <v>6</v>
      </c>
      <c r="C870" s="21" t="s">
        <v>11</v>
      </c>
      <c r="D870" s="22">
        <v>108</v>
      </c>
      <c r="E870" s="23" t="s">
        <v>35</v>
      </c>
      <c r="F870">
        <f t="shared" si="13"/>
        <v>202312</v>
      </c>
    </row>
    <row r="871" spans="1:6" x14ac:dyDescent="0.3">
      <c r="A871" s="21" t="s">
        <v>18</v>
      </c>
      <c r="B871" s="21" t="s">
        <v>6</v>
      </c>
      <c r="C871" s="21" t="s">
        <v>12</v>
      </c>
      <c r="D871" s="22">
        <v>7</v>
      </c>
      <c r="E871" s="23" t="s">
        <v>35</v>
      </c>
      <c r="F871">
        <f t="shared" si="13"/>
        <v>202312</v>
      </c>
    </row>
    <row r="872" spans="1:6" x14ac:dyDescent="0.3">
      <c r="A872" s="21" t="s">
        <v>19</v>
      </c>
      <c r="B872" s="21" t="s">
        <v>6</v>
      </c>
      <c r="C872" s="21" t="s">
        <v>7</v>
      </c>
      <c r="D872" s="22">
        <v>28</v>
      </c>
      <c r="E872" s="23" t="s">
        <v>35</v>
      </c>
      <c r="F872">
        <f t="shared" si="13"/>
        <v>202312</v>
      </c>
    </row>
    <row r="873" spans="1:6" x14ac:dyDescent="0.3">
      <c r="A873" s="21" t="s">
        <v>19</v>
      </c>
      <c r="B873" s="21" t="s">
        <v>6</v>
      </c>
      <c r="C873" s="21" t="s">
        <v>9</v>
      </c>
      <c r="D873" s="22">
        <v>4</v>
      </c>
      <c r="E873" s="23" t="s">
        <v>35</v>
      </c>
      <c r="F873">
        <f t="shared" si="13"/>
        <v>202312</v>
      </c>
    </row>
    <row r="874" spans="1:6" x14ac:dyDescent="0.3">
      <c r="A874" s="21" t="s">
        <v>19</v>
      </c>
      <c r="B874" s="21" t="s">
        <v>6</v>
      </c>
      <c r="C874" s="21" t="s">
        <v>10</v>
      </c>
      <c r="D874" s="22">
        <v>11</v>
      </c>
      <c r="E874" s="23" t="s">
        <v>35</v>
      </c>
      <c r="F874">
        <f t="shared" si="13"/>
        <v>202312</v>
      </c>
    </row>
    <row r="875" spans="1:6" x14ac:dyDescent="0.3">
      <c r="A875" s="21" t="s">
        <v>19</v>
      </c>
      <c r="B875" s="21" t="s">
        <v>6</v>
      </c>
      <c r="C875" s="21" t="s">
        <v>11</v>
      </c>
      <c r="D875" s="22">
        <v>5</v>
      </c>
      <c r="E875" s="23" t="s">
        <v>35</v>
      </c>
      <c r="F875">
        <f t="shared" si="13"/>
        <v>202312</v>
      </c>
    </row>
    <row r="876" spans="1:6" x14ac:dyDescent="0.3">
      <c r="A876" s="21" t="s">
        <v>19</v>
      </c>
      <c r="B876" s="21" t="s">
        <v>6</v>
      </c>
      <c r="C876" s="21" t="s">
        <v>12</v>
      </c>
      <c r="D876" s="22">
        <v>1</v>
      </c>
      <c r="E876" s="23" t="s">
        <v>35</v>
      </c>
      <c r="F876">
        <f t="shared" si="13"/>
        <v>202312</v>
      </c>
    </row>
    <row r="877" spans="1:6" x14ac:dyDescent="0.3">
      <c r="A877" s="21" t="s">
        <v>20</v>
      </c>
      <c r="B877" s="21" t="s">
        <v>6</v>
      </c>
      <c r="C877" s="21" t="s">
        <v>7</v>
      </c>
      <c r="D877" s="22">
        <v>89</v>
      </c>
      <c r="E877" s="23" t="s">
        <v>35</v>
      </c>
      <c r="F877">
        <f t="shared" si="13"/>
        <v>202312</v>
      </c>
    </row>
    <row r="878" spans="1:6" x14ac:dyDescent="0.3">
      <c r="A878" s="21" t="s">
        <v>20</v>
      </c>
      <c r="B878" s="21" t="s">
        <v>6</v>
      </c>
      <c r="C878" s="21" t="s">
        <v>9</v>
      </c>
      <c r="D878" s="22">
        <v>10</v>
      </c>
      <c r="E878" s="23" t="s">
        <v>35</v>
      </c>
      <c r="F878">
        <f t="shared" si="13"/>
        <v>202312</v>
      </c>
    </row>
    <row r="879" spans="1:6" x14ac:dyDescent="0.3">
      <c r="A879" s="21" t="s">
        <v>20</v>
      </c>
      <c r="B879" s="21" t="s">
        <v>6</v>
      </c>
      <c r="C879" s="21" t="s">
        <v>10</v>
      </c>
      <c r="D879" s="22">
        <v>34</v>
      </c>
      <c r="E879" s="23" t="s">
        <v>35</v>
      </c>
      <c r="F879">
        <f t="shared" si="13"/>
        <v>202312</v>
      </c>
    </row>
    <row r="880" spans="1:6" x14ac:dyDescent="0.3">
      <c r="A880" s="21" t="s">
        <v>20</v>
      </c>
      <c r="B880" s="21" t="s">
        <v>6</v>
      </c>
      <c r="C880" s="21" t="s">
        <v>11</v>
      </c>
      <c r="D880" s="22">
        <v>8</v>
      </c>
      <c r="E880" s="23" t="s">
        <v>35</v>
      </c>
      <c r="F880">
        <f t="shared" si="13"/>
        <v>202312</v>
      </c>
    </row>
    <row r="881" spans="1:6" x14ac:dyDescent="0.3">
      <c r="A881" s="21" t="s">
        <v>20</v>
      </c>
      <c r="B881" s="21" t="s">
        <v>6</v>
      </c>
      <c r="C881" s="21" t="s">
        <v>12</v>
      </c>
      <c r="D881" s="22">
        <v>0</v>
      </c>
      <c r="E881" s="23" t="s">
        <v>35</v>
      </c>
      <c r="F881">
        <f t="shared" si="13"/>
        <v>202312</v>
      </c>
    </row>
    <row r="882" spans="1:6" x14ac:dyDescent="0.3">
      <c r="A882" s="21" t="s">
        <v>21</v>
      </c>
      <c r="B882" s="21" t="s">
        <v>6</v>
      </c>
      <c r="C882" s="21" t="s">
        <v>7</v>
      </c>
      <c r="D882" s="22">
        <v>24</v>
      </c>
      <c r="E882" s="23" t="s">
        <v>35</v>
      </c>
      <c r="F882">
        <f t="shared" si="13"/>
        <v>202312</v>
      </c>
    </row>
    <row r="883" spans="1:6" x14ac:dyDescent="0.3">
      <c r="A883" s="21" t="s">
        <v>21</v>
      </c>
      <c r="B883" s="21" t="s">
        <v>6</v>
      </c>
      <c r="C883" s="21" t="s">
        <v>9</v>
      </c>
      <c r="D883" s="22">
        <v>4</v>
      </c>
      <c r="E883" s="23" t="s">
        <v>35</v>
      </c>
      <c r="F883">
        <f t="shared" si="13"/>
        <v>202312</v>
      </c>
    </row>
    <row r="884" spans="1:6" x14ac:dyDescent="0.3">
      <c r="A884" s="21" t="s">
        <v>21</v>
      </c>
      <c r="B884" s="21" t="s">
        <v>6</v>
      </c>
      <c r="C884" s="21" t="s">
        <v>10</v>
      </c>
      <c r="D884" s="22">
        <v>9</v>
      </c>
      <c r="E884" s="23" t="s">
        <v>35</v>
      </c>
      <c r="F884">
        <f t="shared" si="13"/>
        <v>202312</v>
      </c>
    </row>
    <row r="885" spans="1:6" x14ac:dyDescent="0.3">
      <c r="A885" s="21" t="s">
        <v>21</v>
      </c>
      <c r="B885" s="21" t="s">
        <v>6</v>
      </c>
      <c r="C885" s="21" t="s">
        <v>11</v>
      </c>
      <c r="D885" s="22">
        <v>10</v>
      </c>
      <c r="E885" s="23" t="s">
        <v>35</v>
      </c>
      <c r="F885">
        <f t="shared" si="13"/>
        <v>202312</v>
      </c>
    </row>
    <row r="886" spans="1:6" x14ac:dyDescent="0.3">
      <c r="A886" s="21" t="s">
        <v>21</v>
      </c>
      <c r="B886" s="21" t="s">
        <v>6</v>
      </c>
      <c r="C886" s="21" t="s">
        <v>12</v>
      </c>
      <c r="D886" s="22">
        <v>2</v>
      </c>
      <c r="E886" s="23" t="s">
        <v>35</v>
      </c>
      <c r="F886">
        <f t="shared" si="13"/>
        <v>202312</v>
      </c>
    </row>
    <row r="887" spans="1:6" x14ac:dyDescent="0.3">
      <c r="A887" s="21" t="s">
        <v>22</v>
      </c>
      <c r="B887" s="21" t="s">
        <v>6</v>
      </c>
      <c r="C887" s="21" t="s">
        <v>7</v>
      </c>
      <c r="D887" s="22">
        <v>3</v>
      </c>
      <c r="E887" s="23" t="s">
        <v>35</v>
      </c>
      <c r="F887">
        <f t="shared" si="13"/>
        <v>202312</v>
      </c>
    </row>
    <row r="888" spans="1:6" x14ac:dyDescent="0.3">
      <c r="A888" s="21" t="s">
        <v>22</v>
      </c>
      <c r="B888" s="21" t="s">
        <v>6</v>
      </c>
      <c r="C888" s="21" t="s">
        <v>9</v>
      </c>
      <c r="D888" s="22">
        <v>1</v>
      </c>
      <c r="E888" s="23" t="s">
        <v>35</v>
      </c>
      <c r="F888">
        <f t="shared" si="13"/>
        <v>202312</v>
      </c>
    </row>
    <row r="889" spans="1:6" x14ac:dyDescent="0.3">
      <c r="A889" s="21" t="s">
        <v>22</v>
      </c>
      <c r="B889" s="21" t="s">
        <v>6</v>
      </c>
      <c r="C889" s="21" t="s">
        <v>10</v>
      </c>
      <c r="D889" s="22">
        <v>1</v>
      </c>
      <c r="E889" s="23" t="s">
        <v>35</v>
      </c>
      <c r="F889">
        <f t="shared" si="13"/>
        <v>202312</v>
      </c>
    </row>
    <row r="890" spans="1:6" x14ac:dyDescent="0.3">
      <c r="A890" s="21" t="s">
        <v>22</v>
      </c>
      <c r="B890" s="21" t="s">
        <v>6</v>
      </c>
      <c r="C890" s="21" t="s">
        <v>11</v>
      </c>
      <c r="D890" s="22">
        <v>3</v>
      </c>
      <c r="E890" s="23" t="s">
        <v>35</v>
      </c>
      <c r="F890">
        <f t="shared" si="13"/>
        <v>202312</v>
      </c>
    </row>
    <row r="891" spans="1:6" x14ac:dyDescent="0.3">
      <c r="A891" s="21" t="s">
        <v>22</v>
      </c>
      <c r="B891" s="21" t="s">
        <v>6</v>
      </c>
      <c r="C891" s="21" t="s">
        <v>12</v>
      </c>
      <c r="D891" s="22">
        <v>4</v>
      </c>
      <c r="E891" s="23" t="s">
        <v>35</v>
      </c>
      <c r="F891">
        <f t="shared" si="13"/>
        <v>202312</v>
      </c>
    </row>
    <row r="892" spans="1:6" x14ac:dyDescent="0.3">
      <c r="A892" s="21" t="s">
        <v>23</v>
      </c>
      <c r="B892" s="21" t="s">
        <v>6</v>
      </c>
      <c r="C892" s="21" t="s">
        <v>7</v>
      </c>
      <c r="D892" s="22">
        <v>1</v>
      </c>
      <c r="E892" s="23" t="s">
        <v>35</v>
      </c>
      <c r="F892">
        <f t="shared" si="13"/>
        <v>202312</v>
      </c>
    </row>
    <row r="893" spans="1:6" x14ac:dyDescent="0.3">
      <c r="A893" s="21" t="s">
        <v>23</v>
      </c>
      <c r="B893" s="21" t="s">
        <v>6</v>
      </c>
      <c r="C893" s="21" t="s">
        <v>9</v>
      </c>
      <c r="D893" s="22">
        <v>0</v>
      </c>
      <c r="E893" s="23" t="s">
        <v>35</v>
      </c>
      <c r="F893">
        <f t="shared" si="13"/>
        <v>202312</v>
      </c>
    </row>
    <row r="894" spans="1:6" x14ac:dyDescent="0.3">
      <c r="A894" s="21" t="s">
        <v>23</v>
      </c>
      <c r="B894" s="21" t="s">
        <v>6</v>
      </c>
      <c r="C894" s="21" t="s">
        <v>10</v>
      </c>
      <c r="D894" s="22">
        <v>0</v>
      </c>
      <c r="E894" s="23" t="s">
        <v>35</v>
      </c>
      <c r="F894">
        <f t="shared" si="13"/>
        <v>202312</v>
      </c>
    </row>
    <row r="895" spans="1:6" x14ac:dyDescent="0.3">
      <c r="A895" s="21" t="s">
        <v>23</v>
      </c>
      <c r="B895" s="21" t="s">
        <v>6</v>
      </c>
      <c r="C895" s="21" t="s">
        <v>11</v>
      </c>
      <c r="D895" s="22">
        <v>0</v>
      </c>
      <c r="E895" s="23" t="s">
        <v>35</v>
      </c>
      <c r="F895">
        <f t="shared" si="13"/>
        <v>202312</v>
      </c>
    </row>
    <row r="896" spans="1:6" x14ac:dyDescent="0.3">
      <c r="A896" s="21" t="s">
        <v>23</v>
      </c>
      <c r="B896" s="21" t="s">
        <v>6</v>
      </c>
      <c r="C896" s="21" t="s">
        <v>12</v>
      </c>
      <c r="D896" s="22">
        <v>0</v>
      </c>
      <c r="E896" s="23" t="s">
        <v>35</v>
      </c>
      <c r="F896">
        <f t="shared" si="13"/>
        <v>202312</v>
      </c>
    </row>
    <row r="897" spans="1:6" x14ac:dyDescent="0.3">
      <c r="A897" s="21" t="s">
        <v>24</v>
      </c>
      <c r="B897" s="21" t="s">
        <v>6</v>
      </c>
      <c r="C897" s="21" t="s">
        <v>7</v>
      </c>
      <c r="D897" s="22">
        <v>2</v>
      </c>
      <c r="E897" s="23" t="s">
        <v>35</v>
      </c>
      <c r="F897">
        <f t="shared" si="13"/>
        <v>202312</v>
      </c>
    </row>
    <row r="898" spans="1:6" x14ac:dyDescent="0.3">
      <c r="A898" s="21" t="s">
        <v>24</v>
      </c>
      <c r="B898" s="21" t="s">
        <v>6</v>
      </c>
      <c r="C898" s="21" t="s">
        <v>9</v>
      </c>
      <c r="D898" s="22">
        <v>0</v>
      </c>
      <c r="E898" s="23" t="s">
        <v>35</v>
      </c>
      <c r="F898">
        <f t="shared" si="13"/>
        <v>202312</v>
      </c>
    </row>
    <row r="899" spans="1:6" x14ac:dyDescent="0.3">
      <c r="A899" s="21" t="s">
        <v>24</v>
      </c>
      <c r="B899" s="21" t="s">
        <v>6</v>
      </c>
      <c r="C899" s="21" t="s">
        <v>10</v>
      </c>
      <c r="D899" s="22">
        <v>0</v>
      </c>
      <c r="E899" s="23" t="s">
        <v>35</v>
      </c>
      <c r="F899">
        <f t="shared" ref="F899:F962" si="14">YEAR(E899)*100+MONTH(E899)</f>
        <v>202312</v>
      </c>
    </row>
    <row r="900" spans="1:6" x14ac:dyDescent="0.3">
      <c r="A900" s="21" t="s">
        <v>24</v>
      </c>
      <c r="B900" s="21" t="s">
        <v>6</v>
      </c>
      <c r="C900" s="21" t="s">
        <v>11</v>
      </c>
      <c r="D900" s="22">
        <v>1</v>
      </c>
      <c r="E900" s="23" t="s">
        <v>35</v>
      </c>
      <c r="F900">
        <f t="shared" si="14"/>
        <v>202312</v>
      </c>
    </row>
    <row r="901" spans="1:6" x14ac:dyDescent="0.3">
      <c r="A901" s="21" t="s">
        <v>24</v>
      </c>
      <c r="B901" s="21" t="s">
        <v>6</v>
      </c>
      <c r="C901" s="21" t="s">
        <v>12</v>
      </c>
      <c r="D901" s="22">
        <v>1</v>
      </c>
      <c r="E901" s="23" t="s">
        <v>35</v>
      </c>
      <c r="F901">
        <f t="shared" si="14"/>
        <v>202312</v>
      </c>
    </row>
    <row r="902" spans="1:6" x14ac:dyDescent="0.3">
      <c r="A902" s="21" t="s">
        <v>5</v>
      </c>
      <c r="B902" s="21" t="s">
        <v>6</v>
      </c>
      <c r="C902" s="21" t="s">
        <v>7</v>
      </c>
      <c r="D902" s="22">
        <v>312</v>
      </c>
      <c r="E902" s="23" t="s">
        <v>36</v>
      </c>
      <c r="F902">
        <f t="shared" si="14"/>
        <v>202201</v>
      </c>
    </row>
    <row r="903" spans="1:6" x14ac:dyDescent="0.3">
      <c r="A903" s="21" t="s">
        <v>5</v>
      </c>
      <c r="B903" s="21" t="s">
        <v>6</v>
      </c>
      <c r="C903" s="21" t="s">
        <v>9</v>
      </c>
      <c r="D903" s="22">
        <v>83</v>
      </c>
      <c r="E903" s="23" t="s">
        <v>36</v>
      </c>
      <c r="F903">
        <f t="shared" si="14"/>
        <v>202201</v>
      </c>
    </row>
    <row r="904" spans="1:6" x14ac:dyDescent="0.3">
      <c r="A904" s="21" t="s">
        <v>5</v>
      </c>
      <c r="B904" s="21" t="s">
        <v>6</v>
      </c>
      <c r="C904" s="21" t="s">
        <v>10</v>
      </c>
      <c r="D904" s="22">
        <v>152</v>
      </c>
      <c r="E904" s="23" t="s">
        <v>36</v>
      </c>
      <c r="F904">
        <f t="shared" si="14"/>
        <v>202201</v>
      </c>
    </row>
    <row r="905" spans="1:6" x14ac:dyDescent="0.3">
      <c r="A905" s="21" t="s">
        <v>5</v>
      </c>
      <c r="B905" s="21" t="s">
        <v>6</v>
      </c>
      <c r="C905" s="21" t="s">
        <v>11</v>
      </c>
      <c r="D905" s="22">
        <v>65</v>
      </c>
      <c r="E905" s="23" t="s">
        <v>36</v>
      </c>
      <c r="F905">
        <f t="shared" si="14"/>
        <v>202201</v>
      </c>
    </row>
    <row r="906" spans="1:6" x14ac:dyDescent="0.3">
      <c r="A906" s="21" t="s">
        <v>5</v>
      </c>
      <c r="B906" s="21" t="s">
        <v>6</v>
      </c>
      <c r="C906" s="21" t="s">
        <v>12</v>
      </c>
      <c r="D906" s="22">
        <v>19</v>
      </c>
      <c r="E906" s="23" t="s">
        <v>36</v>
      </c>
      <c r="F906">
        <f t="shared" si="14"/>
        <v>202201</v>
      </c>
    </row>
    <row r="907" spans="1:6" x14ac:dyDescent="0.3">
      <c r="A907" s="21" t="s">
        <v>13</v>
      </c>
      <c r="B907" s="21" t="s">
        <v>6</v>
      </c>
      <c r="C907" s="21" t="s">
        <v>7</v>
      </c>
      <c r="D907" s="22">
        <v>45</v>
      </c>
      <c r="E907" s="23" t="s">
        <v>36</v>
      </c>
      <c r="F907">
        <f t="shared" si="14"/>
        <v>202201</v>
      </c>
    </row>
    <row r="908" spans="1:6" x14ac:dyDescent="0.3">
      <c r="A908" s="21" t="s">
        <v>13</v>
      </c>
      <c r="B908" s="21" t="s">
        <v>6</v>
      </c>
      <c r="C908" s="21" t="s">
        <v>9</v>
      </c>
      <c r="D908" s="22">
        <v>14</v>
      </c>
      <c r="E908" s="23" t="s">
        <v>36</v>
      </c>
      <c r="F908">
        <f t="shared" si="14"/>
        <v>202201</v>
      </c>
    </row>
    <row r="909" spans="1:6" x14ac:dyDescent="0.3">
      <c r="A909" s="21" t="s">
        <v>13</v>
      </c>
      <c r="B909" s="21" t="s">
        <v>6</v>
      </c>
      <c r="C909" s="21" t="s">
        <v>10</v>
      </c>
      <c r="D909" s="22">
        <v>20</v>
      </c>
      <c r="E909" s="23" t="s">
        <v>36</v>
      </c>
      <c r="F909">
        <f t="shared" si="14"/>
        <v>202201</v>
      </c>
    </row>
    <row r="910" spans="1:6" x14ac:dyDescent="0.3">
      <c r="A910" s="21" t="s">
        <v>13</v>
      </c>
      <c r="B910" s="21" t="s">
        <v>6</v>
      </c>
      <c r="C910" s="21" t="s">
        <v>11</v>
      </c>
      <c r="D910" s="22">
        <v>10</v>
      </c>
      <c r="E910" s="23" t="s">
        <v>36</v>
      </c>
      <c r="F910">
        <f t="shared" si="14"/>
        <v>202201</v>
      </c>
    </row>
    <row r="911" spans="1:6" x14ac:dyDescent="0.3">
      <c r="A911" s="21" t="s">
        <v>13</v>
      </c>
      <c r="B911" s="21" t="s">
        <v>6</v>
      </c>
      <c r="C911" s="21" t="s">
        <v>12</v>
      </c>
      <c r="D911" s="22">
        <v>0</v>
      </c>
      <c r="E911" s="23" t="s">
        <v>36</v>
      </c>
      <c r="F911">
        <f t="shared" si="14"/>
        <v>202201</v>
      </c>
    </row>
    <row r="912" spans="1:6" x14ac:dyDescent="0.3">
      <c r="A912" s="21" t="s">
        <v>14</v>
      </c>
      <c r="B912" s="21" t="s">
        <v>6</v>
      </c>
      <c r="C912" s="21" t="s">
        <v>7</v>
      </c>
      <c r="D912" s="22">
        <v>104</v>
      </c>
      <c r="E912" s="23" t="s">
        <v>36</v>
      </c>
      <c r="F912">
        <f t="shared" si="14"/>
        <v>202201</v>
      </c>
    </row>
    <row r="913" spans="1:6" x14ac:dyDescent="0.3">
      <c r="A913" s="21" t="s">
        <v>14</v>
      </c>
      <c r="B913" s="21" t="s">
        <v>6</v>
      </c>
      <c r="C913" s="21" t="s">
        <v>9</v>
      </c>
      <c r="D913" s="22">
        <v>31</v>
      </c>
      <c r="E913" s="23" t="s">
        <v>36</v>
      </c>
      <c r="F913">
        <f t="shared" si="14"/>
        <v>202201</v>
      </c>
    </row>
    <row r="914" spans="1:6" x14ac:dyDescent="0.3">
      <c r="A914" s="21" t="s">
        <v>14</v>
      </c>
      <c r="B914" s="21" t="s">
        <v>6</v>
      </c>
      <c r="C914" s="21" t="s">
        <v>10</v>
      </c>
      <c r="D914" s="22">
        <v>72</v>
      </c>
      <c r="E914" s="23" t="s">
        <v>36</v>
      </c>
      <c r="F914">
        <f t="shared" si="14"/>
        <v>202201</v>
      </c>
    </row>
    <row r="915" spans="1:6" x14ac:dyDescent="0.3">
      <c r="A915" s="21" t="s">
        <v>14</v>
      </c>
      <c r="B915" s="21" t="s">
        <v>6</v>
      </c>
      <c r="C915" s="21" t="s">
        <v>11</v>
      </c>
      <c r="D915" s="22">
        <v>33</v>
      </c>
      <c r="E915" s="23" t="s">
        <v>36</v>
      </c>
      <c r="F915">
        <f t="shared" si="14"/>
        <v>202201</v>
      </c>
    </row>
    <row r="916" spans="1:6" x14ac:dyDescent="0.3">
      <c r="A916" s="21" t="s">
        <v>14</v>
      </c>
      <c r="B916" s="21" t="s">
        <v>6</v>
      </c>
      <c r="C916" s="21" t="s">
        <v>12</v>
      </c>
      <c r="D916" s="22">
        <v>15</v>
      </c>
      <c r="E916" s="23" t="s">
        <v>36</v>
      </c>
      <c r="F916">
        <f t="shared" si="14"/>
        <v>202201</v>
      </c>
    </row>
    <row r="917" spans="1:6" x14ac:dyDescent="0.3">
      <c r="A917" s="21" t="s">
        <v>140</v>
      </c>
      <c r="B917" s="21" t="s">
        <v>6</v>
      </c>
      <c r="C917" s="21" t="s">
        <v>7</v>
      </c>
      <c r="D917" s="22">
        <v>7</v>
      </c>
      <c r="E917" s="23" t="s">
        <v>36</v>
      </c>
      <c r="F917">
        <f t="shared" si="14"/>
        <v>202201</v>
      </c>
    </row>
    <row r="918" spans="1:6" x14ac:dyDescent="0.3">
      <c r="A918" s="21" t="s">
        <v>140</v>
      </c>
      <c r="B918" s="21" t="s">
        <v>6</v>
      </c>
      <c r="C918" s="21" t="s">
        <v>9</v>
      </c>
      <c r="D918" s="22">
        <v>1</v>
      </c>
      <c r="E918" s="23" t="s">
        <v>36</v>
      </c>
      <c r="F918">
        <f t="shared" si="14"/>
        <v>202201</v>
      </c>
    </row>
    <row r="919" spans="1:6" x14ac:dyDescent="0.3">
      <c r="A919" s="21" t="s">
        <v>140</v>
      </c>
      <c r="B919" s="21" t="s">
        <v>6</v>
      </c>
      <c r="C919" s="21" t="s">
        <v>10</v>
      </c>
      <c r="D919" s="22">
        <v>2</v>
      </c>
      <c r="E919" s="23" t="s">
        <v>36</v>
      </c>
      <c r="F919">
        <f t="shared" si="14"/>
        <v>202201</v>
      </c>
    </row>
    <row r="920" spans="1:6" x14ac:dyDescent="0.3">
      <c r="A920" s="21" t="s">
        <v>140</v>
      </c>
      <c r="B920" s="21" t="s">
        <v>6</v>
      </c>
      <c r="C920" s="21" t="s">
        <v>11</v>
      </c>
      <c r="D920" s="22">
        <v>0</v>
      </c>
      <c r="E920" s="23" t="s">
        <v>36</v>
      </c>
      <c r="F920">
        <f t="shared" si="14"/>
        <v>202201</v>
      </c>
    </row>
    <row r="921" spans="1:6" x14ac:dyDescent="0.3">
      <c r="A921" s="21" t="s">
        <v>140</v>
      </c>
      <c r="B921" s="21" t="s">
        <v>6</v>
      </c>
      <c r="C921" s="21" t="s">
        <v>12</v>
      </c>
      <c r="D921" s="22">
        <v>0</v>
      </c>
      <c r="E921" s="23" t="s">
        <v>36</v>
      </c>
      <c r="F921">
        <f t="shared" si="14"/>
        <v>202201</v>
      </c>
    </row>
    <row r="922" spans="1:6" x14ac:dyDescent="0.3">
      <c r="A922" s="21" t="s">
        <v>15</v>
      </c>
      <c r="B922" s="21" t="s">
        <v>6</v>
      </c>
      <c r="C922" s="21" t="s">
        <v>7</v>
      </c>
      <c r="D922" s="22">
        <v>545</v>
      </c>
      <c r="E922" s="23" t="s">
        <v>36</v>
      </c>
      <c r="F922">
        <f t="shared" si="14"/>
        <v>202201</v>
      </c>
    </row>
    <row r="923" spans="1:6" x14ac:dyDescent="0.3">
      <c r="A923" s="21" t="s">
        <v>15</v>
      </c>
      <c r="B923" s="21" t="s">
        <v>6</v>
      </c>
      <c r="C923" s="21" t="s">
        <v>9</v>
      </c>
      <c r="D923" s="22">
        <v>181</v>
      </c>
      <c r="E923" s="23" t="s">
        <v>36</v>
      </c>
      <c r="F923">
        <f t="shared" si="14"/>
        <v>202201</v>
      </c>
    </row>
    <row r="924" spans="1:6" x14ac:dyDescent="0.3">
      <c r="A924" s="21" t="s">
        <v>15</v>
      </c>
      <c r="B924" s="21" t="s">
        <v>6</v>
      </c>
      <c r="C924" s="21" t="s">
        <v>10</v>
      </c>
      <c r="D924" s="22">
        <v>421</v>
      </c>
      <c r="E924" s="23" t="s">
        <v>36</v>
      </c>
      <c r="F924">
        <f t="shared" si="14"/>
        <v>202201</v>
      </c>
    </row>
    <row r="925" spans="1:6" x14ac:dyDescent="0.3">
      <c r="A925" s="21" t="s">
        <v>15</v>
      </c>
      <c r="B925" s="21" t="s">
        <v>6</v>
      </c>
      <c r="C925" s="21" t="s">
        <v>11</v>
      </c>
      <c r="D925" s="22">
        <v>131</v>
      </c>
      <c r="E925" s="23" t="s">
        <v>36</v>
      </c>
      <c r="F925">
        <f t="shared" si="14"/>
        <v>202201</v>
      </c>
    </row>
    <row r="926" spans="1:6" x14ac:dyDescent="0.3">
      <c r="A926" s="21" t="s">
        <v>15</v>
      </c>
      <c r="B926" s="21" t="s">
        <v>6</v>
      </c>
      <c r="C926" s="21" t="s">
        <v>12</v>
      </c>
      <c r="D926" s="22">
        <v>40</v>
      </c>
      <c r="E926" s="23" t="s">
        <v>36</v>
      </c>
      <c r="F926">
        <f t="shared" si="14"/>
        <v>202201</v>
      </c>
    </row>
    <row r="927" spans="1:6" x14ac:dyDescent="0.3">
      <c r="A927" s="21" t="s">
        <v>16</v>
      </c>
      <c r="B927" s="21" t="s">
        <v>6</v>
      </c>
      <c r="C927" s="21" t="s">
        <v>7</v>
      </c>
      <c r="D927" s="22">
        <v>1010</v>
      </c>
      <c r="E927" s="23" t="s">
        <v>36</v>
      </c>
      <c r="F927">
        <f t="shared" si="14"/>
        <v>202201</v>
      </c>
    </row>
    <row r="928" spans="1:6" x14ac:dyDescent="0.3">
      <c r="A928" s="21" t="s">
        <v>16</v>
      </c>
      <c r="B928" s="21" t="s">
        <v>6</v>
      </c>
      <c r="C928" s="21" t="s">
        <v>9</v>
      </c>
      <c r="D928" s="22">
        <v>248</v>
      </c>
      <c r="E928" s="23" t="s">
        <v>36</v>
      </c>
      <c r="F928">
        <f t="shared" si="14"/>
        <v>202201</v>
      </c>
    </row>
    <row r="929" spans="1:6" x14ac:dyDescent="0.3">
      <c r="A929" s="21" t="s">
        <v>16</v>
      </c>
      <c r="B929" s="21" t="s">
        <v>6</v>
      </c>
      <c r="C929" s="21" t="s">
        <v>10</v>
      </c>
      <c r="D929" s="22">
        <v>308</v>
      </c>
      <c r="E929" s="23" t="s">
        <v>36</v>
      </c>
      <c r="F929">
        <f t="shared" si="14"/>
        <v>202201</v>
      </c>
    </row>
    <row r="930" spans="1:6" x14ac:dyDescent="0.3">
      <c r="A930" s="21" t="s">
        <v>16</v>
      </c>
      <c r="B930" s="21" t="s">
        <v>6</v>
      </c>
      <c r="C930" s="21" t="s">
        <v>11</v>
      </c>
      <c r="D930" s="22">
        <v>99</v>
      </c>
      <c r="E930" s="23" t="s">
        <v>36</v>
      </c>
      <c r="F930">
        <f t="shared" si="14"/>
        <v>202201</v>
      </c>
    </row>
    <row r="931" spans="1:6" x14ac:dyDescent="0.3">
      <c r="A931" s="21" t="s">
        <v>16</v>
      </c>
      <c r="B931" s="21" t="s">
        <v>6</v>
      </c>
      <c r="C931" s="21" t="s">
        <v>12</v>
      </c>
      <c r="D931" s="22">
        <v>15</v>
      </c>
      <c r="E931" s="23" t="s">
        <v>36</v>
      </c>
      <c r="F931">
        <f t="shared" si="14"/>
        <v>202201</v>
      </c>
    </row>
    <row r="932" spans="1:6" x14ac:dyDescent="0.3">
      <c r="A932" s="21" t="s">
        <v>17</v>
      </c>
      <c r="B932" s="21" t="s">
        <v>6</v>
      </c>
      <c r="C932" s="21" t="s">
        <v>7</v>
      </c>
      <c r="D932" s="22">
        <v>100</v>
      </c>
      <c r="E932" s="23" t="s">
        <v>36</v>
      </c>
      <c r="F932">
        <f t="shared" si="14"/>
        <v>202201</v>
      </c>
    </row>
    <row r="933" spans="1:6" x14ac:dyDescent="0.3">
      <c r="A933" s="21" t="s">
        <v>17</v>
      </c>
      <c r="B933" s="21" t="s">
        <v>6</v>
      </c>
      <c r="C933" s="21" t="s">
        <v>9</v>
      </c>
      <c r="D933" s="22">
        <v>7</v>
      </c>
      <c r="E933" s="23" t="s">
        <v>36</v>
      </c>
      <c r="F933">
        <f t="shared" si="14"/>
        <v>202201</v>
      </c>
    </row>
    <row r="934" spans="1:6" x14ac:dyDescent="0.3">
      <c r="A934" s="21" t="s">
        <v>17</v>
      </c>
      <c r="B934" s="21" t="s">
        <v>6</v>
      </c>
      <c r="C934" s="21" t="s">
        <v>10</v>
      </c>
      <c r="D934" s="22">
        <v>8</v>
      </c>
      <c r="E934" s="23" t="s">
        <v>36</v>
      </c>
      <c r="F934">
        <f t="shared" si="14"/>
        <v>202201</v>
      </c>
    </row>
    <row r="935" spans="1:6" x14ac:dyDescent="0.3">
      <c r="A935" s="21" t="s">
        <v>17</v>
      </c>
      <c r="B935" s="21" t="s">
        <v>6</v>
      </c>
      <c r="C935" s="21" t="s">
        <v>11</v>
      </c>
      <c r="D935" s="22">
        <v>5</v>
      </c>
      <c r="E935" s="23" t="s">
        <v>36</v>
      </c>
      <c r="F935">
        <f t="shared" si="14"/>
        <v>202201</v>
      </c>
    </row>
    <row r="936" spans="1:6" x14ac:dyDescent="0.3">
      <c r="A936" s="21" t="s">
        <v>17</v>
      </c>
      <c r="B936" s="21" t="s">
        <v>6</v>
      </c>
      <c r="C936" s="21" t="s">
        <v>12</v>
      </c>
      <c r="D936" s="22">
        <v>0</v>
      </c>
      <c r="E936" s="23" t="s">
        <v>36</v>
      </c>
      <c r="F936">
        <f t="shared" si="14"/>
        <v>202201</v>
      </c>
    </row>
    <row r="937" spans="1:6" x14ac:dyDescent="0.3">
      <c r="A937" s="21" t="s">
        <v>141</v>
      </c>
      <c r="B937" s="21" t="s">
        <v>6</v>
      </c>
      <c r="C937" s="21" t="s">
        <v>7</v>
      </c>
      <c r="D937" s="22">
        <v>4</v>
      </c>
      <c r="E937" s="23" t="s">
        <v>36</v>
      </c>
      <c r="F937">
        <f t="shared" si="14"/>
        <v>202201</v>
      </c>
    </row>
    <row r="938" spans="1:6" x14ac:dyDescent="0.3">
      <c r="A938" s="21" t="s">
        <v>141</v>
      </c>
      <c r="B938" s="21" t="s">
        <v>6</v>
      </c>
      <c r="C938" s="21" t="s">
        <v>9</v>
      </c>
      <c r="D938" s="22">
        <v>1</v>
      </c>
      <c r="E938" s="23" t="s">
        <v>36</v>
      </c>
      <c r="F938">
        <f t="shared" si="14"/>
        <v>202201</v>
      </c>
    </row>
    <row r="939" spans="1:6" x14ac:dyDescent="0.3">
      <c r="A939" s="21" t="s">
        <v>141</v>
      </c>
      <c r="B939" s="21" t="s">
        <v>6</v>
      </c>
      <c r="C939" s="21" t="s">
        <v>10</v>
      </c>
      <c r="D939" s="22">
        <v>3</v>
      </c>
      <c r="E939" s="23" t="s">
        <v>36</v>
      </c>
      <c r="F939">
        <f t="shared" si="14"/>
        <v>202201</v>
      </c>
    </row>
    <row r="940" spans="1:6" x14ac:dyDescent="0.3">
      <c r="A940" s="21" t="s">
        <v>141</v>
      </c>
      <c r="B940" s="21" t="s">
        <v>6</v>
      </c>
      <c r="C940" s="21" t="s">
        <v>11</v>
      </c>
      <c r="D940" s="22">
        <v>0</v>
      </c>
      <c r="E940" s="23" t="s">
        <v>36</v>
      </c>
      <c r="F940">
        <f t="shared" si="14"/>
        <v>202201</v>
      </c>
    </row>
    <row r="941" spans="1:6" x14ac:dyDescent="0.3">
      <c r="A941" s="21" t="s">
        <v>141</v>
      </c>
      <c r="B941" s="21" t="s">
        <v>6</v>
      </c>
      <c r="C941" s="21" t="s">
        <v>12</v>
      </c>
      <c r="D941" s="22">
        <v>0</v>
      </c>
      <c r="E941" s="23" t="s">
        <v>36</v>
      </c>
      <c r="F941">
        <f t="shared" si="14"/>
        <v>202201</v>
      </c>
    </row>
    <row r="942" spans="1:6" x14ac:dyDescent="0.3">
      <c r="A942" s="21" t="s">
        <v>18</v>
      </c>
      <c r="B942" s="21" t="s">
        <v>6</v>
      </c>
      <c r="C942" s="21" t="s">
        <v>7</v>
      </c>
      <c r="D942" s="22">
        <v>367</v>
      </c>
      <c r="E942" s="23" t="s">
        <v>36</v>
      </c>
      <c r="F942">
        <f t="shared" si="14"/>
        <v>202201</v>
      </c>
    </row>
    <row r="943" spans="1:6" x14ac:dyDescent="0.3">
      <c r="A943" s="21" t="s">
        <v>18</v>
      </c>
      <c r="B943" s="21" t="s">
        <v>6</v>
      </c>
      <c r="C943" s="21" t="s">
        <v>9</v>
      </c>
      <c r="D943" s="22">
        <v>166</v>
      </c>
      <c r="E943" s="23" t="s">
        <v>36</v>
      </c>
      <c r="F943">
        <f t="shared" si="14"/>
        <v>202201</v>
      </c>
    </row>
    <row r="944" spans="1:6" x14ac:dyDescent="0.3">
      <c r="A944" s="21" t="s">
        <v>18</v>
      </c>
      <c r="B944" s="21" t="s">
        <v>6</v>
      </c>
      <c r="C944" s="21" t="s">
        <v>10</v>
      </c>
      <c r="D944" s="22">
        <v>180</v>
      </c>
      <c r="E944" s="23" t="s">
        <v>36</v>
      </c>
      <c r="F944">
        <f t="shared" si="14"/>
        <v>202201</v>
      </c>
    </row>
    <row r="945" spans="1:6" x14ac:dyDescent="0.3">
      <c r="A945" s="21" t="s">
        <v>18</v>
      </c>
      <c r="B945" s="21" t="s">
        <v>6</v>
      </c>
      <c r="C945" s="21" t="s">
        <v>11</v>
      </c>
      <c r="D945" s="22">
        <v>180</v>
      </c>
      <c r="E945" s="23" t="s">
        <v>36</v>
      </c>
      <c r="F945">
        <f t="shared" si="14"/>
        <v>202201</v>
      </c>
    </row>
    <row r="946" spans="1:6" x14ac:dyDescent="0.3">
      <c r="A946" s="21" t="s">
        <v>18</v>
      </c>
      <c r="B946" s="21" t="s">
        <v>6</v>
      </c>
      <c r="C946" s="21" t="s">
        <v>12</v>
      </c>
      <c r="D946" s="22">
        <v>11</v>
      </c>
      <c r="E946" s="23" t="s">
        <v>36</v>
      </c>
      <c r="F946">
        <f t="shared" si="14"/>
        <v>202201</v>
      </c>
    </row>
    <row r="947" spans="1:6" x14ac:dyDescent="0.3">
      <c r="A947" s="21" t="s">
        <v>19</v>
      </c>
      <c r="B947" s="21" t="s">
        <v>6</v>
      </c>
      <c r="C947" s="21" t="s">
        <v>7</v>
      </c>
      <c r="D947" s="22">
        <v>135</v>
      </c>
      <c r="E947" s="23" t="s">
        <v>36</v>
      </c>
      <c r="F947">
        <f t="shared" si="14"/>
        <v>202201</v>
      </c>
    </row>
    <row r="948" spans="1:6" x14ac:dyDescent="0.3">
      <c r="A948" s="21" t="s">
        <v>19</v>
      </c>
      <c r="B948" s="21" t="s">
        <v>6</v>
      </c>
      <c r="C948" s="21" t="s">
        <v>9</v>
      </c>
      <c r="D948" s="22">
        <v>6</v>
      </c>
      <c r="E948" s="23" t="s">
        <v>36</v>
      </c>
      <c r="F948">
        <f t="shared" si="14"/>
        <v>202201</v>
      </c>
    </row>
    <row r="949" spans="1:6" x14ac:dyDescent="0.3">
      <c r="A949" s="21" t="s">
        <v>19</v>
      </c>
      <c r="B949" s="21" t="s">
        <v>6</v>
      </c>
      <c r="C949" s="21" t="s">
        <v>10</v>
      </c>
      <c r="D949" s="22">
        <v>9</v>
      </c>
      <c r="E949" s="23" t="s">
        <v>36</v>
      </c>
      <c r="F949">
        <f t="shared" si="14"/>
        <v>202201</v>
      </c>
    </row>
    <row r="950" spans="1:6" x14ac:dyDescent="0.3">
      <c r="A950" s="21" t="s">
        <v>19</v>
      </c>
      <c r="B950" s="21" t="s">
        <v>6</v>
      </c>
      <c r="C950" s="21" t="s">
        <v>11</v>
      </c>
      <c r="D950" s="22">
        <v>4</v>
      </c>
      <c r="E950" s="23" t="s">
        <v>36</v>
      </c>
      <c r="F950">
        <f t="shared" si="14"/>
        <v>202201</v>
      </c>
    </row>
    <row r="951" spans="1:6" x14ac:dyDescent="0.3">
      <c r="A951" s="21" t="s">
        <v>19</v>
      </c>
      <c r="B951" s="21" t="s">
        <v>6</v>
      </c>
      <c r="C951" s="21" t="s">
        <v>12</v>
      </c>
      <c r="D951" s="22">
        <v>1</v>
      </c>
      <c r="E951" s="23" t="s">
        <v>36</v>
      </c>
      <c r="F951">
        <f t="shared" si="14"/>
        <v>202201</v>
      </c>
    </row>
    <row r="952" spans="1:6" x14ac:dyDescent="0.3">
      <c r="A952" s="21" t="s">
        <v>20</v>
      </c>
      <c r="B952" s="21" t="s">
        <v>6</v>
      </c>
      <c r="C952" s="21" t="s">
        <v>7</v>
      </c>
      <c r="D952" s="22">
        <v>68</v>
      </c>
      <c r="E952" s="23" t="s">
        <v>36</v>
      </c>
      <c r="F952">
        <f t="shared" si="14"/>
        <v>202201</v>
      </c>
    </row>
    <row r="953" spans="1:6" x14ac:dyDescent="0.3">
      <c r="A953" s="21" t="s">
        <v>20</v>
      </c>
      <c r="B953" s="21" t="s">
        <v>6</v>
      </c>
      <c r="C953" s="21" t="s">
        <v>9</v>
      </c>
      <c r="D953" s="22">
        <v>15</v>
      </c>
      <c r="E953" s="23" t="s">
        <v>36</v>
      </c>
      <c r="F953">
        <f t="shared" si="14"/>
        <v>202201</v>
      </c>
    </row>
    <row r="954" spans="1:6" x14ac:dyDescent="0.3">
      <c r="A954" s="21" t="s">
        <v>20</v>
      </c>
      <c r="B954" s="21" t="s">
        <v>6</v>
      </c>
      <c r="C954" s="21" t="s">
        <v>10</v>
      </c>
      <c r="D954" s="22">
        <v>11</v>
      </c>
      <c r="E954" s="23" t="s">
        <v>36</v>
      </c>
      <c r="F954">
        <f t="shared" si="14"/>
        <v>202201</v>
      </c>
    </row>
    <row r="955" spans="1:6" x14ac:dyDescent="0.3">
      <c r="A955" s="21" t="s">
        <v>20</v>
      </c>
      <c r="B955" s="21" t="s">
        <v>6</v>
      </c>
      <c r="C955" s="21" t="s">
        <v>11</v>
      </c>
      <c r="D955" s="22">
        <v>6</v>
      </c>
      <c r="E955" s="23" t="s">
        <v>36</v>
      </c>
      <c r="F955">
        <f t="shared" si="14"/>
        <v>202201</v>
      </c>
    </row>
    <row r="956" spans="1:6" x14ac:dyDescent="0.3">
      <c r="A956" s="21" t="s">
        <v>20</v>
      </c>
      <c r="B956" s="21" t="s">
        <v>6</v>
      </c>
      <c r="C956" s="21" t="s">
        <v>12</v>
      </c>
      <c r="D956" s="22">
        <v>0</v>
      </c>
      <c r="E956" s="23" t="s">
        <v>36</v>
      </c>
      <c r="F956">
        <f t="shared" si="14"/>
        <v>202201</v>
      </c>
    </row>
    <row r="957" spans="1:6" x14ac:dyDescent="0.3">
      <c r="A957" s="21" t="s">
        <v>21</v>
      </c>
      <c r="B957" s="21" t="s">
        <v>6</v>
      </c>
      <c r="C957" s="21" t="s">
        <v>7</v>
      </c>
      <c r="D957" s="22">
        <v>19</v>
      </c>
      <c r="E957" s="23" t="s">
        <v>36</v>
      </c>
      <c r="F957">
        <f t="shared" si="14"/>
        <v>202201</v>
      </c>
    </row>
    <row r="958" spans="1:6" x14ac:dyDescent="0.3">
      <c r="A958" s="21" t="s">
        <v>21</v>
      </c>
      <c r="B958" s="21" t="s">
        <v>6</v>
      </c>
      <c r="C958" s="21" t="s">
        <v>9</v>
      </c>
      <c r="D958" s="22">
        <v>10</v>
      </c>
      <c r="E958" s="23" t="s">
        <v>36</v>
      </c>
      <c r="F958">
        <f t="shared" si="14"/>
        <v>202201</v>
      </c>
    </row>
    <row r="959" spans="1:6" x14ac:dyDescent="0.3">
      <c r="A959" s="21" t="s">
        <v>21</v>
      </c>
      <c r="B959" s="21" t="s">
        <v>6</v>
      </c>
      <c r="C959" s="21" t="s">
        <v>10</v>
      </c>
      <c r="D959" s="22">
        <v>15</v>
      </c>
      <c r="E959" s="23" t="s">
        <v>36</v>
      </c>
      <c r="F959">
        <f t="shared" si="14"/>
        <v>202201</v>
      </c>
    </row>
    <row r="960" spans="1:6" x14ac:dyDescent="0.3">
      <c r="A960" s="21" t="s">
        <v>21</v>
      </c>
      <c r="B960" s="21" t="s">
        <v>6</v>
      </c>
      <c r="C960" s="21" t="s">
        <v>11</v>
      </c>
      <c r="D960" s="22">
        <v>6</v>
      </c>
      <c r="E960" s="23" t="s">
        <v>36</v>
      </c>
      <c r="F960">
        <f t="shared" si="14"/>
        <v>202201</v>
      </c>
    </row>
    <row r="961" spans="1:6" x14ac:dyDescent="0.3">
      <c r="A961" s="21" t="s">
        <v>21</v>
      </c>
      <c r="B961" s="21" t="s">
        <v>6</v>
      </c>
      <c r="C961" s="21" t="s">
        <v>12</v>
      </c>
      <c r="D961" s="22">
        <v>2</v>
      </c>
      <c r="E961" s="23" t="s">
        <v>36</v>
      </c>
      <c r="F961">
        <f t="shared" si="14"/>
        <v>202201</v>
      </c>
    </row>
    <row r="962" spans="1:6" x14ac:dyDescent="0.3">
      <c r="A962" s="21" t="s">
        <v>22</v>
      </c>
      <c r="B962" s="21" t="s">
        <v>6</v>
      </c>
      <c r="C962" s="21" t="s">
        <v>7</v>
      </c>
      <c r="D962" s="22">
        <v>11</v>
      </c>
      <c r="E962" s="23" t="s">
        <v>36</v>
      </c>
      <c r="F962">
        <f t="shared" si="14"/>
        <v>202201</v>
      </c>
    </row>
    <row r="963" spans="1:6" x14ac:dyDescent="0.3">
      <c r="A963" s="21" t="s">
        <v>22</v>
      </c>
      <c r="B963" s="21" t="s">
        <v>6</v>
      </c>
      <c r="C963" s="21" t="s">
        <v>9</v>
      </c>
      <c r="D963" s="22">
        <v>1</v>
      </c>
      <c r="E963" s="23" t="s">
        <v>36</v>
      </c>
      <c r="F963">
        <f t="shared" ref="F963:F1026" si="15">YEAR(E963)*100+MONTH(E963)</f>
        <v>202201</v>
      </c>
    </row>
    <row r="964" spans="1:6" x14ac:dyDescent="0.3">
      <c r="A964" s="21" t="s">
        <v>22</v>
      </c>
      <c r="B964" s="21" t="s">
        <v>6</v>
      </c>
      <c r="C964" s="21" t="s">
        <v>10</v>
      </c>
      <c r="D964" s="22">
        <v>2</v>
      </c>
      <c r="E964" s="23" t="s">
        <v>36</v>
      </c>
      <c r="F964">
        <f t="shared" si="15"/>
        <v>202201</v>
      </c>
    </row>
    <row r="965" spans="1:6" x14ac:dyDescent="0.3">
      <c r="A965" s="21" t="s">
        <v>22</v>
      </c>
      <c r="B965" s="21" t="s">
        <v>6</v>
      </c>
      <c r="C965" s="21" t="s">
        <v>11</v>
      </c>
      <c r="D965" s="22">
        <v>2</v>
      </c>
      <c r="E965" s="23" t="s">
        <v>36</v>
      </c>
      <c r="F965">
        <f t="shared" si="15"/>
        <v>202201</v>
      </c>
    </row>
    <row r="966" spans="1:6" x14ac:dyDescent="0.3">
      <c r="A966" s="21" t="s">
        <v>22</v>
      </c>
      <c r="B966" s="21" t="s">
        <v>6</v>
      </c>
      <c r="C966" s="21" t="s">
        <v>12</v>
      </c>
      <c r="D966" s="22">
        <v>4</v>
      </c>
      <c r="E966" s="23" t="s">
        <v>36</v>
      </c>
      <c r="F966">
        <f t="shared" si="15"/>
        <v>202201</v>
      </c>
    </row>
    <row r="967" spans="1:6" x14ac:dyDescent="0.3">
      <c r="A967" s="21" t="s">
        <v>23</v>
      </c>
      <c r="B967" s="21" t="s">
        <v>6</v>
      </c>
      <c r="C967" s="21" t="s">
        <v>7</v>
      </c>
      <c r="D967" s="22">
        <v>0</v>
      </c>
      <c r="E967" s="23" t="s">
        <v>36</v>
      </c>
      <c r="F967">
        <f t="shared" si="15"/>
        <v>202201</v>
      </c>
    </row>
    <row r="968" spans="1:6" x14ac:dyDescent="0.3">
      <c r="A968" s="21" t="s">
        <v>23</v>
      </c>
      <c r="B968" s="21" t="s">
        <v>6</v>
      </c>
      <c r="C968" s="21" t="s">
        <v>9</v>
      </c>
      <c r="D968" s="22">
        <v>0</v>
      </c>
      <c r="E968" s="23" t="s">
        <v>36</v>
      </c>
      <c r="F968">
        <f t="shared" si="15"/>
        <v>202201</v>
      </c>
    </row>
    <row r="969" spans="1:6" x14ac:dyDescent="0.3">
      <c r="A969" s="21" t="s">
        <v>23</v>
      </c>
      <c r="B969" s="21" t="s">
        <v>6</v>
      </c>
      <c r="C969" s="21" t="s">
        <v>10</v>
      </c>
      <c r="D969" s="22">
        <v>0</v>
      </c>
      <c r="E969" s="23" t="s">
        <v>36</v>
      </c>
      <c r="F969">
        <f t="shared" si="15"/>
        <v>202201</v>
      </c>
    </row>
    <row r="970" spans="1:6" x14ac:dyDescent="0.3">
      <c r="A970" s="21" t="s">
        <v>23</v>
      </c>
      <c r="B970" s="21" t="s">
        <v>6</v>
      </c>
      <c r="C970" s="21" t="s">
        <v>11</v>
      </c>
      <c r="D970" s="22">
        <v>0</v>
      </c>
      <c r="E970" s="23" t="s">
        <v>36</v>
      </c>
      <c r="F970">
        <f t="shared" si="15"/>
        <v>202201</v>
      </c>
    </row>
    <row r="971" spans="1:6" x14ac:dyDescent="0.3">
      <c r="A971" s="21" t="s">
        <v>23</v>
      </c>
      <c r="B971" s="21" t="s">
        <v>6</v>
      </c>
      <c r="C971" s="21" t="s">
        <v>12</v>
      </c>
      <c r="D971" s="22">
        <v>0</v>
      </c>
      <c r="E971" s="23" t="s">
        <v>36</v>
      </c>
      <c r="F971">
        <f t="shared" si="15"/>
        <v>202201</v>
      </c>
    </row>
    <row r="972" spans="1:6" x14ac:dyDescent="0.3">
      <c r="A972" s="21" t="s">
        <v>24</v>
      </c>
      <c r="B972" s="21" t="s">
        <v>6</v>
      </c>
      <c r="C972" s="21" t="s">
        <v>7</v>
      </c>
      <c r="D972" s="22">
        <v>2</v>
      </c>
      <c r="E972" s="23" t="s">
        <v>36</v>
      </c>
      <c r="F972">
        <f t="shared" si="15"/>
        <v>202201</v>
      </c>
    </row>
    <row r="973" spans="1:6" x14ac:dyDescent="0.3">
      <c r="A973" s="21" t="s">
        <v>24</v>
      </c>
      <c r="B973" s="21" t="s">
        <v>6</v>
      </c>
      <c r="C973" s="21" t="s">
        <v>9</v>
      </c>
      <c r="D973" s="22">
        <v>0</v>
      </c>
      <c r="E973" s="23" t="s">
        <v>36</v>
      </c>
      <c r="F973">
        <f t="shared" si="15"/>
        <v>202201</v>
      </c>
    </row>
    <row r="974" spans="1:6" x14ac:dyDescent="0.3">
      <c r="A974" s="21" t="s">
        <v>24</v>
      </c>
      <c r="B974" s="21" t="s">
        <v>6</v>
      </c>
      <c r="C974" s="21" t="s">
        <v>10</v>
      </c>
      <c r="D974" s="22">
        <v>0</v>
      </c>
      <c r="E974" s="23" t="s">
        <v>36</v>
      </c>
      <c r="F974">
        <f t="shared" si="15"/>
        <v>202201</v>
      </c>
    </row>
    <row r="975" spans="1:6" x14ac:dyDescent="0.3">
      <c r="A975" s="21" t="s">
        <v>24</v>
      </c>
      <c r="B975" s="21" t="s">
        <v>6</v>
      </c>
      <c r="C975" s="21" t="s">
        <v>11</v>
      </c>
      <c r="D975" s="22">
        <v>0</v>
      </c>
      <c r="E975" s="23" t="s">
        <v>36</v>
      </c>
      <c r="F975">
        <f t="shared" si="15"/>
        <v>202201</v>
      </c>
    </row>
    <row r="976" spans="1:6" x14ac:dyDescent="0.3">
      <c r="A976" s="21" t="s">
        <v>24</v>
      </c>
      <c r="B976" s="21" t="s">
        <v>6</v>
      </c>
      <c r="C976" s="21" t="s">
        <v>12</v>
      </c>
      <c r="D976" s="22">
        <v>0</v>
      </c>
      <c r="E976" s="23" t="s">
        <v>36</v>
      </c>
      <c r="F976">
        <f t="shared" si="15"/>
        <v>202201</v>
      </c>
    </row>
    <row r="977" spans="1:6" x14ac:dyDescent="0.3">
      <c r="A977" s="21" t="s">
        <v>5</v>
      </c>
      <c r="B977" s="21" t="s">
        <v>6</v>
      </c>
      <c r="C977" s="21" t="s">
        <v>7</v>
      </c>
      <c r="D977" s="22">
        <v>242</v>
      </c>
      <c r="E977" s="23" t="s">
        <v>37</v>
      </c>
      <c r="F977">
        <f t="shared" si="15"/>
        <v>202202</v>
      </c>
    </row>
    <row r="978" spans="1:6" x14ac:dyDescent="0.3">
      <c r="A978" s="21" t="s">
        <v>5</v>
      </c>
      <c r="B978" s="21" t="s">
        <v>6</v>
      </c>
      <c r="C978" s="21" t="s">
        <v>9</v>
      </c>
      <c r="D978" s="22">
        <v>100</v>
      </c>
      <c r="E978" s="23" t="s">
        <v>37</v>
      </c>
      <c r="F978">
        <f t="shared" si="15"/>
        <v>202202</v>
      </c>
    </row>
    <row r="979" spans="1:6" x14ac:dyDescent="0.3">
      <c r="A979" s="21" t="s">
        <v>5</v>
      </c>
      <c r="B979" s="21" t="s">
        <v>6</v>
      </c>
      <c r="C979" s="21" t="s">
        <v>10</v>
      </c>
      <c r="D979" s="22">
        <v>130</v>
      </c>
      <c r="E979" s="23" t="s">
        <v>37</v>
      </c>
      <c r="F979">
        <f t="shared" si="15"/>
        <v>202202</v>
      </c>
    </row>
    <row r="980" spans="1:6" x14ac:dyDescent="0.3">
      <c r="A980" s="21" t="s">
        <v>5</v>
      </c>
      <c r="B980" s="21" t="s">
        <v>6</v>
      </c>
      <c r="C980" s="21" t="s">
        <v>11</v>
      </c>
      <c r="D980" s="22">
        <v>47</v>
      </c>
      <c r="E980" s="23" t="s">
        <v>37</v>
      </c>
      <c r="F980">
        <f t="shared" si="15"/>
        <v>202202</v>
      </c>
    </row>
    <row r="981" spans="1:6" x14ac:dyDescent="0.3">
      <c r="A981" s="21" t="s">
        <v>5</v>
      </c>
      <c r="B981" s="21" t="s">
        <v>6</v>
      </c>
      <c r="C981" s="21" t="s">
        <v>12</v>
      </c>
      <c r="D981" s="22">
        <v>23</v>
      </c>
      <c r="E981" s="23" t="s">
        <v>37</v>
      </c>
      <c r="F981">
        <f t="shared" si="15"/>
        <v>202202</v>
      </c>
    </row>
    <row r="982" spans="1:6" x14ac:dyDescent="0.3">
      <c r="A982" s="21" t="s">
        <v>13</v>
      </c>
      <c r="B982" s="21" t="s">
        <v>6</v>
      </c>
      <c r="C982" s="21" t="s">
        <v>7</v>
      </c>
      <c r="D982" s="22">
        <v>37</v>
      </c>
      <c r="E982" s="23" t="s">
        <v>37</v>
      </c>
      <c r="F982">
        <f t="shared" si="15"/>
        <v>202202</v>
      </c>
    </row>
    <row r="983" spans="1:6" x14ac:dyDescent="0.3">
      <c r="A983" s="21" t="s">
        <v>13</v>
      </c>
      <c r="B983" s="21" t="s">
        <v>6</v>
      </c>
      <c r="C983" s="21" t="s">
        <v>9</v>
      </c>
      <c r="D983" s="22">
        <v>8</v>
      </c>
      <c r="E983" s="23" t="s">
        <v>37</v>
      </c>
      <c r="F983">
        <f t="shared" si="15"/>
        <v>202202</v>
      </c>
    </row>
    <row r="984" spans="1:6" x14ac:dyDescent="0.3">
      <c r="A984" s="21" t="s">
        <v>13</v>
      </c>
      <c r="B984" s="21" t="s">
        <v>6</v>
      </c>
      <c r="C984" s="21" t="s">
        <v>10</v>
      </c>
      <c r="D984" s="22">
        <v>9</v>
      </c>
      <c r="E984" s="23" t="s">
        <v>37</v>
      </c>
      <c r="F984">
        <f t="shared" si="15"/>
        <v>202202</v>
      </c>
    </row>
    <row r="985" spans="1:6" x14ac:dyDescent="0.3">
      <c r="A985" s="21" t="s">
        <v>13</v>
      </c>
      <c r="B985" s="21" t="s">
        <v>6</v>
      </c>
      <c r="C985" s="21" t="s">
        <v>11</v>
      </c>
      <c r="D985" s="22">
        <v>13</v>
      </c>
      <c r="E985" s="23" t="s">
        <v>37</v>
      </c>
      <c r="F985">
        <f t="shared" si="15"/>
        <v>202202</v>
      </c>
    </row>
    <row r="986" spans="1:6" x14ac:dyDescent="0.3">
      <c r="A986" s="21" t="s">
        <v>13</v>
      </c>
      <c r="B986" s="21" t="s">
        <v>6</v>
      </c>
      <c r="C986" s="21" t="s">
        <v>12</v>
      </c>
      <c r="D986" s="22">
        <v>2</v>
      </c>
      <c r="E986" s="23" t="s">
        <v>37</v>
      </c>
      <c r="F986">
        <f t="shared" si="15"/>
        <v>202202</v>
      </c>
    </row>
    <row r="987" spans="1:6" x14ac:dyDescent="0.3">
      <c r="A987" s="21" t="s">
        <v>14</v>
      </c>
      <c r="B987" s="21" t="s">
        <v>6</v>
      </c>
      <c r="C987" s="21" t="s">
        <v>7</v>
      </c>
      <c r="D987" s="22">
        <v>102</v>
      </c>
      <c r="E987" s="23" t="s">
        <v>37</v>
      </c>
      <c r="F987">
        <f t="shared" si="15"/>
        <v>202202</v>
      </c>
    </row>
    <row r="988" spans="1:6" x14ac:dyDescent="0.3">
      <c r="A988" s="21" t="s">
        <v>14</v>
      </c>
      <c r="B988" s="21" t="s">
        <v>6</v>
      </c>
      <c r="C988" s="21" t="s">
        <v>9</v>
      </c>
      <c r="D988" s="22">
        <v>50</v>
      </c>
      <c r="E988" s="23" t="s">
        <v>37</v>
      </c>
      <c r="F988">
        <f t="shared" si="15"/>
        <v>202202</v>
      </c>
    </row>
    <row r="989" spans="1:6" x14ac:dyDescent="0.3">
      <c r="A989" s="21" t="s">
        <v>14</v>
      </c>
      <c r="B989" s="21" t="s">
        <v>6</v>
      </c>
      <c r="C989" s="21" t="s">
        <v>10</v>
      </c>
      <c r="D989" s="22">
        <v>41</v>
      </c>
      <c r="E989" s="23" t="s">
        <v>37</v>
      </c>
      <c r="F989">
        <f t="shared" si="15"/>
        <v>202202</v>
      </c>
    </row>
    <row r="990" spans="1:6" x14ac:dyDescent="0.3">
      <c r="A990" s="21" t="s">
        <v>14</v>
      </c>
      <c r="B990" s="21" t="s">
        <v>6</v>
      </c>
      <c r="C990" s="21" t="s">
        <v>11</v>
      </c>
      <c r="D990" s="22">
        <v>38</v>
      </c>
      <c r="E990" s="23" t="s">
        <v>37</v>
      </c>
      <c r="F990">
        <f t="shared" si="15"/>
        <v>202202</v>
      </c>
    </row>
    <row r="991" spans="1:6" x14ac:dyDescent="0.3">
      <c r="A991" s="21" t="s">
        <v>14</v>
      </c>
      <c r="B991" s="21" t="s">
        <v>6</v>
      </c>
      <c r="C991" s="21" t="s">
        <v>12</v>
      </c>
      <c r="D991" s="22">
        <v>19</v>
      </c>
      <c r="E991" s="23" t="s">
        <v>37</v>
      </c>
      <c r="F991">
        <f t="shared" si="15"/>
        <v>202202</v>
      </c>
    </row>
    <row r="992" spans="1:6" x14ac:dyDescent="0.3">
      <c r="A992" s="21" t="s">
        <v>140</v>
      </c>
      <c r="B992" s="21" t="s">
        <v>6</v>
      </c>
      <c r="C992" s="21" t="s">
        <v>7</v>
      </c>
      <c r="D992" s="22">
        <v>10</v>
      </c>
      <c r="E992" s="23" t="s">
        <v>37</v>
      </c>
      <c r="F992">
        <f t="shared" si="15"/>
        <v>202202</v>
      </c>
    </row>
    <row r="993" spans="1:6" x14ac:dyDescent="0.3">
      <c r="A993" s="21" t="s">
        <v>140</v>
      </c>
      <c r="B993" s="21" t="s">
        <v>6</v>
      </c>
      <c r="C993" s="21" t="s">
        <v>9</v>
      </c>
      <c r="D993" s="22">
        <v>0</v>
      </c>
      <c r="E993" s="23" t="s">
        <v>37</v>
      </c>
      <c r="F993">
        <f t="shared" si="15"/>
        <v>202202</v>
      </c>
    </row>
    <row r="994" spans="1:6" x14ac:dyDescent="0.3">
      <c r="A994" s="21" t="s">
        <v>140</v>
      </c>
      <c r="B994" s="21" t="s">
        <v>6</v>
      </c>
      <c r="C994" s="21" t="s">
        <v>10</v>
      </c>
      <c r="D994" s="22">
        <v>7</v>
      </c>
      <c r="E994" s="23" t="s">
        <v>37</v>
      </c>
      <c r="F994">
        <f t="shared" si="15"/>
        <v>202202</v>
      </c>
    </row>
    <row r="995" spans="1:6" x14ac:dyDescent="0.3">
      <c r="A995" s="21" t="s">
        <v>140</v>
      </c>
      <c r="B995" s="21" t="s">
        <v>6</v>
      </c>
      <c r="C995" s="21" t="s">
        <v>11</v>
      </c>
      <c r="D995" s="22">
        <v>2</v>
      </c>
      <c r="E995" s="23" t="s">
        <v>37</v>
      </c>
      <c r="F995">
        <f t="shared" si="15"/>
        <v>202202</v>
      </c>
    </row>
    <row r="996" spans="1:6" x14ac:dyDescent="0.3">
      <c r="A996" s="21" t="s">
        <v>140</v>
      </c>
      <c r="B996" s="21" t="s">
        <v>6</v>
      </c>
      <c r="C996" s="21" t="s">
        <v>12</v>
      </c>
      <c r="D996" s="22">
        <v>0</v>
      </c>
      <c r="E996" s="23" t="s">
        <v>37</v>
      </c>
      <c r="F996">
        <f t="shared" si="15"/>
        <v>202202</v>
      </c>
    </row>
    <row r="997" spans="1:6" x14ac:dyDescent="0.3">
      <c r="A997" s="21" t="s">
        <v>15</v>
      </c>
      <c r="B997" s="21" t="s">
        <v>6</v>
      </c>
      <c r="C997" s="21" t="s">
        <v>7</v>
      </c>
      <c r="D997" s="22">
        <v>537</v>
      </c>
      <c r="E997" s="23" t="s">
        <v>37</v>
      </c>
      <c r="F997">
        <f t="shared" si="15"/>
        <v>202202</v>
      </c>
    </row>
    <row r="998" spans="1:6" x14ac:dyDescent="0.3">
      <c r="A998" s="21" t="s">
        <v>15</v>
      </c>
      <c r="B998" s="21" t="s">
        <v>6</v>
      </c>
      <c r="C998" s="21" t="s">
        <v>9</v>
      </c>
      <c r="D998" s="22">
        <v>145</v>
      </c>
      <c r="E998" s="23" t="s">
        <v>37</v>
      </c>
      <c r="F998">
        <f t="shared" si="15"/>
        <v>202202</v>
      </c>
    </row>
    <row r="999" spans="1:6" x14ac:dyDescent="0.3">
      <c r="A999" s="21" t="s">
        <v>15</v>
      </c>
      <c r="B999" s="21" t="s">
        <v>6</v>
      </c>
      <c r="C999" s="21" t="s">
        <v>10</v>
      </c>
      <c r="D999" s="22">
        <v>394</v>
      </c>
      <c r="E999" s="23" t="s">
        <v>37</v>
      </c>
      <c r="F999">
        <f t="shared" si="15"/>
        <v>202202</v>
      </c>
    </row>
    <row r="1000" spans="1:6" x14ac:dyDescent="0.3">
      <c r="A1000" s="21" t="s">
        <v>15</v>
      </c>
      <c r="B1000" s="21" t="s">
        <v>6</v>
      </c>
      <c r="C1000" s="21" t="s">
        <v>11</v>
      </c>
      <c r="D1000" s="22">
        <v>117</v>
      </c>
      <c r="E1000" s="23" t="s">
        <v>37</v>
      </c>
      <c r="F1000">
        <f t="shared" si="15"/>
        <v>202202</v>
      </c>
    </row>
    <row r="1001" spans="1:6" x14ac:dyDescent="0.3">
      <c r="A1001" s="21" t="s">
        <v>15</v>
      </c>
      <c r="B1001" s="21" t="s">
        <v>6</v>
      </c>
      <c r="C1001" s="21" t="s">
        <v>12</v>
      </c>
      <c r="D1001" s="22">
        <v>39</v>
      </c>
      <c r="E1001" s="23" t="s">
        <v>37</v>
      </c>
      <c r="F1001">
        <f t="shared" si="15"/>
        <v>202202</v>
      </c>
    </row>
    <row r="1002" spans="1:6" x14ac:dyDescent="0.3">
      <c r="A1002" s="21" t="s">
        <v>16</v>
      </c>
      <c r="B1002" s="21" t="s">
        <v>6</v>
      </c>
      <c r="C1002" s="21" t="s">
        <v>7</v>
      </c>
      <c r="D1002" s="22">
        <v>1014</v>
      </c>
      <c r="E1002" s="23" t="s">
        <v>37</v>
      </c>
      <c r="F1002">
        <f t="shared" si="15"/>
        <v>202202</v>
      </c>
    </row>
    <row r="1003" spans="1:6" x14ac:dyDescent="0.3">
      <c r="A1003" s="21" t="s">
        <v>16</v>
      </c>
      <c r="B1003" s="21" t="s">
        <v>6</v>
      </c>
      <c r="C1003" s="21" t="s">
        <v>9</v>
      </c>
      <c r="D1003" s="22">
        <v>258</v>
      </c>
      <c r="E1003" s="23" t="s">
        <v>37</v>
      </c>
      <c r="F1003">
        <f t="shared" si="15"/>
        <v>202202</v>
      </c>
    </row>
    <row r="1004" spans="1:6" x14ac:dyDescent="0.3">
      <c r="A1004" s="21" t="s">
        <v>16</v>
      </c>
      <c r="B1004" s="21" t="s">
        <v>6</v>
      </c>
      <c r="C1004" s="21" t="s">
        <v>10</v>
      </c>
      <c r="D1004" s="22">
        <v>279</v>
      </c>
      <c r="E1004" s="23" t="s">
        <v>37</v>
      </c>
      <c r="F1004">
        <f t="shared" si="15"/>
        <v>202202</v>
      </c>
    </row>
    <row r="1005" spans="1:6" x14ac:dyDescent="0.3">
      <c r="A1005" s="21" t="s">
        <v>16</v>
      </c>
      <c r="B1005" s="21" t="s">
        <v>6</v>
      </c>
      <c r="C1005" s="21" t="s">
        <v>11</v>
      </c>
      <c r="D1005" s="22">
        <v>100</v>
      </c>
      <c r="E1005" s="23" t="s">
        <v>37</v>
      </c>
      <c r="F1005">
        <f t="shared" si="15"/>
        <v>202202</v>
      </c>
    </row>
    <row r="1006" spans="1:6" x14ac:dyDescent="0.3">
      <c r="A1006" s="21" t="s">
        <v>16</v>
      </c>
      <c r="B1006" s="21" t="s">
        <v>6</v>
      </c>
      <c r="C1006" s="21" t="s">
        <v>12</v>
      </c>
      <c r="D1006" s="22">
        <v>35</v>
      </c>
      <c r="E1006" s="23" t="s">
        <v>37</v>
      </c>
      <c r="F1006">
        <f t="shared" si="15"/>
        <v>202202</v>
      </c>
    </row>
    <row r="1007" spans="1:6" x14ac:dyDescent="0.3">
      <c r="A1007" s="21" t="s">
        <v>17</v>
      </c>
      <c r="B1007" s="21" t="s">
        <v>6</v>
      </c>
      <c r="C1007" s="21" t="s">
        <v>7</v>
      </c>
      <c r="D1007" s="22">
        <v>116</v>
      </c>
      <c r="E1007" s="23" t="s">
        <v>37</v>
      </c>
      <c r="F1007">
        <f t="shared" si="15"/>
        <v>202202</v>
      </c>
    </row>
    <row r="1008" spans="1:6" x14ac:dyDescent="0.3">
      <c r="A1008" s="21" t="s">
        <v>17</v>
      </c>
      <c r="B1008" s="21" t="s">
        <v>6</v>
      </c>
      <c r="C1008" s="21" t="s">
        <v>9</v>
      </c>
      <c r="D1008" s="22">
        <v>11</v>
      </c>
      <c r="E1008" s="23" t="s">
        <v>37</v>
      </c>
      <c r="F1008">
        <f t="shared" si="15"/>
        <v>202202</v>
      </c>
    </row>
    <row r="1009" spans="1:6" x14ac:dyDescent="0.3">
      <c r="A1009" s="21" t="s">
        <v>17</v>
      </c>
      <c r="B1009" s="21" t="s">
        <v>6</v>
      </c>
      <c r="C1009" s="21" t="s">
        <v>10</v>
      </c>
      <c r="D1009" s="22">
        <v>14</v>
      </c>
      <c r="E1009" s="23" t="s">
        <v>37</v>
      </c>
      <c r="F1009">
        <f t="shared" si="15"/>
        <v>202202</v>
      </c>
    </row>
    <row r="1010" spans="1:6" x14ac:dyDescent="0.3">
      <c r="A1010" s="21" t="s">
        <v>17</v>
      </c>
      <c r="B1010" s="21" t="s">
        <v>6</v>
      </c>
      <c r="C1010" s="21" t="s">
        <v>11</v>
      </c>
      <c r="D1010" s="22">
        <v>7</v>
      </c>
      <c r="E1010" s="23" t="s">
        <v>37</v>
      </c>
      <c r="F1010">
        <f t="shared" si="15"/>
        <v>202202</v>
      </c>
    </row>
    <row r="1011" spans="1:6" x14ac:dyDescent="0.3">
      <c r="A1011" s="21" t="s">
        <v>17</v>
      </c>
      <c r="B1011" s="21" t="s">
        <v>6</v>
      </c>
      <c r="C1011" s="21" t="s">
        <v>12</v>
      </c>
      <c r="D1011" s="22">
        <v>0</v>
      </c>
      <c r="E1011" s="23" t="s">
        <v>37</v>
      </c>
      <c r="F1011">
        <f t="shared" si="15"/>
        <v>202202</v>
      </c>
    </row>
    <row r="1012" spans="1:6" x14ac:dyDescent="0.3">
      <c r="A1012" s="21" t="s">
        <v>141</v>
      </c>
      <c r="B1012" s="21" t="s">
        <v>6</v>
      </c>
      <c r="C1012" s="21" t="s">
        <v>7</v>
      </c>
      <c r="D1012" s="22">
        <v>9</v>
      </c>
      <c r="E1012" s="23" t="s">
        <v>37</v>
      </c>
      <c r="F1012">
        <f t="shared" si="15"/>
        <v>202202</v>
      </c>
    </row>
    <row r="1013" spans="1:6" x14ac:dyDescent="0.3">
      <c r="A1013" s="21" t="s">
        <v>141</v>
      </c>
      <c r="B1013" s="21" t="s">
        <v>6</v>
      </c>
      <c r="C1013" s="21" t="s">
        <v>9</v>
      </c>
      <c r="D1013" s="22">
        <v>4</v>
      </c>
      <c r="E1013" s="23" t="s">
        <v>37</v>
      </c>
      <c r="F1013">
        <f t="shared" si="15"/>
        <v>202202</v>
      </c>
    </row>
    <row r="1014" spans="1:6" x14ac:dyDescent="0.3">
      <c r="A1014" s="21" t="s">
        <v>141</v>
      </c>
      <c r="B1014" s="21" t="s">
        <v>6</v>
      </c>
      <c r="C1014" s="21" t="s">
        <v>10</v>
      </c>
      <c r="D1014" s="22">
        <v>4</v>
      </c>
      <c r="E1014" s="23" t="s">
        <v>37</v>
      </c>
      <c r="F1014">
        <f t="shared" si="15"/>
        <v>202202</v>
      </c>
    </row>
    <row r="1015" spans="1:6" x14ac:dyDescent="0.3">
      <c r="A1015" s="21" t="s">
        <v>141</v>
      </c>
      <c r="B1015" s="21" t="s">
        <v>6</v>
      </c>
      <c r="C1015" s="21" t="s">
        <v>11</v>
      </c>
      <c r="D1015" s="22">
        <v>0</v>
      </c>
      <c r="E1015" s="23" t="s">
        <v>37</v>
      </c>
      <c r="F1015">
        <f t="shared" si="15"/>
        <v>202202</v>
      </c>
    </row>
    <row r="1016" spans="1:6" x14ac:dyDescent="0.3">
      <c r="A1016" s="21" t="s">
        <v>141</v>
      </c>
      <c r="B1016" s="21" t="s">
        <v>6</v>
      </c>
      <c r="C1016" s="21" t="s">
        <v>12</v>
      </c>
      <c r="D1016" s="22">
        <v>0</v>
      </c>
      <c r="E1016" s="23" t="s">
        <v>37</v>
      </c>
      <c r="F1016">
        <f t="shared" si="15"/>
        <v>202202</v>
      </c>
    </row>
    <row r="1017" spans="1:6" x14ac:dyDescent="0.3">
      <c r="A1017" s="21" t="s">
        <v>18</v>
      </c>
      <c r="B1017" s="21" t="s">
        <v>6</v>
      </c>
      <c r="C1017" s="21" t="s">
        <v>7</v>
      </c>
      <c r="D1017" s="22">
        <v>411</v>
      </c>
      <c r="E1017" s="23" t="s">
        <v>37</v>
      </c>
      <c r="F1017">
        <f t="shared" si="15"/>
        <v>202202</v>
      </c>
    </row>
    <row r="1018" spans="1:6" x14ac:dyDescent="0.3">
      <c r="A1018" s="21" t="s">
        <v>18</v>
      </c>
      <c r="B1018" s="21" t="s">
        <v>6</v>
      </c>
      <c r="C1018" s="21" t="s">
        <v>9</v>
      </c>
      <c r="D1018" s="22">
        <v>129</v>
      </c>
      <c r="E1018" s="23" t="s">
        <v>37</v>
      </c>
      <c r="F1018">
        <f t="shared" si="15"/>
        <v>202202</v>
      </c>
    </row>
    <row r="1019" spans="1:6" x14ac:dyDescent="0.3">
      <c r="A1019" s="21" t="s">
        <v>18</v>
      </c>
      <c r="B1019" s="21" t="s">
        <v>6</v>
      </c>
      <c r="C1019" s="21" t="s">
        <v>10</v>
      </c>
      <c r="D1019" s="22">
        <v>152</v>
      </c>
      <c r="E1019" s="23" t="s">
        <v>37</v>
      </c>
      <c r="F1019">
        <f t="shared" si="15"/>
        <v>202202</v>
      </c>
    </row>
    <row r="1020" spans="1:6" x14ac:dyDescent="0.3">
      <c r="A1020" s="21" t="s">
        <v>18</v>
      </c>
      <c r="B1020" s="21" t="s">
        <v>6</v>
      </c>
      <c r="C1020" s="21" t="s">
        <v>11</v>
      </c>
      <c r="D1020" s="22">
        <v>155</v>
      </c>
      <c r="E1020" s="23" t="s">
        <v>37</v>
      </c>
      <c r="F1020">
        <f t="shared" si="15"/>
        <v>202202</v>
      </c>
    </row>
    <row r="1021" spans="1:6" x14ac:dyDescent="0.3">
      <c r="A1021" s="21" t="s">
        <v>18</v>
      </c>
      <c r="B1021" s="21" t="s">
        <v>6</v>
      </c>
      <c r="C1021" s="21" t="s">
        <v>12</v>
      </c>
      <c r="D1021" s="22">
        <v>9</v>
      </c>
      <c r="E1021" s="23" t="s">
        <v>37</v>
      </c>
      <c r="F1021">
        <f t="shared" si="15"/>
        <v>202202</v>
      </c>
    </row>
    <row r="1022" spans="1:6" x14ac:dyDescent="0.3">
      <c r="A1022" s="21" t="s">
        <v>19</v>
      </c>
      <c r="B1022" s="21" t="s">
        <v>6</v>
      </c>
      <c r="C1022" s="21" t="s">
        <v>7</v>
      </c>
      <c r="D1022" s="22">
        <v>43</v>
      </c>
      <c r="E1022" s="23" t="s">
        <v>37</v>
      </c>
      <c r="F1022">
        <f t="shared" si="15"/>
        <v>202202</v>
      </c>
    </row>
    <row r="1023" spans="1:6" x14ac:dyDescent="0.3">
      <c r="A1023" s="21" t="s">
        <v>19</v>
      </c>
      <c r="B1023" s="21" t="s">
        <v>6</v>
      </c>
      <c r="C1023" s="21" t="s">
        <v>9</v>
      </c>
      <c r="D1023" s="22">
        <v>6</v>
      </c>
      <c r="E1023" s="23" t="s">
        <v>37</v>
      </c>
      <c r="F1023">
        <f t="shared" si="15"/>
        <v>202202</v>
      </c>
    </row>
    <row r="1024" spans="1:6" x14ac:dyDescent="0.3">
      <c r="A1024" s="21" t="s">
        <v>19</v>
      </c>
      <c r="B1024" s="21" t="s">
        <v>6</v>
      </c>
      <c r="C1024" s="21" t="s">
        <v>10</v>
      </c>
      <c r="D1024" s="22">
        <v>7</v>
      </c>
      <c r="E1024" s="23" t="s">
        <v>37</v>
      </c>
      <c r="F1024">
        <f t="shared" si="15"/>
        <v>202202</v>
      </c>
    </row>
    <row r="1025" spans="1:6" x14ac:dyDescent="0.3">
      <c r="A1025" s="21" t="s">
        <v>19</v>
      </c>
      <c r="B1025" s="21" t="s">
        <v>6</v>
      </c>
      <c r="C1025" s="21" t="s">
        <v>11</v>
      </c>
      <c r="D1025" s="22">
        <v>3</v>
      </c>
      <c r="E1025" s="23" t="s">
        <v>37</v>
      </c>
      <c r="F1025">
        <f t="shared" si="15"/>
        <v>202202</v>
      </c>
    </row>
    <row r="1026" spans="1:6" x14ac:dyDescent="0.3">
      <c r="A1026" s="21" t="s">
        <v>19</v>
      </c>
      <c r="B1026" s="21" t="s">
        <v>6</v>
      </c>
      <c r="C1026" s="21" t="s">
        <v>12</v>
      </c>
      <c r="D1026" s="22">
        <v>1</v>
      </c>
      <c r="E1026" s="23" t="s">
        <v>37</v>
      </c>
      <c r="F1026">
        <f t="shared" si="15"/>
        <v>202202</v>
      </c>
    </row>
    <row r="1027" spans="1:6" x14ac:dyDescent="0.3">
      <c r="A1027" s="21" t="s">
        <v>20</v>
      </c>
      <c r="B1027" s="21" t="s">
        <v>6</v>
      </c>
      <c r="C1027" s="21" t="s">
        <v>7</v>
      </c>
      <c r="D1027" s="22">
        <v>100</v>
      </c>
      <c r="E1027" s="23" t="s">
        <v>37</v>
      </c>
      <c r="F1027">
        <f t="shared" ref="F1027:F1090" si="16">YEAR(E1027)*100+MONTH(E1027)</f>
        <v>202202</v>
      </c>
    </row>
    <row r="1028" spans="1:6" x14ac:dyDescent="0.3">
      <c r="A1028" s="21" t="s">
        <v>20</v>
      </c>
      <c r="B1028" s="21" t="s">
        <v>6</v>
      </c>
      <c r="C1028" s="21" t="s">
        <v>9</v>
      </c>
      <c r="D1028" s="22">
        <v>7</v>
      </c>
      <c r="E1028" s="23" t="s">
        <v>37</v>
      </c>
      <c r="F1028">
        <f t="shared" si="16"/>
        <v>202202</v>
      </c>
    </row>
    <row r="1029" spans="1:6" x14ac:dyDescent="0.3">
      <c r="A1029" s="21" t="s">
        <v>20</v>
      </c>
      <c r="B1029" s="21" t="s">
        <v>6</v>
      </c>
      <c r="C1029" s="21" t="s">
        <v>10</v>
      </c>
      <c r="D1029" s="22">
        <v>23</v>
      </c>
      <c r="E1029" s="23" t="s">
        <v>37</v>
      </c>
      <c r="F1029">
        <f t="shared" si="16"/>
        <v>202202</v>
      </c>
    </row>
    <row r="1030" spans="1:6" x14ac:dyDescent="0.3">
      <c r="A1030" s="21" t="s">
        <v>20</v>
      </c>
      <c r="B1030" s="21" t="s">
        <v>6</v>
      </c>
      <c r="C1030" s="21" t="s">
        <v>11</v>
      </c>
      <c r="D1030" s="22">
        <v>11</v>
      </c>
      <c r="E1030" s="23" t="s">
        <v>37</v>
      </c>
      <c r="F1030">
        <f t="shared" si="16"/>
        <v>202202</v>
      </c>
    </row>
    <row r="1031" spans="1:6" x14ac:dyDescent="0.3">
      <c r="A1031" s="21" t="s">
        <v>20</v>
      </c>
      <c r="B1031" s="21" t="s">
        <v>6</v>
      </c>
      <c r="C1031" s="21" t="s">
        <v>12</v>
      </c>
      <c r="D1031" s="22">
        <v>0</v>
      </c>
      <c r="E1031" s="23" t="s">
        <v>37</v>
      </c>
      <c r="F1031">
        <f t="shared" si="16"/>
        <v>202202</v>
      </c>
    </row>
    <row r="1032" spans="1:6" x14ac:dyDescent="0.3">
      <c r="A1032" s="21" t="s">
        <v>21</v>
      </c>
      <c r="B1032" s="21" t="s">
        <v>6</v>
      </c>
      <c r="C1032" s="21" t="s">
        <v>7</v>
      </c>
      <c r="D1032" s="22">
        <v>37</v>
      </c>
      <c r="E1032" s="23" t="s">
        <v>37</v>
      </c>
      <c r="F1032">
        <f t="shared" si="16"/>
        <v>202202</v>
      </c>
    </row>
    <row r="1033" spans="1:6" x14ac:dyDescent="0.3">
      <c r="A1033" s="21" t="s">
        <v>21</v>
      </c>
      <c r="B1033" s="21" t="s">
        <v>6</v>
      </c>
      <c r="C1033" s="21" t="s">
        <v>9</v>
      </c>
      <c r="D1033" s="22">
        <v>3</v>
      </c>
      <c r="E1033" s="23" t="s">
        <v>37</v>
      </c>
      <c r="F1033">
        <f t="shared" si="16"/>
        <v>202202</v>
      </c>
    </row>
    <row r="1034" spans="1:6" x14ac:dyDescent="0.3">
      <c r="A1034" s="21" t="s">
        <v>21</v>
      </c>
      <c r="B1034" s="21" t="s">
        <v>6</v>
      </c>
      <c r="C1034" s="21" t="s">
        <v>10</v>
      </c>
      <c r="D1034" s="22">
        <v>12</v>
      </c>
      <c r="E1034" s="23" t="s">
        <v>37</v>
      </c>
      <c r="F1034">
        <f t="shared" si="16"/>
        <v>202202</v>
      </c>
    </row>
    <row r="1035" spans="1:6" x14ac:dyDescent="0.3">
      <c r="A1035" s="21" t="s">
        <v>21</v>
      </c>
      <c r="B1035" s="21" t="s">
        <v>6</v>
      </c>
      <c r="C1035" s="21" t="s">
        <v>11</v>
      </c>
      <c r="D1035" s="22">
        <v>1</v>
      </c>
      <c r="E1035" s="23" t="s">
        <v>37</v>
      </c>
      <c r="F1035">
        <f t="shared" si="16"/>
        <v>202202</v>
      </c>
    </row>
    <row r="1036" spans="1:6" x14ac:dyDescent="0.3">
      <c r="A1036" s="21" t="s">
        <v>21</v>
      </c>
      <c r="B1036" s="21" t="s">
        <v>6</v>
      </c>
      <c r="C1036" s="21" t="s">
        <v>12</v>
      </c>
      <c r="D1036" s="22">
        <v>5</v>
      </c>
      <c r="E1036" s="23" t="s">
        <v>37</v>
      </c>
      <c r="F1036">
        <f t="shared" si="16"/>
        <v>202202</v>
      </c>
    </row>
    <row r="1037" spans="1:6" x14ac:dyDescent="0.3">
      <c r="A1037" s="21" t="s">
        <v>22</v>
      </c>
      <c r="B1037" s="21" t="s">
        <v>6</v>
      </c>
      <c r="C1037" s="21" t="s">
        <v>7</v>
      </c>
      <c r="D1037" s="22">
        <v>4</v>
      </c>
      <c r="E1037" s="23" t="s">
        <v>37</v>
      </c>
      <c r="F1037">
        <f t="shared" si="16"/>
        <v>202202</v>
      </c>
    </row>
    <row r="1038" spans="1:6" x14ac:dyDescent="0.3">
      <c r="A1038" s="21" t="s">
        <v>22</v>
      </c>
      <c r="B1038" s="21" t="s">
        <v>6</v>
      </c>
      <c r="C1038" s="21" t="s">
        <v>9</v>
      </c>
      <c r="D1038" s="22">
        <v>2</v>
      </c>
      <c r="E1038" s="23" t="s">
        <v>37</v>
      </c>
      <c r="F1038">
        <f t="shared" si="16"/>
        <v>202202</v>
      </c>
    </row>
    <row r="1039" spans="1:6" x14ac:dyDescent="0.3">
      <c r="A1039" s="21" t="s">
        <v>22</v>
      </c>
      <c r="B1039" s="21" t="s">
        <v>6</v>
      </c>
      <c r="C1039" s="21" t="s">
        <v>10</v>
      </c>
      <c r="D1039" s="22">
        <v>0</v>
      </c>
      <c r="E1039" s="23" t="s">
        <v>37</v>
      </c>
      <c r="F1039">
        <f t="shared" si="16"/>
        <v>202202</v>
      </c>
    </row>
    <row r="1040" spans="1:6" x14ac:dyDescent="0.3">
      <c r="A1040" s="21" t="s">
        <v>22</v>
      </c>
      <c r="B1040" s="21" t="s">
        <v>6</v>
      </c>
      <c r="C1040" s="21" t="s">
        <v>11</v>
      </c>
      <c r="D1040" s="22">
        <v>3</v>
      </c>
      <c r="E1040" s="23" t="s">
        <v>37</v>
      </c>
      <c r="F1040">
        <f t="shared" si="16"/>
        <v>202202</v>
      </c>
    </row>
    <row r="1041" spans="1:6" x14ac:dyDescent="0.3">
      <c r="A1041" s="21" t="s">
        <v>22</v>
      </c>
      <c r="B1041" s="21" t="s">
        <v>6</v>
      </c>
      <c r="C1041" s="21" t="s">
        <v>12</v>
      </c>
      <c r="D1041" s="22">
        <v>2</v>
      </c>
      <c r="E1041" s="23" t="s">
        <v>37</v>
      </c>
      <c r="F1041">
        <f t="shared" si="16"/>
        <v>202202</v>
      </c>
    </row>
    <row r="1042" spans="1:6" x14ac:dyDescent="0.3">
      <c r="A1042" s="21" t="s">
        <v>23</v>
      </c>
      <c r="B1042" s="21" t="s">
        <v>6</v>
      </c>
      <c r="C1042" s="21" t="s">
        <v>7</v>
      </c>
      <c r="D1042" s="22">
        <v>1</v>
      </c>
      <c r="E1042" s="23" t="s">
        <v>37</v>
      </c>
      <c r="F1042">
        <f t="shared" si="16"/>
        <v>202202</v>
      </c>
    </row>
    <row r="1043" spans="1:6" x14ac:dyDescent="0.3">
      <c r="A1043" s="21" t="s">
        <v>23</v>
      </c>
      <c r="B1043" s="21" t="s">
        <v>6</v>
      </c>
      <c r="C1043" s="21" t="s">
        <v>9</v>
      </c>
      <c r="D1043" s="22">
        <v>0</v>
      </c>
      <c r="E1043" s="23" t="s">
        <v>37</v>
      </c>
      <c r="F1043">
        <f t="shared" si="16"/>
        <v>202202</v>
      </c>
    </row>
    <row r="1044" spans="1:6" x14ac:dyDescent="0.3">
      <c r="A1044" s="21" t="s">
        <v>23</v>
      </c>
      <c r="B1044" s="21" t="s">
        <v>6</v>
      </c>
      <c r="C1044" s="21" t="s">
        <v>10</v>
      </c>
      <c r="D1044" s="22">
        <v>0</v>
      </c>
      <c r="E1044" s="23" t="s">
        <v>37</v>
      </c>
      <c r="F1044">
        <f t="shared" si="16"/>
        <v>202202</v>
      </c>
    </row>
    <row r="1045" spans="1:6" x14ac:dyDescent="0.3">
      <c r="A1045" s="21" t="s">
        <v>23</v>
      </c>
      <c r="B1045" s="21" t="s">
        <v>6</v>
      </c>
      <c r="C1045" s="21" t="s">
        <v>11</v>
      </c>
      <c r="D1045" s="22">
        <v>0</v>
      </c>
      <c r="E1045" s="23" t="s">
        <v>37</v>
      </c>
      <c r="F1045">
        <f t="shared" si="16"/>
        <v>202202</v>
      </c>
    </row>
    <row r="1046" spans="1:6" x14ac:dyDescent="0.3">
      <c r="A1046" s="21" t="s">
        <v>23</v>
      </c>
      <c r="B1046" s="21" t="s">
        <v>6</v>
      </c>
      <c r="C1046" s="21" t="s">
        <v>12</v>
      </c>
      <c r="D1046" s="22">
        <v>0</v>
      </c>
      <c r="E1046" s="23" t="s">
        <v>37</v>
      </c>
      <c r="F1046">
        <f t="shared" si="16"/>
        <v>202202</v>
      </c>
    </row>
    <row r="1047" spans="1:6" x14ac:dyDescent="0.3">
      <c r="A1047" s="21" t="s">
        <v>24</v>
      </c>
      <c r="B1047" s="21" t="s">
        <v>6</v>
      </c>
      <c r="C1047" s="21" t="s">
        <v>7</v>
      </c>
      <c r="D1047" s="22">
        <v>5</v>
      </c>
      <c r="E1047" s="23" t="s">
        <v>37</v>
      </c>
      <c r="F1047">
        <f t="shared" si="16"/>
        <v>202202</v>
      </c>
    </row>
    <row r="1048" spans="1:6" x14ac:dyDescent="0.3">
      <c r="A1048" s="21" t="s">
        <v>24</v>
      </c>
      <c r="B1048" s="21" t="s">
        <v>6</v>
      </c>
      <c r="C1048" s="21" t="s">
        <v>9</v>
      </c>
      <c r="D1048" s="22">
        <v>1</v>
      </c>
      <c r="E1048" s="23" t="s">
        <v>37</v>
      </c>
      <c r="F1048">
        <f t="shared" si="16"/>
        <v>202202</v>
      </c>
    </row>
    <row r="1049" spans="1:6" x14ac:dyDescent="0.3">
      <c r="A1049" s="21" t="s">
        <v>24</v>
      </c>
      <c r="B1049" s="21" t="s">
        <v>6</v>
      </c>
      <c r="C1049" s="21" t="s">
        <v>10</v>
      </c>
      <c r="D1049" s="22">
        <v>1</v>
      </c>
      <c r="E1049" s="23" t="s">
        <v>37</v>
      </c>
      <c r="F1049">
        <f t="shared" si="16"/>
        <v>202202</v>
      </c>
    </row>
    <row r="1050" spans="1:6" x14ac:dyDescent="0.3">
      <c r="A1050" s="21" t="s">
        <v>24</v>
      </c>
      <c r="B1050" s="21" t="s">
        <v>6</v>
      </c>
      <c r="C1050" s="21" t="s">
        <v>11</v>
      </c>
      <c r="D1050" s="22">
        <v>0</v>
      </c>
      <c r="E1050" s="23" t="s">
        <v>37</v>
      </c>
      <c r="F1050">
        <f t="shared" si="16"/>
        <v>202202</v>
      </c>
    </row>
    <row r="1051" spans="1:6" x14ac:dyDescent="0.3">
      <c r="A1051" s="21" t="s">
        <v>24</v>
      </c>
      <c r="B1051" s="21" t="s">
        <v>6</v>
      </c>
      <c r="C1051" s="21" t="s">
        <v>12</v>
      </c>
      <c r="D1051" s="22">
        <v>0</v>
      </c>
      <c r="E1051" s="23" t="s">
        <v>37</v>
      </c>
      <c r="F1051">
        <f t="shared" si="16"/>
        <v>202202</v>
      </c>
    </row>
    <row r="1052" spans="1:6" x14ac:dyDescent="0.3">
      <c r="A1052" s="21" t="s">
        <v>5</v>
      </c>
      <c r="B1052" s="21" t="s">
        <v>6</v>
      </c>
      <c r="C1052" s="21" t="s">
        <v>7</v>
      </c>
      <c r="D1052" s="22">
        <v>306</v>
      </c>
      <c r="E1052" s="23" t="s">
        <v>38</v>
      </c>
      <c r="F1052">
        <f t="shared" si="16"/>
        <v>202203</v>
      </c>
    </row>
    <row r="1053" spans="1:6" x14ac:dyDescent="0.3">
      <c r="A1053" s="21" t="s">
        <v>5</v>
      </c>
      <c r="B1053" s="21" t="s">
        <v>6</v>
      </c>
      <c r="C1053" s="21" t="s">
        <v>9</v>
      </c>
      <c r="D1053" s="22">
        <v>81</v>
      </c>
      <c r="E1053" s="23" t="s">
        <v>38</v>
      </c>
      <c r="F1053">
        <f t="shared" si="16"/>
        <v>202203</v>
      </c>
    </row>
    <row r="1054" spans="1:6" x14ac:dyDescent="0.3">
      <c r="A1054" s="21" t="s">
        <v>5</v>
      </c>
      <c r="B1054" s="21" t="s">
        <v>6</v>
      </c>
      <c r="C1054" s="21" t="s">
        <v>10</v>
      </c>
      <c r="D1054" s="22">
        <v>148</v>
      </c>
      <c r="E1054" s="23" t="s">
        <v>38</v>
      </c>
      <c r="F1054">
        <f t="shared" si="16"/>
        <v>202203</v>
      </c>
    </row>
    <row r="1055" spans="1:6" x14ac:dyDescent="0.3">
      <c r="A1055" s="21" t="s">
        <v>5</v>
      </c>
      <c r="B1055" s="21" t="s">
        <v>6</v>
      </c>
      <c r="C1055" s="21" t="s">
        <v>11</v>
      </c>
      <c r="D1055" s="22">
        <v>72</v>
      </c>
      <c r="E1055" s="23" t="s">
        <v>38</v>
      </c>
      <c r="F1055">
        <f t="shared" si="16"/>
        <v>202203</v>
      </c>
    </row>
    <row r="1056" spans="1:6" x14ac:dyDescent="0.3">
      <c r="A1056" s="21" t="s">
        <v>5</v>
      </c>
      <c r="B1056" s="21" t="s">
        <v>6</v>
      </c>
      <c r="C1056" s="21" t="s">
        <v>12</v>
      </c>
      <c r="D1056" s="22">
        <v>34</v>
      </c>
      <c r="E1056" s="23" t="s">
        <v>38</v>
      </c>
      <c r="F1056">
        <f t="shared" si="16"/>
        <v>202203</v>
      </c>
    </row>
    <row r="1057" spans="1:6" x14ac:dyDescent="0.3">
      <c r="A1057" s="21" t="s">
        <v>13</v>
      </c>
      <c r="B1057" s="21" t="s">
        <v>6</v>
      </c>
      <c r="C1057" s="21" t="s">
        <v>7</v>
      </c>
      <c r="D1057" s="22">
        <v>34</v>
      </c>
      <c r="E1057" s="23" t="s">
        <v>38</v>
      </c>
      <c r="F1057">
        <f t="shared" si="16"/>
        <v>202203</v>
      </c>
    </row>
    <row r="1058" spans="1:6" x14ac:dyDescent="0.3">
      <c r="A1058" s="21" t="s">
        <v>13</v>
      </c>
      <c r="B1058" s="21" t="s">
        <v>6</v>
      </c>
      <c r="C1058" s="21" t="s">
        <v>9</v>
      </c>
      <c r="D1058" s="22">
        <v>11</v>
      </c>
      <c r="E1058" s="23" t="s">
        <v>38</v>
      </c>
      <c r="F1058">
        <f t="shared" si="16"/>
        <v>202203</v>
      </c>
    </row>
    <row r="1059" spans="1:6" x14ac:dyDescent="0.3">
      <c r="A1059" s="21" t="s">
        <v>13</v>
      </c>
      <c r="B1059" s="21" t="s">
        <v>6</v>
      </c>
      <c r="C1059" s="21" t="s">
        <v>10</v>
      </c>
      <c r="D1059" s="22">
        <v>16</v>
      </c>
      <c r="E1059" s="23" t="s">
        <v>38</v>
      </c>
      <c r="F1059">
        <f t="shared" si="16"/>
        <v>202203</v>
      </c>
    </row>
    <row r="1060" spans="1:6" x14ac:dyDescent="0.3">
      <c r="A1060" s="21" t="s">
        <v>13</v>
      </c>
      <c r="B1060" s="21" t="s">
        <v>6</v>
      </c>
      <c r="C1060" s="21" t="s">
        <v>11</v>
      </c>
      <c r="D1060" s="22">
        <v>10</v>
      </c>
      <c r="E1060" s="23" t="s">
        <v>38</v>
      </c>
      <c r="F1060">
        <f t="shared" si="16"/>
        <v>202203</v>
      </c>
    </row>
    <row r="1061" spans="1:6" x14ac:dyDescent="0.3">
      <c r="A1061" s="21" t="s">
        <v>13</v>
      </c>
      <c r="B1061" s="21" t="s">
        <v>6</v>
      </c>
      <c r="C1061" s="21" t="s">
        <v>12</v>
      </c>
      <c r="D1061" s="22">
        <v>2</v>
      </c>
      <c r="E1061" s="23" t="s">
        <v>38</v>
      </c>
      <c r="F1061">
        <f t="shared" si="16"/>
        <v>202203</v>
      </c>
    </row>
    <row r="1062" spans="1:6" x14ac:dyDescent="0.3">
      <c r="A1062" s="21" t="s">
        <v>14</v>
      </c>
      <c r="B1062" s="21" t="s">
        <v>6</v>
      </c>
      <c r="C1062" s="21" t="s">
        <v>7</v>
      </c>
      <c r="D1062" s="22">
        <v>97</v>
      </c>
      <c r="E1062" s="23" t="s">
        <v>38</v>
      </c>
      <c r="F1062">
        <f t="shared" si="16"/>
        <v>202203</v>
      </c>
    </row>
    <row r="1063" spans="1:6" x14ac:dyDescent="0.3">
      <c r="A1063" s="21" t="s">
        <v>14</v>
      </c>
      <c r="B1063" s="21" t="s">
        <v>6</v>
      </c>
      <c r="C1063" s="21" t="s">
        <v>9</v>
      </c>
      <c r="D1063" s="22">
        <v>49</v>
      </c>
      <c r="E1063" s="23" t="s">
        <v>38</v>
      </c>
      <c r="F1063">
        <f t="shared" si="16"/>
        <v>202203</v>
      </c>
    </row>
    <row r="1064" spans="1:6" x14ac:dyDescent="0.3">
      <c r="A1064" s="21" t="s">
        <v>14</v>
      </c>
      <c r="B1064" s="21" t="s">
        <v>6</v>
      </c>
      <c r="C1064" s="21" t="s">
        <v>10</v>
      </c>
      <c r="D1064" s="22">
        <v>90</v>
      </c>
      <c r="E1064" s="23" t="s">
        <v>38</v>
      </c>
      <c r="F1064">
        <f t="shared" si="16"/>
        <v>202203</v>
      </c>
    </row>
    <row r="1065" spans="1:6" x14ac:dyDescent="0.3">
      <c r="A1065" s="21" t="s">
        <v>14</v>
      </c>
      <c r="B1065" s="21" t="s">
        <v>6</v>
      </c>
      <c r="C1065" s="21" t="s">
        <v>11</v>
      </c>
      <c r="D1065" s="22">
        <v>29</v>
      </c>
      <c r="E1065" s="23" t="s">
        <v>38</v>
      </c>
      <c r="F1065">
        <f t="shared" si="16"/>
        <v>202203</v>
      </c>
    </row>
    <row r="1066" spans="1:6" x14ac:dyDescent="0.3">
      <c r="A1066" s="21" t="s">
        <v>14</v>
      </c>
      <c r="B1066" s="21" t="s">
        <v>6</v>
      </c>
      <c r="C1066" s="21" t="s">
        <v>12</v>
      </c>
      <c r="D1066" s="22">
        <v>12</v>
      </c>
      <c r="E1066" s="23" t="s">
        <v>38</v>
      </c>
      <c r="F1066">
        <f t="shared" si="16"/>
        <v>202203</v>
      </c>
    </row>
    <row r="1067" spans="1:6" x14ac:dyDescent="0.3">
      <c r="A1067" s="21" t="s">
        <v>140</v>
      </c>
      <c r="B1067" s="21" t="s">
        <v>6</v>
      </c>
      <c r="C1067" s="21" t="s">
        <v>7</v>
      </c>
      <c r="D1067" s="22">
        <v>13</v>
      </c>
      <c r="E1067" s="23" t="s">
        <v>38</v>
      </c>
      <c r="F1067">
        <f t="shared" si="16"/>
        <v>202203</v>
      </c>
    </row>
    <row r="1068" spans="1:6" x14ac:dyDescent="0.3">
      <c r="A1068" s="21" t="s">
        <v>140</v>
      </c>
      <c r="B1068" s="21" t="s">
        <v>6</v>
      </c>
      <c r="C1068" s="21" t="s">
        <v>9</v>
      </c>
      <c r="D1068" s="22">
        <v>1</v>
      </c>
      <c r="E1068" s="23" t="s">
        <v>38</v>
      </c>
      <c r="F1068">
        <f t="shared" si="16"/>
        <v>202203</v>
      </c>
    </row>
    <row r="1069" spans="1:6" x14ac:dyDescent="0.3">
      <c r="A1069" s="21" t="s">
        <v>140</v>
      </c>
      <c r="B1069" s="21" t="s">
        <v>6</v>
      </c>
      <c r="C1069" s="21" t="s">
        <v>10</v>
      </c>
      <c r="D1069" s="22">
        <v>4</v>
      </c>
      <c r="E1069" s="23" t="s">
        <v>38</v>
      </c>
      <c r="F1069">
        <f t="shared" si="16"/>
        <v>202203</v>
      </c>
    </row>
    <row r="1070" spans="1:6" x14ac:dyDescent="0.3">
      <c r="A1070" s="21" t="s">
        <v>140</v>
      </c>
      <c r="B1070" s="21" t="s">
        <v>6</v>
      </c>
      <c r="C1070" s="21" t="s">
        <v>11</v>
      </c>
      <c r="D1070" s="22">
        <v>1</v>
      </c>
      <c r="E1070" s="23" t="s">
        <v>38</v>
      </c>
      <c r="F1070">
        <f t="shared" si="16"/>
        <v>202203</v>
      </c>
    </row>
    <row r="1071" spans="1:6" x14ac:dyDescent="0.3">
      <c r="A1071" s="21" t="s">
        <v>140</v>
      </c>
      <c r="B1071" s="21" t="s">
        <v>6</v>
      </c>
      <c r="C1071" s="21" t="s">
        <v>12</v>
      </c>
      <c r="D1071" s="22">
        <v>0</v>
      </c>
      <c r="E1071" s="23" t="s">
        <v>38</v>
      </c>
      <c r="F1071">
        <f t="shared" si="16"/>
        <v>202203</v>
      </c>
    </row>
    <row r="1072" spans="1:6" x14ac:dyDescent="0.3">
      <c r="A1072" s="21" t="s">
        <v>15</v>
      </c>
      <c r="B1072" s="21" t="s">
        <v>6</v>
      </c>
      <c r="C1072" s="21" t="s">
        <v>7</v>
      </c>
      <c r="D1072" s="22">
        <v>602</v>
      </c>
      <c r="E1072" s="23" t="s">
        <v>38</v>
      </c>
      <c r="F1072">
        <f t="shared" si="16"/>
        <v>202203</v>
      </c>
    </row>
    <row r="1073" spans="1:6" x14ac:dyDescent="0.3">
      <c r="A1073" s="21" t="s">
        <v>15</v>
      </c>
      <c r="B1073" s="21" t="s">
        <v>6</v>
      </c>
      <c r="C1073" s="21" t="s">
        <v>9</v>
      </c>
      <c r="D1073" s="22">
        <v>147</v>
      </c>
      <c r="E1073" s="23" t="s">
        <v>38</v>
      </c>
      <c r="F1073">
        <f t="shared" si="16"/>
        <v>202203</v>
      </c>
    </row>
    <row r="1074" spans="1:6" x14ac:dyDescent="0.3">
      <c r="A1074" s="21" t="s">
        <v>15</v>
      </c>
      <c r="B1074" s="21" t="s">
        <v>6</v>
      </c>
      <c r="C1074" s="21" t="s">
        <v>10</v>
      </c>
      <c r="D1074" s="22">
        <v>422</v>
      </c>
      <c r="E1074" s="23" t="s">
        <v>38</v>
      </c>
      <c r="F1074">
        <f t="shared" si="16"/>
        <v>202203</v>
      </c>
    </row>
    <row r="1075" spans="1:6" x14ac:dyDescent="0.3">
      <c r="A1075" s="21" t="s">
        <v>15</v>
      </c>
      <c r="B1075" s="21" t="s">
        <v>6</v>
      </c>
      <c r="C1075" s="21" t="s">
        <v>11</v>
      </c>
      <c r="D1075" s="22">
        <v>142</v>
      </c>
      <c r="E1075" s="23" t="s">
        <v>38</v>
      </c>
      <c r="F1075">
        <f t="shared" si="16"/>
        <v>202203</v>
      </c>
    </row>
    <row r="1076" spans="1:6" x14ac:dyDescent="0.3">
      <c r="A1076" s="21" t="s">
        <v>15</v>
      </c>
      <c r="B1076" s="21" t="s">
        <v>6</v>
      </c>
      <c r="C1076" s="21" t="s">
        <v>12</v>
      </c>
      <c r="D1076" s="22">
        <v>49</v>
      </c>
      <c r="E1076" s="23" t="s">
        <v>38</v>
      </c>
      <c r="F1076">
        <f t="shared" si="16"/>
        <v>202203</v>
      </c>
    </row>
    <row r="1077" spans="1:6" x14ac:dyDescent="0.3">
      <c r="A1077" s="21" t="s">
        <v>16</v>
      </c>
      <c r="B1077" s="21" t="s">
        <v>6</v>
      </c>
      <c r="C1077" s="21" t="s">
        <v>7</v>
      </c>
      <c r="D1077" s="22">
        <v>1199</v>
      </c>
      <c r="E1077" s="23" t="s">
        <v>38</v>
      </c>
      <c r="F1077">
        <f t="shared" si="16"/>
        <v>202203</v>
      </c>
    </row>
    <row r="1078" spans="1:6" x14ac:dyDescent="0.3">
      <c r="A1078" s="21" t="s">
        <v>16</v>
      </c>
      <c r="B1078" s="21" t="s">
        <v>6</v>
      </c>
      <c r="C1078" s="21" t="s">
        <v>9</v>
      </c>
      <c r="D1078" s="22">
        <v>277</v>
      </c>
      <c r="E1078" s="23" t="s">
        <v>38</v>
      </c>
      <c r="F1078">
        <f t="shared" si="16"/>
        <v>202203</v>
      </c>
    </row>
    <row r="1079" spans="1:6" x14ac:dyDescent="0.3">
      <c r="A1079" s="21" t="s">
        <v>16</v>
      </c>
      <c r="B1079" s="21" t="s">
        <v>6</v>
      </c>
      <c r="C1079" s="21" t="s">
        <v>10</v>
      </c>
      <c r="D1079" s="22">
        <v>406</v>
      </c>
      <c r="E1079" s="23" t="s">
        <v>38</v>
      </c>
      <c r="F1079">
        <f t="shared" si="16"/>
        <v>202203</v>
      </c>
    </row>
    <row r="1080" spans="1:6" x14ac:dyDescent="0.3">
      <c r="A1080" s="21" t="s">
        <v>16</v>
      </c>
      <c r="B1080" s="21" t="s">
        <v>6</v>
      </c>
      <c r="C1080" s="21" t="s">
        <v>11</v>
      </c>
      <c r="D1080" s="22">
        <v>129</v>
      </c>
      <c r="E1080" s="23" t="s">
        <v>38</v>
      </c>
      <c r="F1080">
        <f t="shared" si="16"/>
        <v>202203</v>
      </c>
    </row>
    <row r="1081" spans="1:6" x14ac:dyDescent="0.3">
      <c r="A1081" s="21" t="s">
        <v>16</v>
      </c>
      <c r="B1081" s="21" t="s">
        <v>6</v>
      </c>
      <c r="C1081" s="21" t="s">
        <v>12</v>
      </c>
      <c r="D1081" s="22">
        <v>27</v>
      </c>
      <c r="E1081" s="23" t="s">
        <v>38</v>
      </c>
      <c r="F1081">
        <f t="shared" si="16"/>
        <v>202203</v>
      </c>
    </row>
    <row r="1082" spans="1:6" x14ac:dyDescent="0.3">
      <c r="A1082" s="21" t="s">
        <v>17</v>
      </c>
      <c r="B1082" s="21" t="s">
        <v>6</v>
      </c>
      <c r="C1082" s="21" t="s">
        <v>7</v>
      </c>
      <c r="D1082" s="22">
        <v>154</v>
      </c>
      <c r="E1082" s="23" t="s">
        <v>38</v>
      </c>
      <c r="F1082">
        <f t="shared" si="16"/>
        <v>202203</v>
      </c>
    </row>
    <row r="1083" spans="1:6" x14ac:dyDescent="0.3">
      <c r="A1083" s="21" t="s">
        <v>17</v>
      </c>
      <c r="B1083" s="21" t="s">
        <v>6</v>
      </c>
      <c r="C1083" s="21" t="s">
        <v>9</v>
      </c>
      <c r="D1083" s="22">
        <v>11</v>
      </c>
      <c r="E1083" s="23" t="s">
        <v>38</v>
      </c>
      <c r="F1083">
        <f t="shared" si="16"/>
        <v>202203</v>
      </c>
    </row>
    <row r="1084" spans="1:6" x14ac:dyDescent="0.3">
      <c r="A1084" s="21" t="s">
        <v>17</v>
      </c>
      <c r="B1084" s="21" t="s">
        <v>6</v>
      </c>
      <c r="C1084" s="21" t="s">
        <v>10</v>
      </c>
      <c r="D1084" s="22">
        <v>21</v>
      </c>
      <c r="E1084" s="23" t="s">
        <v>38</v>
      </c>
      <c r="F1084">
        <f t="shared" si="16"/>
        <v>202203</v>
      </c>
    </row>
    <row r="1085" spans="1:6" x14ac:dyDescent="0.3">
      <c r="A1085" s="21" t="s">
        <v>17</v>
      </c>
      <c r="B1085" s="21" t="s">
        <v>6</v>
      </c>
      <c r="C1085" s="21" t="s">
        <v>11</v>
      </c>
      <c r="D1085" s="22">
        <v>12</v>
      </c>
      <c r="E1085" s="23" t="s">
        <v>38</v>
      </c>
      <c r="F1085">
        <f t="shared" si="16"/>
        <v>202203</v>
      </c>
    </row>
    <row r="1086" spans="1:6" x14ac:dyDescent="0.3">
      <c r="A1086" s="21" t="s">
        <v>17</v>
      </c>
      <c r="B1086" s="21" t="s">
        <v>6</v>
      </c>
      <c r="C1086" s="21" t="s">
        <v>12</v>
      </c>
      <c r="D1086" s="22">
        <v>1</v>
      </c>
      <c r="E1086" s="23" t="s">
        <v>38</v>
      </c>
      <c r="F1086">
        <f t="shared" si="16"/>
        <v>202203</v>
      </c>
    </row>
    <row r="1087" spans="1:6" x14ac:dyDescent="0.3">
      <c r="A1087" s="21" t="s">
        <v>141</v>
      </c>
      <c r="B1087" s="21" t="s">
        <v>6</v>
      </c>
      <c r="C1087" s="21" t="s">
        <v>7</v>
      </c>
      <c r="D1087" s="22">
        <v>24</v>
      </c>
      <c r="E1087" s="23" t="s">
        <v>38</v>
      </c>
      <c r="F1087">
        <f t="shared" si="16"/>
        <v>202203</v>
      </c>
    </row>
    <row r="1088" spans="1:6" x14ac:dyDescent="0.3">
      <c r="A1088" s="21" t="s">
        <v>141</v>
      </c>
      <c r="B1088" s="21" t="s">
        <v>6</v>
      </c>
      <c r="C1088" s="21" t="s">
        <v>9</v>
      </c>
      <c r="D1088" s="22">
        <v>3</v>
      </c>
      <c r="E1088" s="23" t="s">
        <v>38</v>
      </c>
      <c r="F1088">
        <f t="shared" si="16"/>
        <v>202203</v>
      </c>
    </row>
    <row r="1089" spans="1:6" x14ac:dyDescent="0.3">
      <c r="A1089" s="21" t="s">
        <v>141</v>
      </c>
      <c r="B1089" s="21" t="s">
        <v>6</v>
      </c>
      <c r="C1089" s="21" t="s">
        <v>10</v>
      </c>
      <c r="D1089" s="22">
        <v>13</v>
      </c>
      <c r="E1089" s="23" t="s">
        <v>38</v>
      </c>
      <c r="F1089">
        <f t="shared" si="16"/>
        <v>202203</v>
      </c>
    </row>
    <row r="1090" spans="1:6" x14ac:dyDescent="0.3">
      <c r="A1090" s="21" t="s">
        <v>141</v>
      </c>
      <c r="B1090" s="21" t="s">
        <v>6</v>
      </c>
      <c r="C1090" s="21" t="s">
        <v>11</v>
      </c>
      <c r="D1090" s="22">
        <v>3</v>
      </c>
      <c r="E1090" s="23" t="s">
        <v>38</v>
      </c>
      <c r="F1090">
        <f t="shared" si="16"/>
        <v>202203</v>
      </c>
    </row>
    <row r="1091" spans="1:6" x14ac:dyDescent="0.3">
      <c r="A1091" s="21" t="s">
        <v>141</v>
      </c>
      <c r="B1091" s="21" t="s">
        <v>6</v>
      </c>
      <c r="C1091" s="21" t="s">
        <v>12</v>
      </c>
      <c r="D1091" s="22">
        <v>0</v>
      </c>
      <c r="E1091" s="23" t="s">
        <v>38</v>
      </c>
      <c r="F1091">
        <f t="shared" ref="F1091:F1154" si="17">YEAR(E1091)*100+MONTH(E1091)</f>
        <v>202203</v>
      </c>
    </row>
    <row r="1092" spans="1:6" x14ac:dyDescent="0.3">
      <c r="A1092" s="21" t="s">
        <v>18</v>
      </c>
      <c r="B1092" s="21" t="s">
        <v>6</v>
      </c>
      <c r="C1092" s="21" t="s">
        <v>7</v>
      </c>
      <c r="D1092" s="22">
        <v>443</v>
      </c>
      <c r="E1092" s="23" t="s">
        <v>38</v>
      </c>
      <c r="F1092">
        <f t="shared" si="17"/>
        <v>202203</v>
      </c>
    </row>
    <row r="1093" spans="1:6" x14ac:dyDescent="0.3">
      <c r="A1093" s="21" t="s">
        <v>18</v>
      </c>
      <c r="B1093" s="21" t="s">
        <v>6</v>
      </c>
      <c r="C1093" s="21" t="s">
        <v>9</v>
      </c>
      <c r="D1093" s="22">
        <v>130</v>
      </c>
      <c r="E1093" s="23" t="s">
        <v>38</v>
      </c>
      <c r="F1093">
        <f t="shared" si="17"/>
        <v>202203</v>
      </c>
    </row>
    <row r="1094" spans="1:6" x14ac:dyDescent="0.3">
      <c r="A1094" s="21" t="s">
        <v>18</v>
      </c>
      <c r="B1094" s="21" t="s">
        <v>6</v>
      </c>
      <c r="C1094" s="21" t="s">
        <v>10</v>
      </c>
      <c r="D1094" s="22">
        <v>149</v>
      </c>
      <c r="E1094" s="23" t="s">
        <v>38</v>
      </c>
      <c r="F1094">
        <f t="shared" si="17"/>
        <v>202203</v>
      </c>
    </row>
    <row r="1095" spans="1:6" x14ac:dyDescent="0.3">
      <c r="A1095" s="21" t="s">
        <v>18</v>
      </c>
      <c r="B1095" s="21" t="s">
        <v>6</v>
      </c>
      <c r="C1095" s="21" t="s">
        <v>11</v>
      </c>
      <c r="D1095" s="22">
        <v>161</v>
      </c>
      <c r="E1095" s="23" t="s">
        <v>38</v>
      </c>
      <c r="F1095">
        <f t="shared" si="17"/>
        <v>202203</v>
      </c>
    </row>
    <row r="1096" spans="1:6" x14ac:dyDescent="0.3">
      <c r="A1096" s="21" t="s">
        <v>18</v>
      </c>
      <c r="B1096" s="21" t="s">
        <v>6</v>
      </c>
      <c r="C1096" s="21" t="s">
        <v>12</v>
      </c>
      <c r="D1096" s="22">
        <v>18</v>
      </c>
      <c r="E1096" s="23" t="s">
        <v>38</v>
      </c>
      <c r="F1096">
        <f t="shared" si="17"/>
        <v>202203</v>
      </c>
    </row>
    <row r="1097" spans="1:6" x14ac:dyDescent="0.3">
      <c r="A1097" s="21" t="s">
        <v>19</v>
      </c>
      <c r="B1097" s="21" t="s">
        <v>6</v>
      </c>
      <c r="C1097" s="21" t="s">
        <v>7</v>
      </c>
      <c r="D1097" s="22">
        <v>46</v>
      </c>
      <c r="E1097" s="23" t="s">
        <v>38</v>
      </c>
      <c r="F1097">
        <f t="shared" si="17"/>
        <v>202203</v>
      </c>
    </row>
    <row r="1098" spans="1:6" x14ac:dyDescent="0.3">
      <c r="A1098" s="21" t="s">
        <v>19</v>
      </c>
      <c r="B1098" s="21" t="s">
        <v>6</v>
      </c>
      <c r="C1098" s="21" t="s">
        <v>9</v>
      </c>
      <c r="D1098" s="22">
        <v>3</v>
      </c>
      <c r="E1098" s="23" t="s">
        <v>38</v>
      </c>
      <c r="F1098">
        <f t="shared" si="17"/>
        <v>202203</v>
      </c>
    </row>
    <row r="1099" spans="1:6" x14ac:dyDescent="0.3">
      <c r="A1099" s="21" t="s">
        <v>19</v>
      </c>
      <c r="B1099" s="21" t="s">
        <v>6</v>
      </c>
      <c r="C1099" s="21" t="s">
        <v>10</v>
      </c>
      <c r="D1099" s="22">
        <v>5</v>
      </c>
      <c r="E1099" s="23" t="s">
        <v>38</v>
      </c>
      <c r="F1099">
        <f t="shared" si="17"/>
        <v>202203</v>
      </c>
    </row>
    <row r="1100" spans="1:6" x14ac:dyDescent="0.3">
      <c r="A1100" s="21" t="s">
        <v>19</v>
      </c>
      <c r="B1100" s="21" t="s">
        <v>6</v>
      </c>
      <c r="C1100" s="21" t="s">
        <v>11</v>
      </c>
      <c r="D1100" s="22">
        <v>0</v>
      </c>
      <c r="E1100" s="23" t="s">
        <v>38</v>
      </c>
      <c r="F1100">
        <f t="shared" si="17"/>
        <v>202203</v>
      </c>
    </row>
    <row r="1101" spans="1:6" x14ac:dyDescent="0.3">
      <c r="A1101" s="21" t="s">
        <v>19</v>
      </c>
      <c r="B1101" s="21" t="s">
        <v>6</v>
      </c>
      <c r="C1101" s="21" t="s">
        <v>12</v>
      </c>
      <c r="D1101" s="22">
        <v>2</v>
      </c>
      <c r="E1101" s="23" t="s">
        <v>38</v>
      </c>
      <c r="F1101">
        <f t="shared" si="17"/>
        <v>202203</v>
      </c>
    </row>
    <row r="1102" spans="1:6" x14ac:dyDescent="0.3">
      <c r="A1102" s="21" t="s">
        <v>20</v>
      </c>
      <c r="B1102" s="21" t="s">
        <v>6</v>
      </c>
      <c r="C1102" s="21" t="s">
        <v>7</v>
      </c>
      <c r="D1102" s="22">
        <v>75</v>
      </c>
      <c r="E1102" s="23" t="s">
        <v>38</v>
      </c>
      <c r="F1102">
        <f t="shared" si="17"/>
        <v>202203</v>
      </c>
    </row>
    <row r="1103" spans="1:6" x14ac:dyDescent="0.3">
      <c r="A1103" s="21" t="s">
        <v>20</v>
      </c>
      <c r="B1103" s="21" t="s">
        <v>6</v>
      </c>
      <c r="C1103" s="21" t="s">
        <v>9</v>
      </c>
      <c r="D1103" s="22">
        <v>21</v>
      </c>
      <c r="E1103" s="23" t="s">
        <v>38</v>
      </c>
      <c r="F1103">
        <f t="shared" si="17"/>
        <v>202203</v>
      </c>
    </row>
    <row r="1104" spans="1:6" x14ac:dyDescent="0.3">
      <c r="A1104" s="21" t="s">
        <v>20</v>
      </c>
      <c r="B1104" s="21" t="s">
        <v>6</v>
      </c>
      <c r="C1104" s="21" t="s">
        <v>10</v>
      </c>
      <c r="D1104" s="22">
        <v>29</v>
      </c>
      <c r="E1104" s="23" t="s">
        <v>38</v>
      </c>
      <c r="F1104">
        <f t="shared" si="17"/>
        <v>202203</v>
      </c>
    </row>
    <row r="1105" spans="1:6" x14ac:dyDescent="0.3">
      <c r="A1105" s="21" t="s">
        <v>20</v>
      </c>
      <c r="B1105" s="21" t="s">
        <v>6</v>
      </c>
      <c r="C1105" s="21" t="s">
        <v>11</v>
      </c>
      <c r="D1105" s="22">
        <v>17</v>
      </c>
      <c r="E1105" s="23" t="s">
        <v>38</v>
      </c>
      <c r="F1105">
        <f t="shared" si="17"/>
        <v>202203</v>
      </c>
    </row>
    <row r="1106" spans="1:6" x14ac:dyDescent="0.3">
      <c r="A1106" s="21" t="s">
        <v>20</v>
      </c>
      <c r="B1106" s="21" t="s">
        <v>6</v>
      </c>
      <c r="C1106" s="21" t="s">
        <v>12</v>
      </c>
      <c r="D1106" s="22">
        <v>1</v>
      </c>
      <c r="E1106" s="23" t="s">
        <v>38</v>
      </c>
      <c r="F1106">
        <f t="shared" si="17"/>
        <v>202203</v>
      </c>
    </row>
    <row r="1107" spans="1:6" x14ac:dyDescent="0.3">
      <c r="A1107" s="21" t="s">
        <v>21</v>
      </c>
      <c r="B1107" s="21" t="s">
        <v>6</v>
      </c>
      <c r="C1107" s="21" t="s">
        <v>7</v>
      </c>
      <c r="D1107" s="22">
        <v>29</v>
      </c>
      <c r="E1107" s="23" t="s">
        <v>38</v>
      </c>
      <c r="F1107">
        <f t="shared" si="17"/>
        <v>202203</v>
      </c>
    </row>
    <row r="1108" spans="1:6" x14ac:dyDescent="0.3">
      <c r="A1108" s="21" t="s">
        <v>21</v>
      </c>
      <c r="B1108" s="21" t="s">
        <v>6</v>
      </c>
      <c r="C1108" s="21" t="s">
        <v>9</v>
      </c>
      <c r="D1108" s="22">
        <v>48</v>
      </c>
      <c r="E1108" s="23" t="s">
        <v>38</v>
      </c>
      <c r="F1108">
        <f t="shared" si="17"/>
        <v>202203</v>
      </c>
    </row>
    <row r="1109" spans="1:6" x14ac:dyDescent="0.3">
      <c r="A1109" s="21" t="s">
        <v>21</v>
      </c>
      <c r="B1109" s="21" t="s">
        <v>6</v>
      </c>
      <c r="C1109" s="21" t="s">
        <v>10</v>
      </c>
      <c r="D1109" s="22">
        <v>8</v>
      </c>
      <c r="E1109" s="23" t="s">
        <v>38</v>
      </c>
      <c r="F1109">
        <f t="shared" si="17"/>
        <v>202203</v>
      </c>
    </row>
    <row r="1110" spans="1:6" x14ac:dyDescent="0.3">
      <c r="A1110" s="21" t="s">
        <v>21</v>
      </c>
      <c r="B1110" s="21" t="s">
        <v>6</v>
      </c>
      <c r="C1110" s="21" t="s">
        <v>11</v>
      </c>
      <c r="D1110" s="22">
        <v>7</v>
      </c>
      <c r="E1110" s="23" t="s">
        <v>38</v>
      </c>
      <c r="F1110">
        <f t="shared" si="17"/>
        <v>202203</v>
      </c>
    </row>
    <row r="1111" spans="1:6" x14ac:dyDescent="0.3">
      <c r="A1111" s="21" t="s">
        <v>21</v>
      </c>
      <c r="B1111" s="21" t="s">
        <v>6</v>
      </c>
      <c r="C1111" s="21" t="s">
        <v>12</v>
      </c>
      <c r="D1111" s="22">
        <v>1</v>
      </c>
      <c r="E1111" s="23" t="s">
        <v>38</v>
      </c>
      <c r="F1111">
        <f t="shared" si="17"/>
        <v>202203</v>
      </c>
    </row>
    <row r="1112" spans="1:6" x14ac:dyDescent="0.3">
      <c r="A1112" s="21" t="s">
        <v>22</v>
      </c>
      <c r="B1112" s="21" t="s">
        <v>6</v>
      </c>
      <c r="C1112" s="21" t="s">
        <v>7</v>
      </c>
      <c r="D1112" s="22">
        <v>19</v>
      </c>
      <c r="E1112" s="23" t="s">
        <v>38</v>
      </c>
      <c r="F1112">
        <f t="shared" si="17"/>
        <v>202203</v>
      </c>
    </row>
    <row r="1113" spans="1:6" x14ac:dyDescent="0.3">
      <c r="A1113" s="21" t="s">
        <v>22</v>
      </c>
      <c r="B1113" s="21" t="s">
        <v>6</v>
      </c>
      <c r="C1113" s="21" t="s">
        <v>9</v>
      </c>
      <c r="D1113" s="22">
        <v>1</v>
      </c>
      <c r="E1113" s="23" t="s">
        <v>38</v>
      </c>
      <c r="F1113">
        <f t="shared" si="17"/>
        <v>202203</v>
      </c>
    </row>
    <row r="1114" spans="1:6" x14ac:dyDescent="0.3">
      <c r="A1114" s="21" t="s">
        <v>22</v>
      </c>
      <c r="B1114" s="21" t="s">
        <v>6</v>
      </c>
      <c r="C1114" s="21" t="s">
        <v>10</v>
      </c>
      <c r="D1114" s="22">
        <v>4</v>
      </c>
      <c r="E1114" s="23" t="s">
        <v>38</v>
      </c>
      <c r="F1114">
        <f t="shared" si="17"/>
        <v>202203</v>
      </c>
    </row>
    <row r="1115" spans="1:6" x14ac:dyDescent="0.3">
      <c r="A1115" s="21" t="s">
        <v>22</v>
      </c>
      <c r="B1115" s="21" t="s">
        <v>6</v>
      </c>
      <c r="C1115" s="21" t="s">
        <v>11</v>
      </c>
      <c r="D1115" s="22">
        <v>3</v>
      </c>
      <c r="E1115" s="23" t="s">
        <v>38</v>
      </c>
      <c r="F1115">
        <f t="shared" si="17"/>
        <v>202203</v>
      </c>
    </row>
    <row r="1116" spans="1:6" x14ac:dyDescent="0.3">
      <c r="A1116" s="21" t="s">
        <v>22</v>
      </c>
      <c r="B1116" s="21" t="s">
        <v>6</v>
      </c>
      <c r="C1116" s="21" t="s">
        <v>12</v>
      </c>
      <c r="D1116" s="22">
        <v>10</v>
      </c>
      <c r="E1116" s="23" t="s">
        <v>38</v>
      </c>
      <c r="F1116">
        <f t="shared" si="17"/>
        <v>202203</v>
      </c>
    </row>
    <row r="1117" spans="1:6" x14ac:dyDescent="0.3">
      <c r="A1117" s="21" t="s">
        <v>23</v>
      </c>
      <c r="B1117" s="21" t="s">
        <v>6</v>
      </c>
      <c r="C1117" s="21" t="s">
        <v>7</v>
      </c>
      <c r="D1117" s="22">
        <v>0</v>
      </c>
      <c r="E1117" s="23" t="s">
        <v>38</v>
      </c>
      <c r="F1117">
        <f t="shared" si="17"/>
        <v>202203</v>
      </c>
    </row>
    <row r="1118" spans="1:6" x14ac:dyDescent="0.3">
      <c r="A1118" s="21" t="s">
        <v>23</v>
      </c>
      <c r="B1118" s="21" t="s">
        <v>6</v>
      </c>
      <c r="C1118" s="21" t="s">
        <v>9</v>
      </c>
      <c r="D1118" s="22">
        <v>0</v>
      </c>
      <c r="E1118" s="23" t="s">
        <v>38</v>
      </c>
      <c r="F1118">
        <f t="shared" si="17"/>
        <v>202203</v>
      </c>
    </row>
    <row r="1119" spans="1:6" x14ac:dyDescent="0.3">
      <c r="A1119" s="21" t="s">
        <v>23</v>
      </c>
      <c r="B1119" s="21" t="s">
        <v>6</v>
      </c>
      <c r="C1119" s="21" t="s">
        <v>10</v>
      </c>
      <c r="D1119" s="22">
        <v>0</v>
      </c>
      <c r="E1119" s="23" t="s">
        <v>38</v>
      </c>
      <c r="F1119">
        <f t="shared" si="17"/>
        <v>202203</v>
      </c>
    </row>
    <row r="1120" spans="1:6" x14ac:dyDescent="0.3">
      <c r="A1120" s="21" t="s">
        <v>23</v>
      </c>
      <c r="B1120" s="21" t="s">
        <v>6</v>
      </c>
      <c r="C1120" s="21" t="s">
        <v>11</v>
      </c>
      <c r="D1120" s="22">
        <v>0</v>
      </c>
      <c r="E1120" s="23" t="s">
        <v>38</v>
      </c>
      <c r="F1120">
        <f t="shared" si="17"/>
        <v>202203</v>
      </c>
    </row>
    <row r="1121" spans="1:6" x14ac:dyDescent="0.3">
      <c r="A1121" s="21" t="s">
        <v>23</v>
      </c>
      <c r="B1121" s="21" t="s">
        <v>6</v>
      </c>
      <c r="C1121" s="21" t="s">
        <v>12</v>
      </c>
      <c r="D1121" s="22">
        <v>0</v>
      </c>
      <c r="E1121" s="23" t="s">
        <v>38</v>
      </c>
      <c r="F1121">
        <f t="shared" si="17"/>
        <v>202203</v>
      </c>
    </row>
    <row r="1122" spans="1:6" x14ac:dyDescent="0.3">
      <c r="A1122" s="21" t="s">
        <v>24</v>
      </c>
      <c r="B1122" s="21" t="s">
        <v>6</v>
      </c>
      <c r="C1122" s="21" t="s">
        <v>7</v>
      </c>
      <c r="D1122" s="22">
        <v>3</v>
      </c>
      <c r="E1122" s="23" t="s">
        <v>38</v>
      </c>
      <c r="F1122">
        <f t="shared" si="17"/>
        <v>202203</v>
      </c>
    </row>
    <row r="1123" spans="1:6" x14ac:dyDescent="0.3">
      <c r="A1123" s="21" t="s">
        <v>24</v>
      </c>
      <c r="B1123" s="21" t="s">
        <v>6</v>
      </c>
      <c r="C1123" s="21" t="s">
        <v>9</v>
      </c>
      <c r="D1123" s="22">
        <v>0</v>
      </c>
      <c r="E1123" s="23" t="s">
        <v>38</v>
      </c>
      <c r="F1123">
        <f t="shared" si="17"/>
        <v>202203</v>
      </c>
    </row>
    <row r="1124" spans="1:6" x14ac:dyDescent="0.3">
      <c r="A1124" s="21" t="s">
        <v>24</v>
      </c>
      <c r="B1124" s="21" t="s">
        <v>6</v>
      </c>
      <c r="C1124" s="21" t="s">
        <v>10</v>
      </c>
      <c r="D1124" s="22">
        <v>0</v>
      </c>
      <c r="E1124" s="23" t="s">
        <v>38</v>
      </c>
      <c r="F1124">
        <f t="shared" si="17"/>
        <v>202203</v>
      </c>
    </row>
    <row r="1125" spans="1:6" x14ac:dyDescent="0.3">
      <c r="A1125" s="21" t="s">
        <v>24</v>
      </c>
      <c r="B1125" s="21" t="s">
        <v>6</v>
      </c>
      <c r="C1125" s="21" t="s">
        <v>11</v>
      </c>
      <c r="D1125" s="22">
        <v>1</v>
      </c>
      <c r="E1125" s="23" t="s">
        <v>38</v>
      </c>
      <c r="F1125">
        <f t="shared" si="17"/>
        <v>202203</v>
      </c>
    </row>
    <row r="1126" spans="1:6" x14ac:dyDescent="0.3">
      <c r="A1126" s="21" t="s">
        <v>24</v>
      </c>
      <c r="B1126" s="21" t="s">
        <v>6</v>
      </c>
      <c r="C1126" s="21" t="s">
        <v>12</v>
      </c>
      <c r="D1126" s="22">
        <v>3</v>
      </c>
      <c r="E1126" s="23" t="s">
        <v>38</v>
      </c>
      <c r="F1126">
        <f t="shared" si="17"/>
        <v>202203</v>
      </c>
    </row>
    <row r="1127" spans="1:6" x14ac:dyDescent="0.3">
      <c r="A1127" s="21" t="s">
        <v>5</v>
      </c>
      <c r="B1127" s="21" t="s">
        <v>6</v>
      </c>
      <c r="C1127" s="21" t="s">
        <v>7</v>
      </c>
      <c r="D1127" s="22">
        <v>232</v>
      </c>
      <c r="E1127" s="23" t="s">
        <v>39</v>
      </c>
      <c r="F1127">
        <f t="shared" si="17"/>
        <v>202204</v>
      </c>
    </row>
    <row r="1128" spans="1:6" x14ac:dyDescent="0.3">
      <c r="A1128" s="21" t="s">
        <v>5</v>
      </c>
      <c r="B1128" s="21" t="s">
        <v>6</v>
      </c>
      <c r="C1128" s="21" t="s">
        <v>9</v>
      </c>
      <c r="D1128" s="22">
        <v>93</v>
      </c>
      <c r="E1128" s="23" t="s">
        <v>39</v>
      </c>
      <c r="F1128">
        <f t="shared" si="17"/>
        <v>202204</v>
      </c>
    </row>
    <row r="1129" spans="1:6" x14ac:dyDescent="0.3">
      <c r="A1129" s="21" t="s">
        <v>5</v>
      </c>
      <c r="B1129" s="21" t="s">
        <v>6</v>
      </c>
      <c r="C1129" s="21" t="s">
        <v>10</v>
      </c>
      <c r="D1129" s="22">
        <v>160</v>
      </c>
      <c r="E1129" s="23" t="s">
        <v>39</v>
      </c>
      <c r="F1129">
        <f t="shared" si="17"/>
        <v>202204</v>
      </c>
    </row>
    <row r="1130" spans="1:6" x14ac:dyDescent="0.3">
      <c r="A1130" s="21" t="s">
        <v>5</v>
      </c>
      <c r="B1130" s="21" t="s">
        <v>6</v>
      </c>
      <c r="C1130" s="21" t="s">
        <v>11</v>
      </c>
      <c r="D1130" s="22">
        <v>77</v>
      </c>
      <c r="E1130" s="23" t="s">
        <v>39</v>
      </c>
      <c r="F1130">
        <f t="shared" si="17"/>
        <v>202204</v>
      </c>
    </row>
    <row r="1131" spans="1:6" x14ac:dyDescent="0.3">
      <c r="A1131" s="21" t="s">
        <v>5</v>
      </c>
      <c r="B1131" s="21" t="s">
        <v>6</v>
      </c>
      <c r="C1131" s="21" t="s">
        <v>12</v>
      </c>
      <c r="D1131" s="22">
        <v>24</v>
      </c>
      <c r="E1131" s="23" t="s">
        <v>39</v>
      </c>
      <c r="F1131">
        <f t="shared" si="17"/>
        <v>202204</v>
      </c>
    </row>
    <row r="1132" spans="1:6" x14ac:dyDescent="0.3">
      <c r="A1132" s="21" t="s">
        <v>13</v>
      </c>
      <c r="B1132" s="21" t="s">
        <v>6</v>
      </c>
      <c r="C1132" s="21" t="s">
        <v>7</v>
      </c>
      <c r="D1132" s="22">
        <v>31</v>
      </c>
      <c r="E1132" s="23" t="s">
        <v>39</v>
      </c>
      <c r="F1132">
        <f t="shared" si="17"/>
        <v>202204</v>
      </c>
    </row>
    <row r="1133" spans="1:6" x14ac:dyDescent="0.3">
      <c r="A1133" s="21" t="s">
        <v>13</v>
      </c>
      <c r="B1133" s="21" t="s">
        <v>6</v>
      </c>
      <c r="C1133" s="21" t="s">
        <v>9</v>
      </c>
      <c r="D1133" s="22">
        <v>8</v>
      </c>
      <c r="E1133" s="23" t="s">
        <v>39</v>
      </c>
      <c r="F1133">
        <f t="shared" si="17"/>
        <v>202204</v>
      </c>
    </row>
    <row r="1134" spans="1:6" x14ac:dyDescent="0.3">
      <c r="A1134" s="21" t="s">
        <v>13</v>
      </c>
      <c r="B1134" s="21" t="s">
        <v>6</v>
      </c>
      <c r="C1134" s="21" t="s">
        <v>10</v>
      </c>
      <c r="D1134" s="22">
        <v>23</v>
      </c>
      <c r="E1134" s="23" t="s">
        <v>39</v>
      </c>
      <c r="F1134">
        <f t="shared" si="17"/>
        <v>202204</v>
      </c>
    </row>
    <row r="1135" spans="1:6" x14ac:dyDescent="0.3">
      <c r="A1135" s="21" t="s">
        <v>13</v>
      </c>
      <c r="B1135" s="21" t="s">
        <v>6</v>
      </c>
      <c r="C1135" s="21" t="s">
        <v>11</v>
      </c>
      <c r="D1135" s="22">
        <v>11</v>
      </c>
      <c r="E1135" s="23" t="s">
        <v>39</v>
      </c>
      <c r="F1135">
        <f t="shared" si="17"/>
        <v>202204</v>
      </c>
    </row>
    <row r="1136" spans="1:6" x14ac:dyDescent="0.3">
      <c r="A1136" s="21" t="s">
        <v>13</v>
      </c>
      <c r="B1136" s="21" t="s">
        <v>6</v>
      </c>
      <c r="C1136" s="21" t="s">
        <v>12</v>
      </c>
      <c r="D1136" s="22">
        <v>2</v>
      </c>
      <c r="E1136" s="23" t="s">
        <v>39</v>
      </c>
      <c r="F1136">
        <f t="shared" si="17"/>
        <v>202204</v>
      </c>
    </row>
    <row r="1137" spans="1:6" x14ac:dyDescent="0.3">
      <c r="A1137" s="21" t="s">
        <v>14</v>
      </c>
      <c r="B1137" s="21" t="s">
        <v>6</v>
      </c>
      <c r="C1137" s="21" t="s">
        <v>7</v>
      </c>
      <c r="D1137" s="22">
        <v>128</v>
      </c>
      <c r="E1137" s="23" t="s">
        <v>39</v>
      </c>
      <c r="F1137">
        <f t="shared" si="17"/>
        <v>202204</v>
      </c>
    </row>
    <row r="1138" spans="1:6" x14ac:dyDescent="0.3">
      <c r="A1138" s="21" t="s">
        <v>14</v>
      </c>
      <c r="B1138" s="21" t="s">
        <v>6</v>
      </c>
      <c r="C1138" s="21" t="s">
        <v>9</v>
      </c>
      <c r="D1138" s="22">
        <v>37</v>
      </c>
      <c r="E1138" s="23" t="s">
        <v>39</v>
      </c>
      <c r="F1138">
        <f t="shared" si="17"/>
        <v>202204</v>
      </c>
    </row>
    <row r="1139" spans="1:6" x14ac:dyDescent="0.3">
      <c r="A1139" s="21" t="s">
        <v>14</v>
      </c>
      <c r="B1139" s="21" t="s">
        <v>6</v>
      </c>
      <c r="C1139" s="21" t="s">
        <v>10</v>
      </c>
      <c r="D1139" s="22">
        <v>70</v>
      </c>
      <c r="E1139" s="23" t="s">
        <v>39</v>
      </c>
      <c r="F1139">
        <f t="shared" si="17"/>
        <v>202204</v>
      </c>
    </row>
    <row r="1140" spans="1:6" x14ac:dyDescent="0.3">
      <c r="A1140" s="21" t="s">
        <v>14</v>
      </c>
      <c r="B1140" s="21" t="s">
        <v>6</v>
      </c>
      <c r="C1140" s="21" t="s">
        <v>11</v>
      </c>
      <c r="D1140" s="22">
        <v>28</v>
      </c>
      <c r="E1140" s="23" t="s">
        <v>39</v>
      </c>
      <c r="F1140">
        <f t="shared" si="17"/>
        <v>202204</v>
      </c>
    </row>
    <row r="1141" spans="1:6" x14ac:dyDescent="0.3">
      <c r="A1141" s="21" t="s">
        <v>14</v>
      </c>
      <c r="B1141" s="21" t="s">
        <v>6</v>
      </c>
      <c r="C1141" s="21" t="s">
        <v>12</v>
      </c>
      <c r="D1141" s="22">
        <v>19</v>
      </c>
      <c r="E1141" s="23" t="s">
        <v>39</v>
      </c>
      <c r="F1141">
        <f t="shared" si="17"/>
        <v>202204</v>
      </c>
    </row>
    <row r="1142" spans="1:6" x14ac:dyDescent="0.3">
      <c r="A1142" s="21" t="s">
        <v>140</v>
      </c>
      <c r="B1142" s="21" t="s">
        <v>6</v>
      </c>
      <c r="C1142" s="21" t="s">
        <v>7</v>
      </c>
      <c r="D1142" s="22">
        <v>13</v>
      </c>
      <c r="E1142" s="23" t="s">
        <v>39</v>
      </c>
      <c r="F1142">
        <f t="shared" si="17"/>
        <v>202204</v>
      </c>
    </row>
    <row r="1143" spans="1:6" x14ac:dyDescent="0.3">
      <c r="A1143" s="21" t="s">
        <v>140</v>
      </c>
      <c r="B1143" s="21" t="s">
        <v>6</v>
      </c>
      <c r="C1143" s="21" t="s">
        <v>9</v>
      </c>
      <c r="D1143" s="22">
        <v>0</v>
      </c>
      <c r="E1143" s="23" t="s">
        <v>39</v>
      </c>
      <c r="F1143">
        <f t="shared" si="17"/>
        <v>202204</v>
      </c>
    </row>
    <row r="1144" spans="1:6" x14ac:dyDescent="0.3">
      <c r="A1144" s="21" t="s">
        <v>140</v>
      </c>
      <c r="B1144" s="21" t="s">
        <v>6</v>
      </c>
      <c r="C1144" s="21" t="s">
        <v>10</v>
      </c>
      <c r="D1144" s="22">
        <v>3</v>
      </c>
      <c r="E1144" s="23" t="s">
        <v>39</v>
      </c>
      <c r="F1144">
        <f t="shared" si="17"/>
        <v>202204</v>
      </c>
    </row>
    <row r="1145" spans="1:6" x14ac:dyDescent="0.3">
      <c r="A1145" s="21" t="s">
        <v>140</v>
      </c>
      <c r="B1145" s="21" t="s">
        <v>6</v>
      </c>
      <c r="C1145" s="21" t="s">
        <v>11</v>
      </c>
      <c r="D1145" s="22">
        <v>0</v>
      </c>
      <c r="E1145" s="23" t="s">
        <v>39</v>
      </c>
      <c r="F1145">
        <f t="shared" si="17"/>
        <v>202204</v>
      </c>
    </row>
    <row r="1146" spans="1:6" x14ac:dyDescent="0.3">
      <c r="A1146" s="21" t="s">
        <v>140</v>
      </c>
      <c r="B1146" s="21" t="s">
        <v>6</v>
      </c>
      <c r="C1146" s="21" t="s">
        <v>12</v>
      </c>
      <c r="D1146" s="22">
        <v>0</v>
      </c>
      <c r="E1146" s="23" t="s">
        <v>39</v>
      </c>
      <c r="F1146">
        <f t="shared" si="17"/>
        <v>202204</v>
      </c>
    </row>
    <row r="1147" spans="1:6" x14ac:dyDescent="0.3">
      <c r="A1147" s="21" t="s">
        <v>15</v>
      </c>
      <c r="B1147" s="21" t="s">
        <v>6</v>
      </c>
      <c r="C1147" s="21" t="s">
        <v>7</v>
      </c>
      <c r="D1147" s="22">
        <v>673</v>
      </c>
      <c r="E1147" s="23" t="s">
        <v>39</v>
      </c>
      <c r="F1147">
        <f t="shared" si="17"/>
        <v>202204</v>
      </c>
    </row>
    <row r="1148" spans="1:6" x14ac:dyDescent="0.3">
      <c r="A1148" s="21" t="s">
        <v>15</v>
      </c>
      <c r="B1148" s="21" t="s">
        <v>6</v>
      </c>
      <c r="C1148" s="21" t="s">
        <v>9</v>
      </c>
      <c r="D1148" s="22">
        <v>179</v>
      </c>
      <c r="E1148" s="23" t="s">
        <v>39</v>
      </c>
      <c r="F1148">
        <f t="shared" si="17"/>
        <v>202204</v>
      </c>
    </row>
    <row r="1149" spans="1:6" x14ac:dyDescent="0.3">
      <c r="A1149" s="21" t="s">
        <v>15</v>
      </c>
      <c r="B1149" s="21" t="s">
        <v>6</v>
      </c>
      <c r="C1149" s="21" t="s">
        <v>10</v>
      </c>
      <c r="D1149" s="22">
        <v>407</v>
      </c>
      <c r="E1149" s="23" t="s">
        <v>39</v>
      </c>
      <c r="F1149">
        <f t="shared" si="17"/>
        <v>202204</v>
      </c>
    </row>
    <row r="1150" spans="1:6" x14ac:dyDescent="0.3">
      <c r="A1150" s="21" t="s">
        <v>15</v>
      </c>
      <c r="B1150" s="21" t="s">
        <v>6</v>
      </c>
      <c r="C1150" s="21" t="s">
        <v>11</v>
      </c>
      <c r="D1150" s="22">
        <v>129</v>
      </c>
      <c r="E1150" s="23" t="s">
        <v>39</v>
      </c>
      <c r="F1150">
        <f t="shared" si="17"/>
        <v>202204</v>
      </c>
    </row>
    <row r="1151" spans="1:6" x14ac:dyDescent="0.3">
      <c r="A1151" s="21" t="s">
        <v>15</v>
      </c>
      <c r="B1151" s="21" t="s">
        <v>6</v>
      </c>
      <c r="C1151" s="21" t="s">
        <v>12</v>
      </c>
      <c r="D1151" s="22">
        <v>50</v>
      </c>
      <c r="E1151" s="23" t="s">
        <v>39</v>
      </c>
      <c r="F1151">
        <f t="shared" si="17"/>
        <v>202204</v>
      </c>
    </row>
    <row r="1152" spans="1:6" x14ac:dyDescent="0.3">
      <c r="A1152" s="21" t="s">
        <v>16</v>
      </c>
      <c r="B1152" s="21" t="s">
        <v>6</v>
      </c>
      <c r="C1152" s="21" t="s">
        <v>7</v>
      </c>
      <c r="D1152" s="22">
        <v>1047</v>
      </c>
      <c r="E1152" s="23" t="s">
        <v>39</v>
      </c>
      <c r="F1152">
        <f t="shared" si="17"/>
        <v>202204</v>
      </c>
    </row>
    <row r="1153" spans="1:6" x14ac:dyDescent="0.3">
      <c r="A1153" s="21" t="s">
        <v>16</v>
      </c>
      <c r="B1153" s="21" t="s">
        <v>6</v>
      </c>
      <c r="C1153" s="21" t="s">
        <v>9</v>
      </c>
      <c r="D1153" s="22">
        <v>233</v>
      </c>
      <c r="E1153" s="23" t="s">
        <v>39</v>
      </c>
      <c r="F1153">
        <f t="shared" si="17"/>
        <v>202204</v>
      </c>
    </row>
    <row r="1154" spans="1:6" x14ac:dyDescent="0.3">
      <c r="A1154" s="21" t="s">
        <v>16</v>
      </c>
      <c r="B1154" s="21" t="s">
        <v>6</v>
      </c>
      <c r="C1154" s="21" t="s">
        <v>10</v>
      </c>
      <c r="D1154" s="22">
        <v>314</v>
      </c>
      <c r="E1154" s="23" t="s">
        <v>39</v>
      </c>
      <c r="F1154">
        <f t="shared" si="17"/>
        <v>202204</v>
      </c>
    </row>
    <row r="1155" spans="1:6" x14ac:dyDescent="0.3">
      <c r="A1155" s="21" t="s">
        <v>16</v>
      </c>
      <c r="B1155" s="21" t="s">
        <v>6</v>
      </c>
      <c r="C1155" s="21" t="s">
        <v>11</v>
      </c>
      <c r="D1155" s="22">
        <v>117</v>
      </c>
      <c r="E1155" s="23" t="s">
        <v>39</v>
      </c>
      <c r="F1155">
        <f t="shared" ref="F1155:F1218" si="18">YEAR(E1155)*100+MONTH(E1155)</f>
        <v>202204</v>
      </c>
    </row>
    <row r="1156" spans="1:6" x14ac:dyDescent="0.3">
      <c r="A1156" s="21" t="s">
        <v>16</v>
      </c>
      <c r="B1156" s="21" t="s">
        <v>6</v>
      </c>
      <c r="C1156" s="21" t="s">
        <v>12</v>
      </c>
      <c r="D1156" s="22">
        <v>20</v>
      </c>
      <c r="E1156" s="23" t="s">
        <v>39</v>
      </c>
      <c r="F1156">
        <f t="shared" si="18"/>
        <v>202204</v>
      </c>
    </row>
    <row r="1157" spans="1:6" x14ac:dyDescent="0.3">
      <c r="A1157" s="21" t="s">
        <v>17</v>
      </c>
      <c r="B1157" s="21" t="s">
        <v>6</v>
      </c>
      <c r="C1157" s="21" t="s">
        <v>7</v>
      </c>
      <c r="D1157" s="22">
        <v>103</v>
      </c>
      <c r="E1157" s="23" t="s">
        <v>39</v>
      </c>
      <c r="F1157">
        <f t="shared" si="18"/>
        <v>202204</v>
      </c>
    </row>
    <row r="1158" spans="1:6" x14ac:dyDescent="0.3">
      <c r="A1158" s="21" t="s">
        <v>17</v>
      </c>
      <c r="B1158" s="21" t="s">
        <v>6</v>
      </c>
      <c r="C1158" s="21" t="s">
        <v>9</v>
      </c>
      <c r="D1158" s="22">
        <v>6</v>
      </c>
      <c r="E1158" s="23" t="s">
        <v>39</v>
      </c>
      <c r="F1158">
        <f t="shared" si="18"/>
        <v>202204</v>
      </c>
    </row>
    <row r="1159" spans="1:6" x14ac:dyDescent="0.3">
      <c r="A1159" s="21" t="s">
        <v>17</v>
      </c>
      <c r="B1159" s="21" t="s">
        <v>6</v>
      </c>
      <c r="C1159" s="21" t="s">
        <v>10</v>
      </c>
      <c r="D1159" s="22">
        <v>15</v>
      </c>
      <c r="E1159" s="23" t="s">
        <v>39</v>
      </c>
      <c r="F1159">
        <f t="shared" si="18"/>
        <v>202204</v>
      </c>
    </row>
    <row r="1160" spans="1:6" x14ac:dyDescent="0.3">
      <c r="A1160" s="21" t="s">
        <v>17</v>
      </c>
      <c r="B1160" s="21" t="s">
        <v>6</v>
      </c>
      <c r="C1160" s="21" t="s">
        <v>11</v>
      </c>
      <c r="D1160" s="22">
        <v>7</v>
      </c>
      <c r="E1160" s="23" t="s">
        <v>39</v>
      </c>
      <c r="F1160">
        <f t="shared" si="18"/>
        <v>202204</v>
      </c>
    </row>
    <row r="1161" spans="1:6" x14ac:dyDescent="0.3">
      <c r="A1161" s="21" t="s">
        <v>17</v>
      </c>
      <c r="B1161" s="21" t="s">
        <v>6</v>
      </c>
      <c r="C1161" s="21" t="s">
        <v>12</v>
      </c>
      <c r="D1161" s="22">
        <v>0</v>
      </c>
      <c r="E1161" s="23" t="s">
        <v>39</v>
      </c>
      <c r="F1161">
        <f t="shared" si="18"/>
        <v>202204</v>
      </c>
    </row>
    <row r="1162" spans="1:6" x14ac:dyDescent="0.3">
      <c r="A1162" s="21" t="s">
        <v>141</v>
      </c>
      <c r="B1162" s="21" t="s">
        <v>6</v>
      </c>
      <c r="C1162" s="21" t="s">
        <v>7</v>
      </c>
      <c r="D1162" s="22">
        <v>12</v>
      </c>
      <c r="E1162" s="23" t="s">
        <v>39</v>
      </c>
      <c r="F1162">
        <f t="shared" si="18"/>
        <v>202204</v>
      </c>
    </row>
    <row r="1163" spans="1:6" x14ac:dyDescent="0.3">
      <c r="A1163" s="21" t="s">
        <v>141</v>
      </c>
      <c r="B1163" s="21" t="s">
        <v>6</v>
      </c>
      <c r="C1163" s="21" t="s">
        <v>9</v>
      </c>
      <c r="D1163" s="22">
        <v>2</v>
      </c>
      <c r="E1163" s="23" t="s">
        <v>39</v>
      </c>
      <c r="F1163">
        <f t="shared" si="18"/>
        <v>202204</v>
      </c>
    </row>
    <row r="1164" spans="1:6" x14ac:dyDescent="0.3">
      <c r="A1164" s="21" t="s">
        <v>141</v>
      </c>
      <c r="B1164" s="21" t="s">
        <v>6</v>
      </c>
      <c r="C1164" s="21" t="s">
        <v>10</v>
      </c>
      <c r="D1164" s="22">
        <v>7</v>
      </c>
      <c r="E1164" s="23" t="s">
        <v>39</v>
      </c>
      <c r="F1164">
        <f t="shared" si="18"/>
        <v>202204</v>
      </c>
    </row>
    <row r="1165" spans="1:6" x14ac:dyDescent="0.3">
      <c r="A1165" s="21" t="s">
        <v>141</v>
      </c>
      <c r="B1165" s="21" t="s">
        <v>6</v>
      </c>
      <c r="C1165" s="21" t="s">
        <v>11</v>
      </c>
      <c r="D1165" s="22">
        <v>3</v>
      </c>
      <c r="E1165" s="23" t="s">
        <v>39</v>
      </c>
      <c r="F1165">
        <f t="shared" si="18"/>
        <v>202204</v>
      </c>
    </row>
    <row r="1166" spans="1:6" x14ac:dyDescent="0.3">
      <c r="A1166" s="21" t="s">
        <v>141</v>
      </c>
      <c r="B1166" s="21" t="s">
        <v>6</v>
      </c>
      <c r="C1166" s="21" t="s">
        <v>12</v>
      </c>
      <c r="D1166" s="22">
        <v>0</v>
      </c>
      <c r="E1166" s="23" t="s">
        <v>39</v>
      </c>
      <c r="F1166">
        <f t="shared" si="18"/>
        <v>202204</v>
      </c>
    </row>
    <row r="1167" spans="1:6" x14ac:dyDescent="0.3">
      <c r="A1167" s="21" t="s">
        <v>18</v>
      </c>
      <c r="B1167" s="21" t="s">
        <v>6</v>
      </c>
      <c r="C1167" s="21" t="s">
        <v>7</v>
      </c>
      <c r="D1167" s="22">
        <v>341</v>
      </c>
      <c r="E1167" s="23" t="s">
        <v>39</v>
      </c>
      <c r="F1167">
        <f t="shared" si="18"/>
        <v>202204</v>
      </c>
    </row>
    <row r="1168" spans="1:6" x14ac:dyDescent="0.3">
      <c r="A1168" s="21" t="s">
        <v>18</v>
      </c>
      <c r="B1168" s="21" t="s">
        <v>6</v>
      </c>
      <c r="C1168" s="21" t="s">
        <v>9</v>
      </c>
      <c r="D1168" s="22">
        <v>104</v>
      </c>
      <c r="E1168" s="23" t="s">
        <v>39</v>
      </c>
      <c r="F1168">
        <f t="shared" si="18"/>
        <v>202204</v>
      </c>
    </row>
    <row r="1169" spans="1:6" x14ac:dyDescent="0.3">
      <c r="A1169" s="21" t="s">
        <v>18</v>
      </c>
      <c r="B1169" s="21" t="s">
        <v>6</v>
      </c>
      <c r="C1169" s="21" t="s">
        <v>10</v>
      </c>
      <c r="D1169" s="22">
        <v>123</v>
      </c>
      <c r="E1169" s="23" t="s">
        <v>39</v>
      </c>
      <c r="F1169">
        <f t="shared" si="18"/>
        <v>202204</v>
      </c>
    </row>
    <row r="1170" spans="1:6" x14ac:dyDescent="0.3">
      <c r="A1170" s="21" t="s">
        <v>18</v>
      </c>
      <c r="B1170" s="21" t="s">
        <v>6</v>
      </c>
      <c r="C1170" s="21" t="s">
        <v>11</v>
      </c>
      <c r="D1170" s="22">
        <v>153</v>
      </c>
      <c r="E1170" s="23" t="s">
        <v>39</v>
      </c>
      <c r="F1170">
        <f t="shared" si="18"/>
        <v>202204</v>
      </c>
    </row>
    <row r="1171" spans="1:6" x14ac:dyDescent="0.3">
      <c r="A1171" s="21" t="s">
        <v>18</v>
      </c>
      <c r="B1171" s="21" t="s">
        <v>6</v>
      </c>
      <c r="C1171" s="21" t="s">
        <v>12</v>
      </c>
      <c r="D1171" s="22">
        <v>16</v>
      </c>
      <c r="E1171" s="23" t="s">
        <v>39</v>
      </c>
      <c r="F1171">
        <f t="shared" si="18"/>
        <v>202204</v>
      </c>
    </row>
    <row r="1172" spans="1:6" x14ac:dyDescent="0.3">
      <c r="A1172" s="21" t="s">
        <v>19</v>
      </c>
      <c r="B1172" s="21" t="s">
        <v>6</v>
      </c>
      <c r="C1172" s="21" t="s">
        <v>7</v>
      </c>
      <c r="D1172" s="22">
        <v>38</v>
      </c>
      <c r="E1172" s="23" t="s">
        <v>39</v>
      </c>
      <c r="F1172">
        <f t="shared" si="18"/>
        <v>202204</v>
      </c>
    </row>
    <row r="1173" spans="1:6" x14ac:dyDescent="0.3">
      <c r="A1173" s="21" t="s">
        <v>19</v>
      </c>
      <c r="B1173" s="21" t="s">
        <v>6</v>
      </c>
      <c r="C1173" s="21" t="s">
        <v>9</v>
      </c>
      <c r="D1173" s="22">
        <v>2</v>
      </c>
      <c r="E1173" s="23" t="s">
        <v>39</v>
      </c>
      <c r="F1173">
        <f t="shared" si="18"/>
        <v>202204</v>
      </c>
    </row>
    <row r="1174" spans="1:6" x14ac:dyDescent="0.3">
      <c r="A1174" s="21" t="s">
        <v>19</v>
      </c>
      <c r="B1174" s="21" t="s">
        <v>6</v>
      </c>
      <c r="C1174" s="21" t="s">
        <v>10</v>
      </c>
      <c r="D1174" s="22">
        <v>10</v>
      </c>
      <c r="E1174" s="23" t="s">
        <v>39</v>
      </c>
      <c r="F1174">
        <f t="shared" si="18"/>
        <v>202204</v>
      </c>
    </row>
    <row r="1175" spans="1:6" x14ac:dyDescent="0.3">
      <c r="A1175" s="21" t="s">
        <v>19</v>
      </c>
      <c r="B1175" s="21" t="s">
        <v>6</v>
      </c>
      <c r="C1175" s="21" t="s">
        <v>11</v>
      </c>
      <c r="D1175" s="22">
        <v>2</v>
      </c>
      <c r="E1175" s="23" t="s">
        <v>39</v>
      </c>
      <c r="F1175">
        <f t="shared" si="18"/>
        <v>202204</v>
      </c>
    </row>
    <row r="1176" spans="1:6" x14ac:dyDescent="0.3">
      <c r="A1176" s="21" t="s">
        <v>19</v>
      </c>
      <c r="B1176" s="21" t="s">
        <v>6</v>
      </c>
      <c r="C1176" s="21" t="s">
        <v>12</v>
      </c>
      <c r="D1176" s="22">
        <v>4</v>
      </c>
      <c r="E1176" s="23" t="s">
        <v>39</v>
      </c>
      <c r="F1176">
        <f t="shared" si="18"/>
        <v>202204</v>
      </c>
    </row>
    <row r="1177" spans="1:6" x14ac:dyDescent="0.3">
      <c r="A1177" s="21" t="s">
        <v>20</v>
      </c>
      <c r="B1177" s="21" t="s">
        <v>6</v>
      </c>
      <c r="C1177" s="21" t="s">
        <v>7</v>
      </c>
      <c r="D1177" s="22">
        <v>69</v>
      </c>
      <c r="E1177" s="23" t="s">
        <v>39</v>
      </c>
      <c r="F1177">
        <f t="shared" si="18"/>
        <v>202204</v>
      </c>
    </row>
    <row r="1178" spans="1:6" x14ac:dyDescent="0.3">
      <c r="A1178" s="21" t="s">
        <v>20</v>
      </c>
      <c r="B1178" s="21" t="s">
        <v>6</v>
      </c>
      <c r="C1178" s="21" t="s">
        <v>9</v>
      </c>
      <c r="D1178" s="22">
        <v>6</v>
      </c>
      <c r="E1178" s="23" t="s">
        <v>39</v>
      </c>
      <c r="F1178">
        <f t="shared" si="18"/>
        <v>202204</v>
      </c>
    </row>
    <row r="1179" spans="1:6" x14ac:dyDescent="0.3">
      <c r="A1179" s="21" t="s">
        <v>20</v>
      </c>
      <c r="B1179" s="21" t="s">
        <v>6</v>
      </c>
      <c r="C1179" s="21" t="s">
        <v>10</v>
      </c>
      <c r="D1179" s="22">
        <v>18</v>
      </c>
      <c r="E1179" s="23" t="s">
        <v>39</v>
      </c>
      <c r="F1179">
        <f t="shared" si="18"/>
        <v>202204</v>
      </c>
    </row>
    <row r="1180" spans="1:6" x14ac:dyDescent="0.3">
      <c r="A1180" s="21" t="s">
        <v>20</v>
      </c>
      <c r="B1180" s="21" t="s">
        <v>6</v>
      </c>
      <c r="C1180" s="21" t="s">
        <v>11</v>
      </c>
      <c r="D1180" s="22">
        <v>16</v>
      </c>
      <c r="E1180" s="23" t="s">
        <v>39</v>
      </c>
      <c r="F1180">
        <f t="shared" si="18"/>
        <v>202204</v>
      </c>
    </row>
    <row r="1181" spans="1:6" x14ac:dyDescent="0.3">
      <c r="A1181" s="21" t="s">
        <v>20</v>
      </c>
      <c r="B1181" s="21" t="s">
        <v>6</v>
      </c>
      <c r="C1181" s="21" t="s">
        <v>12</v>
      </c>
      <c r="D1181" s="22">
        <v>1</v>
      </c>
      <c r="E1181" s="23" t="s">
        <v>39</v>
      </c>
      <c r="F1181">
        <f t="shared" si="18"/>
        <v>202204</v>
      </c>
    </row>
    <row r="1182" spans="1:6" x14ac:dyDescent="0.3">
      <c r="A1182" s="21" t="s">
        <v>21</v>
      </c>
      <c r="B1182" s="21" t="s">
        <v>6</v>
      </c>
      <c r="C1182" s="21" t="s">
        <v>7</v>
      </c>
      <c r="D1182" s="22">
        <v>44</v>
      </c>
      <c r="E1182" s="23" t="s">
        <v>39</v>
      </c>
      <c r="F1182">
        <f t="shared" si="18"/>
        <v>202204</v>
      </c>
    </row>
    <row r="1183" spans="1:6" x14ac:dyDescent="0.3">
      <c r="A1183" s="21" t="s">
        <v>21</v>
      </c>
      <c r="B1183" s="21" t="s">
        <v>6</v>
      </c>
      <c r="C1183" s="21" t="s">
        <v>9</v>
      </c>
      <c r="D1183" s="22">
        <v>12</v>
      </c>
      <c r="E1183" s="23" t="s">
        <v>39</v>
      </c>
      <c r="F1183">
        <f t="shared" si="18"/>
        <v>202204</v>
      </c>
    </row>
    <row r="1184" spans="1:6" x14ac:dyDescent="0.3">
      <c r="A1184" s="21" t="s">
        <v>21</v>
      </c>
      <c r="B1184" s="21" t="s">
        <v>6</v>
      </c>
      <c r="C1184" s="21" t="s">
        <v>10</v>
      </c>
      <c r="D1184" s="22">
        <v>13</v>
      </c>
      <c r="E1184" s="23" t="s">
        <v>39</v>
      </c>
      <c r="F1184">
        <f t="shared" si="18"/>
        <v>202204</v>
      </c>
    </row>
    <row r="1185" spans="1:6" x14ac:dyDescent="0.3">
      <c r="A1185" s="21" t="s">
        <v>21</v>
      </c>
      <c r="B1185" s="21" t="s">
        <v>6</v>
      </c>
      <c r="C1185" s="21" t="s">
        <v>11</v>
      </c>
      <c r="D1185" s="22">
        <v>5</v>
      </c>
      <c r="E1185" s="23" t="s">
        <v>39</v>
      </c>
      <c r="F1185">
        <f t="shared" si="18"/>
        <v>202204</v>
      </c>
    </row>
    <row r="1186" spans="1:6" x14ac:dyDescent="0.3">
      <c r="A1186" s="21" t="s">
        <v>21</v>
      </c>
      <c r="B1186" s="21" t="s">
        <v>6</v>
      </c>
      <c r="C1186" s="21" t="s">
        <v>12</v>
      </c>
      <c r="D1186" s="22">
        <v>3</v>
      </c>
      <c r="E1186" s="23" t="s">
        <v>39</v>
      </c>
      <c r="F1186">
        <f t="shared" si="18"/>
        <v>202204</v>
      </c>
    </row>
    <row r="1187" spans="1:6" x14ac:dyDescent="0.3">
      <c r="A1187" s="21" t="s">
        <v>22</v>
      </c>
      <c r="B1187" s="21" t="s">
        <v>6</v>
      </c>
      <c r="C1187" s="21" t="s">
        <v>7</v>
      </c>
      <c r="D1187" s="22">
        <v>6</v>
      </c>
      <c r="E1187" s="23" t="s">
        <v>39</v>
      </c>
      <c r="F1187">
        <f t="shared" si="18"/>
        <v>202204</v>
      </c>
    </row>
    <row r="1188" spans="1:6" x14ac:dyDescent="0.3">
      <c r="A1188" s="21" t="s">
        <v>22</v>
      </c>
      <c r="B1188" s="21" t="s">
        <v>6</v>
      </c>
      <c r="C1188" s="21" t="s">
        <v>9</v>
      </c>
      <c r="D1188" s="22">
        <v>1</v>
      </c>
      <c r="E1188" s="23" t="s">
        <v>39</v>
      </c>
      <c r="F1188">
        <f t="shared" si="18"/>
        <v>202204</v>
      </c>
    </row>
    <row r="1189" spans="1:6" x14ac:dyDescent="0.3">
      <c r="A1189" s="21" t="s">
        <v>22</v>
      </c>
      <c r="B1189" s="21" t="s">
        <v>6</v>
      </c>
      <c r="C1189" s="21" t="s">
        <v>10</v>
      </c>
      <c r="D1189" s="22">
        <v>0</v>
      </c>
      <c r="E1189" s="23" t="s">
        <v>39</v>
      </c>
      <c r="F1189">
        <f t="shared" si="18"/>
        <v>202204</v>
      </c>
    </row>
    <row r="1190" spans="1:6" x14ac:dyDescent="0.3">
      <c r="A1190" s="21" t="s">
        <v>22</v>
      </c>
      <c r="B1190" s="21" t="s">
        <v>6</v>
      </c>
      <c r="C1190" s="21" t="s">
        <v>11</v>
      </c>
      <c r="D1190" s="22">
        <v>2</v>
      </c>
      <c r="E1190" s="23" t="s">
        <v>39</v>
      </c>
      <c r="F1190">
        <f t="shared" si="18"/>
        <v>202204</v>
      </c>
    </row>
    <row r="1191" spans="1:6" x14ac:dyDescent="0.3">
      <c r="A1191" s="21" t="s">
        <v>22</v>
      </c>
      <c r="B1191" s="21" t="s">
        <v>6</v>
      </c>
      <c r="C1191" s="21" t="s">
        <v>12</v>
      </c>
      <c r="D1191" s="22">
        <v>3</v>
      </c>
      <c r="E1191" s="23" t="s">
        <v>39</v>
      </c>
      <c r="F1191">
        <f t="shared" si="18"/>
        <v>202204</v>
      </c>
    </row>
    <row r="1192" spans="1:6" x14ac:dyDescent="0.3">
      <c r="A1192" s="21" t="s">
        <v>23</v>
      </c>
      <c r="B1192" s="21" t="s">
        <v>6</v>
      </c>
      <c r="C1192" s="21" t="s">
        <v>7</v>
      </c>
      <c r="D1192" s="22">
        <v>0</v>
      </c>
      <c r="E1192" s="23" t="s">
        <v>39</v>
      </c>
      <c r="F1192">
        <f t="shared" si="18"/>
        <v>202204</v>
      </c>
    </row>
    <row r="1193" spans="1:6" x14ac:dyDescent="0.3">
      <c r="A1193" s="21" t="s">
        <v>23</v>
      </c>
      <c r="B1193" s="21" t="s">
        <v>6</v>
      </c>
      <c r="C1193" s="21" t="s">
        <v>9</v>
      </c>
      <c r="D1193" s="22">
        <v>0</v>
      </c>
      <c r="E1193" s="23" t="s">
        <v>39</v>
      </c>
      <c r="F1193">
        <f t="shared" si="18"/>
        <v>202204</v>
      </c>
    </row>
    <row r="1194" spans="1:6" x14ac:dyDescent="0.3">
      <c r="A1194" s="21" t="s">
        <v>23</v>
      </c>
      <c r="B1194" s="21" t="s">
        <v>6</v>
      </c>
      <c r="C1194" s="21" t="s">
        <v>10</v>
      </c>
      <c r="D1194" s="22">
        <v>0</v>
      </c>
      <c r="E1194" s="23" t="s">
        <v>39</v>
      </c>
      <c r="F1194">
        <f t="shared" si="18"/>
        <v>202204</v>
      </c>
    </row>
    <row r="1195" spans="1:6" x14ac:dyDescent="0.3">
      <c r="A1195" s="21" t="s">
        <v>23</v>
      </c>
      <c r="B1195" s="21" t="s">
        <v>6</v>
      </c>
      <c r="C1195" s="21" t="s">
        <v>11</v>
      </c>
      <c r="D1195" s="22">
        <v>0</v>
      </c>
      <c r="E1195" s="23" t="s">
        <v>39</v>
      </c>
      <c r="F1195">
        <f t="shared" si="18"/>
        <v>202204</v>
      </c>
    </row>
    <row r="1196" spans="1:6" x14ac:dyDescent="0.3">
      <c r="A1196" s="21" t="s">
        <v>23</v>
      </c>
      <c r="B1196" s="21" t="s">
        <v>6</v>
      </c>
      <c r="C1196" s="21" t="s">
        <v>12</v>
      </c>
      <c r="D1196" s="22">
        <v>0</v>
      </c>
      <c r="E1196" s="23" t="s">
        <v>39</v>
      </c>
      <c r="F1196">
        <f t="shared" si="18"/>
        <v>202204</v>
      </c>
    </row>
    <row r="1197" spans="1:6" x14ac:dyDescent="0.3">
      <c r="A1197" s="21" t="s">
        <v>24</v>
      </c>
      <c r="B1197" s="21" t="s">
        <v>6</v>
      </c>
      <c r="C1197" s="21" t="s">
        <v>7</v>
      </c>
      <c r="D1197" s="22">
        <v>4</v>
      </c>
      <c r="E1197" s="23" t="s">
        <v>39</v>
      </c>
      <c r="F1197">
        <f t="shared" si="18"/>
        <v>202204</v>
      </c>
    </row>
    <row r="1198" spans="1:6" x14ac:dyDescent="0.3">
      <c r="A1198" s="21" t="s">
        <v>24</v>
      </c>
      <c r="B1198" s="21" t="s">
        <v>6</v>
      </c>
      <c r="C1198" s="21" t="s">
        <v>9</v>
      </c>
      <c r="D1198" s="22">
        <v>0</v>
      </c>
      <c r="E1198" s="23" t="s">
        <v>39</v>
      </c>
      <c r="F1198">
        <f t="shared" si="18"/>
        <v>202204</v>
      </c>
    </row>
    <row r="1199" spans="1:6" x14ac:dyDescent="0.3">
      <c r="A1199" s="21" t="s">
        <v>24</v>
      </c>
      <c r="B1199" s="21" t="s">
        <v>6</v>
      </c>
      <c r="C1199" s="21" t="s">
        <v>10</v>
      </c>
      <c r="D1199" s="22">
        <v>0</v>
      </c>
      <c r="E1199" s="23" t="s">
        <v>39</v>
      </c>
      <c r="F1199">
        <f t="shared" si="18"/>
        <v>202204</v>
      </c>
    </row>
    <row r="1200" spans="1:6" x14ac:dyDescent="0.3">
      <c r="A1200" s="21" t="s">
        <v>24</v>
      </c>
      <c r="B1200" s="21" t="s">
        <v>6</v>
      </c>
      <c r="C1200" s="21" t="s">
        <v>11</v>
      </c>
      <c r="D1200" s="22">
        <v>0</v>
      </c>
      <c r="E1200" s="23" t="s">
        <v>39</v>
      </c>
      <c r="F1200">
        <f t="shared" si="18"/>
        <v>202204</v>
      </c>
    </row>
    <row r="1201" spans="1:6" x14ac:dyDescent="0.3">
      <c r="A1201" s="21" t="s">
        <v>24</v>
      </c>
      <c r="B1201" s="21" t="s">
        <v>6</v>
      </c>
      <c r="C1201" s="21" t="s">
        <v>12</v>
      </c>
      <c r="D1201" s="22">
        <v>1</v>
      </c>
      <c r="E1201" s="23" t="s">
        <v>39</v>
      </c>
      <c r="F1201">
        <f t="shared" si="18"/>
        <v>202204</v>
      </c>
    </row>
    <row r="1202" spans="1:6" x14ac:dyDescent="0.3">
      <c r="A1202" s="21" t="s">
        <v>5</v>
      </c>
      <c r="B1202" s="21" t="s">
        <v>6</v>
      </c>
      <c r="C1202" s="21" t="s">
        <v>7</v>
      </c>
      <c r="D1202" s="22">
        <v>422</v>
      </c>
      <c r="E1202" s="23" t="s">
        <v>40</v>
      </c>
      <c r="F1202">
        <f t="shared" si="18"/>
        <v>202205</v>
      </c>
    </row>
    <row r="1203" spans="1:6" x14ac:dyDescent="0.3">
      <c r="A1203" s="21" t="s">
        <v>5</v>
      </c>
      <c r="B1203" s="21" t="s">
        <v>6</v>
      </c>
      <c r="C1203" s="21" t="s">
        <v>9</v>
      </c>
      <c r="D1203" s="22">
        <v>84</v>
      </c>
      <c r="E1203" s="23" t="s">
        <v>40</v>
      </c>
      <c r="F1203">
        <f t="shared" si="18"/>
        <v>202205</v>
      </c>
    </row>
    <row r="1204" spans="1:6" x14ac:dyDescent="0.3">
      <c r="A1204" s="21" t="s">
        <v>5</v>
      </c>
      <c r="B1204" s="21" t="s">
        <v>6</v>
      </c>
      <c r="C1204" s="21" t="s">
        <v>10</v>
      </c>
      <c r="D1204" s="22">
        <v>145</v>
      </c>
      <c r="E1204" s="23" t="s">
        <v>40</v>
      </c>
      <c r="F1204">
        <f t="shared" si="18"/>
        <v>202205</v>
      </c>
    </row>
    <row r="1205" spans="1:6" x14ac:dyDescent="0.3">
      <c r="A1205" s="21" t="s">
        <v>5</v>
      </c>
      <c r="B1205" s="21" t="s">
        <v>6</v>
      </c>
      <c r="C1205" s="21" t="s">
        <v>11</v>
      </c>
      <c r="D1205" s="22">
        <v>67</v>
      </c>
      <c r="E1205" s="23" t="s">
        <v>40</v>
      </c>
      <c r="F1205">
        <f t="shared" si="18"/>
        <v>202205</v>
      </c>
    </row>
    <row r="1206" spans="1:6" x14ac:dyDescent="0.3">
      <c r="A1206" s="21" t="s">
        <v>5</v>
      </c>
      <c r="B1206" s="21" t="s">
        <v>6</v>
      </c>
      <c r="C1206" s="21" t="s">
        <v>12</v>
      </c>
      <c r="D1206" s="22">
        <v>32</v>
      </c>
      <c r="E1206" s="23" t="s">
        <v>40</v>
      </c>
      <c r="F1206">
        <f t="shared" si="18"/>
        <v>202205</v>
      </c>
    </row>
    <row r="1207" spans="1:6" x14ac:dyDescent="0.3">
      <c r="A1207" s="21" t="s">
        <v>13</v>
      </c>
      <c r="B1207" s="21" t="s">
        <v>6</v>
      </c>
      <c r="C1207" s="21" t="s">
        <v>7</v>
      </c>
      <c r="D1207" s="22">
        <v>49</v>
      </c>
      <c r="E1207" s="23" t="s">
        <v>40</v>
      </c>
      <c r="F1207">
        <f t="shared" si="18"/>
        <v>202205</v>
      </c>
    </row>
    <row r="1208" spans="1:6" x14ac:dyDescent="0.3">
      <c r="A1208" s="21" t="s">
        <v>13</v>
      </c>
      <c r="B1208" s="21" t="s">
        <v>6</v>
      </c>
      <c r="C1208" s="21" t="s">
        <v>9</v>
      </c>
      <c r="D1208" s="22">
        <v>5</v>
      </c>
      <c r="E1208" s="23" t="s">
        <v>40</v>
      </c>
      <c r="F1208">
        <f t="shared" si="18"/>
        <v>202205</v>
      </c>
    </row>
    <row r="1209" spans="1:6" x14ac:dyDescent="0.3">
      <c r="A1209" s="21" t="s">
        <v>13</v>
      </c>
      <c r="B1209" s="21" t="s">
        <v>6</v>
      </c>
      <c r="C1209" s="21" t="s">
        <v>10</v>
      </c>
      <c r="D1209" s="22">
        <v>28</v>
      </c>
      <c r="E1209" s="23" t="s">
        <v>40</v>
      </c>
      <c r="F1209">
        <f t="shared" si="18"/>
        <v>202205</v>
      </c>
    </row>
    <row r="1210" spans="1:6" x14ac:dyDescent="0.3">
      <c r="A1210" s="21" t="s">
        <v>13</v>
      </c>
      <c r="B1210" s="21" t="s">
        <v>6</v>
      </c>
      <c r="C1210" s="21" t="s">
        <v>11</v>
      </c>
      <c r="D1210" s="22">
        <v>21</v>
      </c>
      <c r="E1210" s="23" t="s">
        <v>40</v>
      </c>
      <c r="F1210">
        <f t="shared" si="18"/>
        <v>202205</v>
      </c>
    </row>
    <row r="1211" spans="1:6" x14ac:dyDescent="0.3">
      <c r="A1211" s="21" t="s">
        <v>13</v>
      </c>
      <c r="B1211" s="21" t="s">
        <v>6</v>
      </c>
      <c r="C1211" s="21" t="s">
        <v>12</v>
      </c>
      <c r="D1211" s="22">
        <v>1</v>
      </c>
      <c r="E1211" s="23" t="s">
        <v>40</v>
      </c>
      <c r="F1211">
        <f t="shared" si="18"/>
        <v>202205</v>
      </c>
    </row>
    <row r="1212" spans="1:6" x14ac:dyDescent="0.3">
      <c r="A1212" s="21" t="s">
        <v>14</v>
      </c>
      <c r="B1212" s="21" t="s">
        <v>6</v>
      </c>
      <c r="C1212" s="21" t="s">
        <v>7</v>
      </c>
      <c r="D1212" s="22">
        <v>162</v>
      </c>
      <c r="E1212" s="23" t="s">
        <v>40</v>
      </c>
      <c r="F1212">
        <f t="shared" si="18"/>
        <v>202205</v>
      </c>
    </row>
    <row r="1213" spans="1:6" x14ac:dyDescent="0.3">
      <c r="A1213" s="21" t="s">
        <v>14</v>
      </c>
      <c r="B1213" s="21" t="s">
        <v>6</v>
      </c>
      <c r="C1213" s="21" t="s">
        <v>9</v>
      </c>
      <c r="D1213" s="22">
        <v>34</v>
      </c>
      <c r="E1213" s="23" t="s">
        <v>40</v>
      </c>
      <c r="F1213">
        <f t="shared" si="18"/>
        <v>202205</v>
      </c>
    </row>
    <row r="1214" spans="1:6" x14ac:dyDescent="0.3">
      <c r="A1214" s="21" t="s">
        <v>14</v>
      </c>
      <c r="B1214" s="21" t="s">
        <v>6</v>
      </c>
      <c r="C1214" s="21" t="s">
        <v>10</v>
      </c>
      <c r="D1214" s="22">
        <v>75</v>
      </c>
      <c r="E1214" s="23" t="s">
        <v>40</v>
      </c>
      <c r="F1214">
        <f t="shared" si="18"/>
        <v>202205</v>
      </c>
    </row>
    <row r="1215" spans="1:6" x14ac:dyDescent="0.3">
      <c r="A1215" s="21" t="s">
        <v>14</v>
      </c>
      <c r="B1215" s="21" t="s">
        <v>6</v>
      </c>
      <c r="C1215" s="21" t="s">
        <v>11</v>
      </c>
      <c r="D1215" s="22">
        <v>34</v>
      </c>
      <c r="E1215" s="23" t="s">
        <v>40</v>
      </c>
      <c r="F1215">
        <f t="shared" si="18"/>
        <v>202205</v>
      </c>
    </row>
    <row r="1216" spans="1:6" x14ac:dyDescent="0.3">
      <c r="A1216" s="21" t="s">
        <v>14</v>
      </c>
      <c r="B1216" s="21" t="s">
        <v>6</v>
      </c>
      <c r="C1216" s="21" t="s">
        <v>12</v>
      </c>
      <c r="D1216" s="22">
        <v>26</v>
      </c>
      <c r="E1216" s="23" t="s">
        <v>40</v>
      </c>
      <c r="F1216">
        <f t="shared" si="18"/>
        <v>202205</v>
      </c>
    </row>
    <row r="1217" spans="1:6" x14ac:dyDescent="0.3">
      <c r="A1217" s="21" t="s">
        <v>140</v>
      </c>
      <c r="B1217" s="21" t="s">
        <v>6</v>
      </c>
      <c r="C1217" s="21" t="s">
        <v>7</v>
      </c>
      <c r="D1217" s="22">
        <v>11</v>
      </c>
      <c r="E1217" s="23" t="s">
        <v>40</v>
      </c>
      <c r="F1217">
        <f t="shared" si="18"/>
        <v>202205</v>
      </c>
    </row>
    <row r="1218" spans="1:6" x14ac:dyDescent="0.3">
      <c r="A1218" s="21" t="s">
        <v>140</v>
      </c>
      <c r="B1218" s="21" t="s">
        <v>6</v>
      </c>
      <c r="C1218" s="21" t="s">
        <v>9</v>
      </c>
      <c r="D1218" s="22">
        <v>1</v>
      </c>
      <c r="E1218" s="23" t="s">
        <v>40</v>
      </c>
      <c r="F1218">
        <f t="shared" si="18"/>
        <v>202205</v>
      </c>
    </row>
    <row r="1219" spans="1:6" x14ac:dyDescent="0.3">
      <c r="A1219" s="21" t="s">
        <v>140</v>
      </c>
      <c r="B1219" s="21" t="s">
        <v>6</v>
      </c>
      <c r="C1219" s="21" t="s">
        <v>10</v>
      </c>
      <c r="D1219" s="22">
        <v>3</v>
      </c>
      <c r="E1219" s="23" t="s">
        <v>40</v>
      </c>
      <c r="F1219">
        <f t="shared" ref="F1219:F1282" si="19">YEAR(E1219)*100+MONTH(E1219)</f>
        <v>202205</v>
      </c>
    </row>
    <row r="1220" spans="1:6" x14ac:dyDescent="0.3">
      <c r="A1220" s="21" t="s">
        <v>140</v>
      </c>
      <c r="B1220" s="21" t="s">
        <v>6</v>
      </c>
      <c r="C1220" s="21" t="s">
        <v>11</v>
      </c>
      <c r="D1220" s="22">
        <v>1</v>
      </c>
      <c r="E1220" s="23" t="s">
        <v>40</v>
      </c>
      <c r="F1220">
        <f t="shared" si="19"/>
        <v>202205</v>
      </c>
    </row>
    <row r="1221" spans="1:6" x14ac:dyDescent="0.3">
      <c r="A1221" s="21" t="s">
        <v>140</v>
      </c>
      <c r="B1221" s="21" t="s">
        <v>6</v>
      </c>
      <c r="C1221" s="21" t="s">
        <v>12</v>
      </c>
      <c r="D1221" s="22">
        <v>0</v>
      </c>
      <c r="E1221" s="23" t="s">
        <v>40</v>
      </c>
      <c r="F1221">
        <f t="shared" si="19"/>
        <v>202205</v>
      </c>
    </row>
    <row r="1222" spans="1:6" x14ac:dyDescent="0.3">
      <c r="A1222" s="21" t="s">
        <v>15</v>
      </c>
      <c r="B1222" s="21" t="s">
        <v>6</v>
      </c>
      <c r="C1222" s="21" t="s">
        <v>7</v>
      </c>
      <c r="D1222" s="22">
        <v>691</v>
      </c>
      <c r="E1222" s="23" t="s">
        <v>40</v>
      </c>
      <c r="F1222">
        <f t="shared" si="19"/>
        <v>202205</v>
      </c>
    </row>
    <row r="1223" spans="1:6" x14ac:dyDescent="0.3">
      <c r="A1223" s="21" t="s">
        <v>15</v>
      </c>
      <c r="B1223" s="21" t="s">
        <v>6</v>
      </c>
      <c r="C1223" s="21" t="s">
        <v>9</v>
      </c>
      <c r="D1223" s="22">
        <v>152</v>
      </c>
      <c r="E1223" s="23" t="s">
        <v>40</v>
      </c>
      <c r="F1223">
        <f t="shared" si="19"/>
        <v>202205</v>
      </c>
    </row>
    <row r="1224" spans="1:6" x14ac:dyDescent="0.3">
      <c r="A1224" s="21" t="s">
        <v>15</v>
      </c>
      <c r="B1224" s="21" t="s">
        <v>6</v>
      </c>
      <c r="C1224" s="21" t="s">
        <v>10</v>
      </c>
      <c r="D1224" s="22">
        <v>425</v>
      </c>
      <c r="E1224" s="23" t="s">
        <v>40</v>
      </c>
      <c r="F1224">
        <f t="shared" si="19"/>
        <v>202205</v>
      </c>
    </row>
    <row r="1225" spans="1:6" x14ac:dyDescent="0.3">
      <c r="A1225" s="21" t="s">
        <v>15</v>
      </c>
      <c r="B1225" s="21" t="s">
        <v>6</v>
      </c>
      <c r="C1225" s="21" t="s">
        <v>11</v>
      </c>
      <c r="D1225" s="22">
        <v>133</v>
      </c>
      <c r="E1225" s="23" t="s">
        <v>40</v>
      </c>
      <c r="F1225">
        <f t="shared" si="19"/>
        <v>202205</v>
      </c>
    </row>
    <row r="1226" spans="1:6" x14ac:dyDescent="0.3">
      <c r="A1226" s="21" t="s">
        <v>15</v>
      </c>
      <c r="B1226" s="21" t="s">
        <v>6</v>
      </c>
      <c r="C1226" s="21" t="s">
        <v>12</v>
      </c>
      <c r="D1226" s="22">
        <v>46</v>
      </c>
      <c r="E1226" s="23" t="s">
        <v>40</v>
      </c>
      <c r="F1226">
        <f t="shared" si="19"/>
        <v>202205</v>
      </c>
    </row>
    <row r="1227" spans="1:6" x14ac:dyDescent="0.3">
      <c r="A1227" s="21" t="s">
        <v>16</v>
      </c>
      <c r="B1227" s="21" t="s">
        <v>6</v>
      </c>
      <c r="C1227" s="21" t="s">
        <v>7</v>
      </c>
      <c r="D1227" s="22">
        <v>1322</v>
      </c>
      <c r="E1227" s="23" t="s">
        <v>40</v>
      </c>
      <c r="F1227">
        <f t="shared" si="19"/>
        <v>202205</v>
      </c>
    </row>
    <row r="1228" spans="1:6" x14ac:dyDescent="0.3">
      <c r="A1228" s="21" t="s">
        <v>16</v>
      </c>
      <c r="B1228" s="21" t="s">
        <v>6</v>
      </c>
      <c r="C1228" s="21" t="s">
        <v>9</v>
      </c>
      <c r="D1228" s="22">
        <v>209</v>
      </c>
      <c r="E1228" s="23" t="s">
        <v>40</v>
      </c>
      <c r="F1228">
        <f t="shared" si="19"/>
        <v>202205</v>
      </c>
    </row>
    <row r="1229" spans="1:6" x14ac:dyDescent="0.3">
      <c r="A1229" s="21" t="s">
        <v>16</v>
      </c>
      <c r="B1229" s="21" t="s">
        <v>6</v>
      </c>
      <c r="C1229" s="21" t="s">
        <v>10</v>
      </c>
      <c r="D1229" s="22">
        <v>345</v>
      </c>
      <c r="E1229" s="23" t="s">
        <v>40</v>
      </c>
      <c r="F1229">
        <f t="shared" si="19"/>
        <v>202205</v>
      </c>
    </row>
    <row r="1230" spans="1:6" x14ac:dyDescent="0.3">
      <c r="A1230" s="21" t="s">
        <v>16</v>
      </c>
      <c r="B1230" s="21" t="s">
        <v>6</v>
      </c>
      <c r="C1230" s="21" t="s">
        <v>11</v>
      </c>
      <c r="D1230" s="22">
        <v>100</v>
      </c>
      <c r="E1230" s="23" t="s">
        <v>40</v>
      </c>
      <c r="F1230">
        <f t="shared" si="19"/>
        <v>202205</v>
      </c>
    </row>
    <row r="1231" spans="1:6" x14ac:dyDescent="0.3">
      <c r="A1231" s="21" t="s">
        <v>16</v>
      </c>
      <c r="B1231" s="21" t="s">
        <v>6</v>
      </c>
      <c r="C1231" s="21" t="s">
        <v>12</v>
      </c>
      <c r="D1231" s="22">
        <v>53</v>
      </c>
      <c r="E1231" s="23" t="s">
        <v>40</v>
      </c>
      <c r="F1231">
        <f t="shared" si="19"/>
        <v>202205</v>
      </c>
    </row>
    <row r="1232" spans="1:6" x14ac:dyDescent="0.3">
      <c r="A1232" s="21" t="s">
        <v>17</v>
      </c>
      <c r="B1232" s="21" t="s">
        <v>6</v>
      </c>
      <c r="C1232" s="21" t="s">
        <v>7</v>
      </c>
      <c r="D1232" s="22">
        <v>132</v>
      </c>
      <c r="E1232" s="23" t="s">
        <v>40</v>
      </c>
      <c r="F1232">
        <f t="shared" si="19"/>
        <v>202205</v>
      </c>
    </row>
    <row r="1233" spans="1:6" x14ac:dyDescent="0.3">
      <c r="A1233" s="21" t="s">
        <v>17</v>
      </c>
      <c r="B1233" s="21" t="s">
        <v>6</v>
      </c>
      <c r="C1233" s="21" t="s">
        <v>9</v>
      </c>
      <c r="D1233" s="22">
        <v>13</v>
      </c>
      <c r="E1233" s="23" t="s">
        <v>40</v>
      </c>
      <c r="F1233">
        <f t="shared" si="19"/>
        <v>202205</v>
      </c>
    </row>
    <row r="1234" spans="1:6" x14ac:dyDescent="0.3">
      <c r="A1234" s="21" t="s">
        <v>17</v>
      </c>
      <c r="B1234" s="21" t="s">
        <v>6</v>
      </c>
      <c r="C1234" s="21" t="s">
        <v>10</v>
      </c>
      <c r="D1234" s="22">
        <v>14</v>
      </c>
      <c r="E1234" s="23" t="s">
        <v>40</v>
      </c>
      <c r="F1234">
        <f t="shared" si="19"/>
        <v>202205</v>
      </c>
    </row>
    <row r="1235" spans="1:6" x14ac:dyDescent="0.3">
      <c r="A1235" s="21" t="s">
        <v>17</v>
      </c>
      <c r="B1235" s="21" t="s">
        <v>6</v>
      </c>
      <c r="C1235" s="21" t="s">
        <v>11</v>
      </c>
      <c r="D1235" s="22">
        <v>9</v>
      </c>
      <c r="E1235" s="23" t="s">
        <v>40</v>
      </c>
      <c r="F1235">
        <f t="shared" si="19"/>
        <v>202205</v>
      </c>
    </row>
    <row r="1236" spans="1:6" x14ac:dyDescent="0.3">
      <c r="A1236" s="21" t="s">
        <v>17</v>
      </c>
      <c r="B1236" s="21" t="s">
        <v>6</v>
      </c>
      <c r="C1236" s="21" t="s">
        <v>12</v>
      </c>
      <c r="D1236" s="22">
        <v>0</v>
      </c>
      <c r="E1236" s="23" t="s">
        <v>40</v>
      </c>
      <c r="F1236">
        <f t="shared" si="19"/>
        <v>202205</v>
      </c>
    </row>
    <row r="1237" spans="1:6" x14ac:dyDescent="0.3">
      <c r="A1237" s="21" t="s">
        <v>141</v>
      </c>
      <c r="B1237" s="21" t="s">
        <v>6</v>
      </c>
      <c r="C1237" s="21" t="s">
        <v>7</v>
      </c>
      <c r="D1237" s="22">
        <v>9</v>
      </c>
      <c r="E1237" s="23" t="s">
        <v>40</v>
      </c>
      <c r="F1237">
        <f t="shared" si="19"/>
        <v>202205</v>
      </c>
    </row>
    <row r="1238" spans="1:6" x14ac:dyDescent="0.3">
      <c r="A1238" s="21" t="s">
        <v>141</v>
      </c>
      <c r="B1238" s="21" t="s">
        <v>6</v>
      </c>
      <c r="C1238" s="21" t="s">
        <v>9</v>
      </c>
      <c r="D1238" s="22">
        <v>3</v>
      </c>
      <c r="E1238" s="23" t="s">
        <v>40</v>
      </c>
      <c r="F1238">
        <f t="shared" si="19"/>
        <v>202205</v>
      </c>
    </row>
    <row r="1239" spans="1:6" x14ac:dyDescent="0.3">
      <c r="A1239" s="21" t="s">
        <v>141</v>
      </c>
      <c r="B1239" s="21" t="s">
        <v>6</v>
      </c>
      <c r="C1239" s="21" t="s">
        <v>10</v>
      </c>
      <c r="D1239" s="22">
        <v>6</v>
      </c>
      <c r="E1239" s="23" t="s">
        <v>40</v>
      </c>
      <c r="F1239">
        <f t="shared" si="19"/>
        <v>202205</v>
      </c>
    </row>
    <row r="1240" spans="1:6" x14ac:dyDescent="0.3">
      <c r="A1240" s="21" t="s">
        <v>141</v>
      </c>
      <c r="B1240" s="21" t="s">
        <v>6</v>
      </c>
      <c r="C1240" s="21" t="s">
        <v>11</v>
      </c>
      <c r="D1240" s="22">
        <v>5</v>
      </c>
      <c r="E1240" s="23" t="s">
        <v>40</v>
      </c>
      <c r="F1240">
        <f t="shared" si="19"/>
        <v>202205</v>
      </c>
    </row>
    <row r="1241" spans="1:6" x14ac:dyDescent="0.3">
      <c r="A1241" s="21" t="s">
        <v>141</v>
      </c>
      <c r="B1241" s="21" t="s">
        <v>6</v>
      </c>
      <c r="C1241" s="21" t="s">
        <v>12</v>
      </c>
      <c r="D1241" s="22">
        <v>0</v>
      </c>
      <c r="E1241" s="23" t="s">
        <v>40</v>
      </c>
      <c r="F1241">
        <f t="shared" si="19"/>
        <v>202205</v>
      </c>
    </row>
    <row r="1242" spans="1:6" x14ac:dyDescent="0.3">
      <c r="A1242" s="21" t="s">
        <v>18</v>
      </c>
      <c r="B1242" s="21" t="s">
        <v>6</v>
      </c>
      <c r="C1242" s="21" t="s">
        <v>7</v>
      </c>
      <c r="D1242" s="22">
        <v>589</v>
      </c>
      <c r="E1242" s="23" t="s">
        <v>40</v>
      </c>
      <c r="F1242">
        <f t="shared" si="19"/>
        <v>202205</v>
      </c>
    </row>
    <row r="1243" spans="1:6" x14ac:dyDescent="0.3">
      <c r="A1243" s="21" t="s">
        <v>18</v>
      </c>
      <c r="B1243" s="21" t="s">
        <v>6</v>
      </c>
      <c r="C1243" s="21" t="s">
        <v>9</v>
      </c>
      <c r="D1243" s="22">
        <v>131</v>
      </c>
      <c r="E1243" s="23" t="s">
        <v>40</v>
      </c>
      <c r="F1243">
        <f t="shared" si="19"/>
        <v>202205</v>
      </c>
    </row>
    <row r="1244" spans="1:6" x14ac:dyDescent="0.3">
      <c r="A1244" s="21" t="s">
        <v>18</v>
      </c>
      <c r="B1244" s="21" t="s">
        <v>6</v>
      </c>
      <c r="C1244" s="21" t="s">
        <v>10</v>
      </c>
      <c r="D1244" s="22">
        <v>150</v>
      </c>
      <c r="E1244" s="23" t="s">
        <v>40</v>
      </c>
      <c r="F1244">
        <f t="shared" si="19"/>
        <v>202205</v>
      </c>
    </row>
    <row r="1245" spans="1:6" x14ac:dyDescent="0.3">
      <c r="A1245" s="21" t="s">
        <v>18</v>
      </c>
      <c r="B1245" s="21" t="s">
        <v>6</v>
      </c>
      <c r="C1245" s="21" t="s">
        <v>11</v>
      </c>
      <c r="D1245" s="22">
        <v>200</v>
      </c>
      <c r="E1245" s="23" t="s">
        <v>40</v>
      </c>
      <c r="F1245">
        <f t="shared" si="19"/>
        <v>202205</v>
      </c>
    </row>
    <row r="1246" spans="1:6" x14ac:dyDescent="0.3">
      <c r="A1246" s="21" t="s">
        <v>18</v>
      </c>
      <c r="B1246" s="21" t="s">
        <v>6</v>
      </c>
      <c r="C1246" s="21" t="s">
        <v>12</v>
      </c>
      <c r="D1246" s="22">
        <v>32</v>
      </c>
      <c r="E1246" s="23" t="s">
        <v>40</v>
      </c>
      <c r="F1246">
        <f t="shared" si="19"/>
        <v>202205</v>
      </c>
    </row>
    <row r="1247" spans="1:6" x14ac:dyDescent="0.3">
      <c r="A1247" s="21" t="s">
        <v>19</v>
      </c>
      <c r="B1247" s="21" t="s">
        <v>6</v>
      </c>
      <c r="C1247" s="21" t="s">
        <v>7</v>
      </c>
      <c r="D1247" s="22">
        <v>52</v>
      </c>
      <c r="E1247" s="23" t="s">
        <v>40</v>
      </c>
      <c r="F1247">
        <f t="shared" si="19"/>
        <v>202205</v>
      </c>
    </row>
    <row r="1248" spans="1:6" x14ac:dyDescent="0.3">
      <c r="A1248" s="21" t="s">
        <v>19</v>
      </c>
      <c r="B1248" s="21" t="s">
        <v>6</v>
      </c>
      <c r="C1248" s="21" t="s">
        <v>9</v>
      </c>
      <c r="D1248" s="22">
        <v>6</v>
      </c>
      <c r="E1248" s="23" t="s">
        <v>40</v>
      </c>
      <c r="F1248">
        <f t="shared" si="19"/>
        <v>202205</v>
      </c>
    </row>
    <row r="1249" spans="1:6" x14ac:dyDescent="0.3">
      <c r="A1249" s="21" t="s">
        <v>19</v>
      </c>
      <c r="B1249" s="21" t="s">
        <v>6</v>
      </c>
      <c r="C1249" s="21" t="s">
        <v>10</v>
      </c>
      <c r="D1249" s="22">
        <v>5</v>
      </c>
      <c r="E1249" s="23" t="s">
        <v>40</v>
      </c>
      <c r="F1249">
        <f t="shared" si="19"/>
        <v>202205</v>
      </c>
    </row>
    <row r="1250" spans="1:6" x14ac:dyDescent="0.3">
      <c r="A1250" s="21" t="s">
        <v>19</v>
      </c>
      <c r="B1250" s="21" t="s">
        <v>6</v>
      </c>
      <c r="C1250" s="21" t="s">
        <v>11</v>
      </c>
      <c r="D1250" s="22">
        <v>4</v>
      </c>
      <c r="E1250" s="23" t="s">
        <v>40</v>
      </c>
      <c r="F1250">
        <f t="shared" si="19"/>
        <v>202205</v>
      </c>
    </row>
    <row r="1251" spans="1:6" x14ac:dyDescent="0.3">
      <c r="A1251" s="21" t="s">
        <v>19</v>
      </c>
      <c r="B1251" s="21" t="s">
        <v>6</v>
      </c>
      <c r="C1251" s="21" t="s">
        <v>12</v>
      </c>
      <c r="D1251" s="22">
        <v>2</v>
      </c>
      <c r="E1251" s="23" t="s">
        <v>40</v>
      </c>
      <c r="F1251">
        <f t="shared" si="19"/>
        <v>202205</v>
      </c>
    </row>
    <row r="1252" spans="1:6" x14ac:dyDescent="0.3">
      <c r="A1252" s="21" t="s">
        <v>20</v>
      </c>
      <c r="B1252" s="21" t="s">
        <v>6</v>
      </c>
      <c r="C1252" s="21" t="s">
        <v>7</v>
      </c>
      <c r="D1252" s="22">
        <v>100</v>
      </c>
      <c r="E1252" s="23" t="s">
        <v>40</v>
      </c>
      <c r="F1252">
        <f t="shared" si="19"/>
        <v>202205</v>
      </c>
    </row>
    <row r="1253" spans="1:6" x14ac:dyDescent="0.3">
      <c r="A1253" s="21" t="s">
        <v>20</v>
      </c>
      <c r="B1253" s="21" t="s">
        <v>6</v>
      </c>
      <c r="C1253" s="21" t="s">
        <v>9</v>
      </c>
      <c r="D1253" s="22">
        <v>13</v>
      </c>
      <c r="E1253" s="23" t="s">
        <v>40</v>
      </c>
      <c r="F1253">
        <f t="shared" si="19"/>
        <v>202205</v>
      </c>
    </row>
    <row r="1254" spans="1:6" x14ac:dyDescent="0.3">
      <c r="A1254" s="21" t="s">
        <v>20</v>
      </c>
      <c r="B1254" s="21" t="s">
        <v>6</v>
      </c>
      <c r="C1254" s="21" t="s">
        <v>10</v>
      </c>
      <c r="D1254" s="22">
        <v>19</v>
      </c>
      <c r="E1254" s="23" t="s">
        <v>40</v>
      </c>
      <c r="F1254">
        <f t="shared" si="19"/>
        <v>202205</v>
      </c>
    </row>
    <row r="1255" spans="1:6" x14ac:dyDescent="0.3">
      <c r="A1255" s="21" t="s">
        <v>20</v>
      </c>
      <c r="B1255" s="21" t="s">
        <v>6</v>
      </c>
      <c r="C1255" s="21" t="s">
        <v>11</v>
      </c>
      <c r="D1255" s="22">
        <v>5</v>
      </c>
      <c r="E1255" s="23" t="s">
        <v>40</v>
      </c>
      <c r="F1255">
        <f t="shared" si="19"/>
        <v>202205</v>
      </c>
    </row>
    <row r="1256" spans="1:6" x14ac:dyDescent="0.3">
      <c r="A1256" s="21" t="s">
        <v>20</v>
      </c>
      <c r="B1256" s="21" t="s">
        <v>6</v>
      </c>
      <c r="C1256" s="21" t="s">
        <v>12</v>
      </c>
      <c r="D1256" s="22">
        <v>2</v>
      </c>
      <c r="E1256" s="23" t="s">
        <v>40</v>
      </c>
      <c r="F1256">
        <f t="shared" si="19"/>
        <v>202205</v>
      </c>
    </row>
    <row r="1257" spans="1:6" x14ac:dyDescent="0.3">
      <c r="A1257" s="21" t="s">
        <v>21</v>
      </c>
      <c r="B1257" s="21" t="s">
        <v>6</v>
      </c>
      <c r="C1257" s="21" t="s">
        <v>7</v>
      </c>
      <c r="D1257" s="22">
        <v>50</v>
      </c>
      <c r="E1257" s="23" t="s">
        <v>40</v>
      </c>
      <c r="F1257">
        <f t="shared" si="19"/>
        <v>202205</v>
      </c>
    </row>
    <row r="1258" spans="1:6" x14ac:dyDescent="0.3">
      <c r="A1258" s="21" t="s">
        <v>21</v>
      </c>
      <c r="B1258" s="21" t="s">
        <v>6</v>
      </c>
      <c r="C1258" s="21" t="s">
        <v>9</v>
      </c>
      <c r="D1258" s="22">
        <v>9</v>
      </c>
      <c r="E1258" s="23" t="s">
        <v>40</v>
      </c>
      <c r="F1258">
        <f t="shared" si="19"/>
        <v>202205</v>
      </c>
    </row>
    <row r="1259" spans="1:6" x14ac:dyDescent="0.3">
      <c r="A1259" s="21" t="s">
        <v>21</v>
      </c>
      <c r="B1259" s="21" t="s">
        <v>6</v>
      </c>
      <c r="C1259" s="21" t="s">
        <v>10</v>
      </c>
      <c r="D1259" s="22">
        <v>17</v>
      </c>
      <c r="E1259" s="23" t="s">
        <v>40</v>
      </c>
      <c r="F1259">
        <f t="shared" si="19"/>
        <v>202205</v>
      </c>
    </row>
    <row r="1260" spans="1:6" x14ac:dyDescent="0.3">
      <c r="A1260" s="21" t="s">
        <v>21</v>
      </c>
      <c r="B1260" s="21" t="s">
        <v>6</v>
      </c>
      <c r="C1260" s="21" t="s">
        <v>11</v>
      </c>
      <c r="D1260" s="22">
        <v>8</v>
      </c>
      <c r="E1260" s="23" t="s">
        <v>40</v>
      </c>
      <c r="F1260">
        <f t="shared" si="19"/>
        <v>202205</v>
      </c>
    </row>
    <row r="1261" spans="1:6" x14ac:dyDescent="0.3">
      <c r="A1261" s="21" t="s">
        <v>21</v>
      </c>
      <c r="B1261" s="21" t="s">
        <v>6</v>
      </c>
      <c r="C1261" s="21" t="s">
        <v>12</v>
      </c>
      <c r="D1261" s="22">
        <v>3</v>
      </c>
      <c r="E1261" s="23" t="s">
        <v>40</v>
      </c>
      <c r="F1261">
        <f t="shared" si="19"/>
        <v>202205</v>
      </c>
    </row>
    <row r="1262" spans="1:6" x14ac:dyDescent="0.3">
      <c r="A1262" s="21" t="s">
        <v>22</v>
      </c>
      <c r="B1262" s="21" t="s">
        <v>6</v>
      </c>
      <c r="C1262" s="21" t="s">
        <v>7</v>
      </c>
      <c r="D1262" s="22">
        <v>6</v>
      </c>
      <c r="E1262" s="23" t="s">
        <v>40</v>
      </c>
      <c r="F1262">
        <f t="shared" si="19"/>
        <v>202205</v>
      </c>
    </row>
    <row r="1263" spans="1:6" x14ac:dyDescent="0.3">
      <c r="A1263" s="21" t="s">
        <v>22</v>
      </c>
      <c r="B1263" s="21" t="s">
        <v>6</v>
      </c>
      <c r="C1263" s="21" t="s">
        <v>9</v>
      </c>
      <c r="D1263" s="22">
        <v>0</v>
      </c>
      <c r="E1263" s="23" t="s">
        <v>40</v>
      </c>
      <c r="F1263">
        <f t="shared" si="19"/>
        <v>202205</v>
      </c>
    </row>
    <row r="1264" spans="1:6" x14ac:dyDescent="0.3">
      <c r="A1264" s="21" t="s">
        <v>22</v>
      </c>
      <c r="B1264" s="21" t="s">
        <v>6</v>
      </c>
      <c r="C1264" s="21" t="s">
        <v>10</v>
      </c>
      <c r="D1264" s="22">
        <v>3</v>
      </c>
      <c r="E1264" s="23" t="s">
        <v>40</v>
      </c>
      <c r="F1264">
        <f t="shared" si="19"/>
        <v>202205</v>
      </c>
    </row>
    <row r="1265" spans="1:6" x14ac:dyDescent="0.3">
      <c r="A1265" s="21" t="s">
        <v>22</v>
      </c>
      <c r="B1265" s="21" t="s">
        <v>6</v>
      </c>
      <c r="C1265" s="21" t="s">
        <v>11</v>
      </c>
      <c r="D1265" s="22">
        <v>4</v>
      </c>
      <c r="E1265" s="23" t="s">
        <v>40</v>
      </c>
      <c r="F1265">
        <f t="shared" si="19"/>
        <v>202205</v>
      </c>
    </row>
    <row r="1266" spans="1:6" x14ac:dyDescent="0.3">
      <c r="A1266" s="21" t="s">
        <v>22</v>
      </c>
      <c r="B1266" s="21" t="s">
        <v>6</v>
      </c>
      <c r="C1266" s="21" t="s">
        <v>12</v>
      </c>
      <c r="D1266" s="22">
        <v>2</v>
      </c>
      <c r="E1266" s="23" t="s">
        <v>40</v>
      </c>
      <c r="F1266">
        <f t="shared" si="19"/>
        <v>202205</v>
      </c>
    </row>
    <row r="1267" spans="1:6" x14ac:dyDescent="0.3">
      <c r="A1267" s="21" t="s">
        <v>23</v>
      </c>
      <c r="B1267" s="21" t="s">
        <v>6</v>
      </c>
      <c r="C1267" s="21" t="s">
        <v>7</v>
      </c>
      <c r="D1267" s="22">
        <v>0</v>
      </c>
      <c r="E1267" s="23" t="s">
        <v>40</v>
      </c>
      <c r="F1267">
        <f t="shared" si="19"/>
        <v>202205</v>
      </c>
    </row>
    <row r="1268" spans="1:6" x14ac:dyDescent="0.3">
      <c r="A1268" s="21" t="s">
        <v>23</v>
      </c>
      <c r="B1268" s="21" t="s">
        <v>6</v>
      </c>
      <c r="C1268" s="21" t="s">
        <v>9</v>
      </c>
      <c r="D1268" s="22">
        <v>0</v>
      </c>
      <c r="E1268" s="23" t="s">
        <v>40</v>
      </c>
      <c r="F1268">
        <f t="shared" si="19"/>
        <v>202205</v>
      </c>
    </row>
    <row r="1269" spans="1:6" x14ac:dyDescent="0.3">
      <c r="A1269" s="21" t="s">
        <v>23</v>
      </c>
      <c r="B1269" s="21" t="s">
        <v>6</v>
      </c>
      <c r="C1269" s="21" t="s">
        <v>10</v>
      </c>
      <c r="D1269" s="22">
        <v>0</v>
      </c>
      <c r="E1269" s="23" t="s">
        <v>40</v>
      </c>
      <c r="F1269">
        <f t="shared" si="19"/>
        <v>202205</v>
      </c>
    </row>
    <row r="1270" spans="1:6" x14ac:dyDescent="0.3">
      <c r="A1270" s="21" t="s">
        <v>23</v>
      </c>
      <c r="B1270" s="21" t="s">
        <v>6</v>
      </c>
      <c r="C1270" s="21" t="s">
        <v>11</v>
      </c>
      <c r="D1270" s="22">
        <v>0</v>
      </c>
      <c r="E1270" s="23" t="s">
        <v>40</v>
      </c>
      <c r="F1270">
        <f t="shared" si="19"/>
        <v>202205</v>
      </c>
    </row>
    <row r="1271" spans="1:6" x14ac:dyDescent="0.3">
      <c r="A1271" s="21" t="s">
        <v>23</v>
      </c>
      <c r="B1271" s="21" t="s">
        <v>6</v>
      </c>
      <c r="C1271" s="21" t="s">
        <v>12</v>
      </c>
      <c r="D1271" s="22">
        <v>0</v>
      </c>
      <c r="E1271" s="23" t="s">
        <v>40</v>
      </c>
      <c r="F1271">
        <f t="shared" si="19"/>
        <v>202205</v>
      </c>
    </row>
    <row r="1272" spans="1:6" x14ac:dyDescent="0.3">
      <c r="A1272" s="21" t="s">
        <v>24</v>
      </c>
      <c r="B1272" s="21" t="s">
        <v>6</v>
      </c>
      <c r="C1272" s="21" t="s">
        <v>7</v>
      </c>
      <c r="D1272" s="22">
        <v>2</v>
      </c>
      <c r="E1272" s="23" t="s">
        <v>40</v>
      </c>
      <c r="F1272">
        <f t="shared" si="19"/>
        <v>202205</v>
      </c>
    </row>
    <row r="1273" spans="1:6" x14ac:dyDescent="0.3">
      <c r="A1273" s="21" t="s">
        <v>24</v>
      </c>
      <c r="B1273" s="21" t="s">
        <v>6</v>
      </c>
      <c r="C1273" s="21" t="s">
        <v>9</v>
      </c>
      <c r="D1273" s="22">
        <v>0</v>
      </c>
      <c r="E1273" s="23" t="s">
        <v>40</v>
      </c>
      <c r="F1273">
        <f t="shared" si="19"/>
        <v>202205</v>
      </c>
    </row>
    <row r="1274" spans="1:6" x14ac:dyDescent="0.3">
      <c r="A1274" s="21" t="s">
        <v>24</v>
      </c>
      <c r="B1274" s="21" t="s">
        <v>6</v>
      </c>
      <c r="C1274" s="21" t="s">
        <v>10</v>
      </c>
      <c r="D1274" s="22">
        <v>0</v>
      </c>
      <c r="E1274" s="23" t="s">
        <v>40</v>
      </c>
      <c r="F1274">
        <f t="shared" si="19"/>
        <v>202205</v>
      </c>
    </row>
    <row r="1275" spans="1:6" x14ac:dyDescent="0.3">
      <c r="A1275" s="21" t="s">
        <v>24</v>
      </c>
      <c r="B1275" s="21" t="s">
        <v>6</v>
      </c>
      <c r="C1275" s="21" t="s">
        <v>11</v>
      </c>
      <c r="D1275" s="22">
        <v>1</v>
      </c>
      <c r="E1275" s="23" t="s">
        <v>40</v>
      </c>
      <c r="F1275">
        <f t="shared" si="19"/>
        <v>202205</v>
      </c>
    </row>
    <row r="1276" spans="1:6" x14ac:dyDescent="0.3">
      <c r="A1276" s="21" t="s">
        <v>24</v>
      </c>
      <c r="B1276" s="21" t="s">
        <v>6</v>
      </c>
      <c r="C1276" s="21" t="s">
        <v>12</v>
      </c>
      <c r="D1276" s="22">
        <v>0</v>
      </c>
      <c r="E1276" s="23" t="s">
        <v>40</v>
      </c>
      <c r="F1276">
        <f t="shared" si="19"/>
        <v>202205</v>
      </c>
    </row>
    <row r="1277" spans="1:6" x14ac:dyDescent="0.3">
      <c r="A1277" s="21" t="s">
        <v>5</v>
      </c>
      <c r="B1277" s="21" t="s">
        <v>6</v>
      </c>
      <c r="C1277" s="21" t="s">
        <v>7</v>
      </c>
      <c r="D1277" s="22">
        <v>349</v>
      </c>
      <c r="E1277" s="23" t="s">
        <v>41</v>
      </c>
      <c r="F1277">
        <f t="shared" si="19"/>
        <v>202206</v>
      </c>
    </row>
    <row r="1278" spans="1:6" x14ac:dyDescent="0.3">
      <c r="A1278" s="21" t="s">
        <v>5</v>
      </c>
      <c r="B1278" s="21" t="s">
        <v>6</v>
      </c>
      <c r="C1278" s="21" t="s">
        <v>9</v>
      </c>
      <c r="D1278" s="22">
        <v>67</v>
      </c>
      <c r="E1278" s="23" t="s">
        <v>41</v>
      </c>
      <c r="F1278">
        <f t="shared" si="19"/>
        <v>202206</v>
      </c>
    </row>
    <row r="1279" spans="1:6" x14ac:dyDescent="0.3">
      <c r="A1279" s="21" t="s">
        <v>5</v>
      </c>
      <c r="B1279" s="21" t="s">
        <v>6</v>
      </c>
      <c r="C1279" s="21" t="s">
        <v>10</v>
      </c>
      <c r="D1279" s="22">
        <v>128</v>
      </c>
      <c r="E1279" s="23" t="s">
        <v>41</v>
      </c>
      <c r="F1279">
        <f t="shared" si="19"/>
        <v>202206</v>
      </c>
    </row>
    <row r="1280" spans="1:6" x14ac:dyDescent="0.3">
      <c r="A1280" s="21" t="s">
        <v>5</v>
      </c>
      <c r="B1280" s="21" t="s">
        <v>6</v>
      </c>
      <c r="C1280" s="21" t="s">
        <v>11</v>
      </c>
      <c r="D1280" s="22">
        <v>65</v>
      </c>
      <c r="E1280" s="23" t="s">
        <v>41</v>
      </c>
      <c r="F1280">
        <f t="shared" si="19"/>
        <v>202206</v>
      </c>
    </row>
    <row r="1281" spans="1:6" x14ac:dyDescent="0.3">
      <c r="A1281" s="21" t="s">
        <v>5</v>
      </c>
      <c r="B1281" s="21" t="s">
        <v>6</v>
      </c>
      <c r="C1281" s="21" t="s">
        <v>12</v>
      </c>
      <c r="D1281" s="22">
        <v>12</v>
      </c>
      <c r="E1281" s="23" t="s">
        <v>41</v>
      </c>
      <c r="F1281">
        <f t="shared" si="19"/>
        <v>202206</v>
      </c>
    </row>
    <row r="1282" spans="1:6" x14ac:dyDescent="0.3">
      <c r="A1282" s="21" t="s">
        <v>13</v>
      </c>
      <c r="B1282" s="21" t="s">
        <v>6</v>
      </c>
      <c r="C1282" s="21" t="s">
        <v>7</v>
      </c>
      <c r="D1282" s="22">
        <v>36</v>
      </c>
      <c r="E1282" s="23" t="s">
        <v>41</v>
      </c>
      <c r="F1282">
        <f t="shared" si="19"/>
        <v>202206</v>
      </c>
    </row>
    <row r="1283" spans="1:6" x14ac:dyDescent="0.3">
      <c r="A1283" s="21" t="s">
        <v>13</v>
      </c>
      <c r="B1283" s="21" t="s">
        <v>6</v>
      </c>
      <c r="C1283" s="21" t="s">
        <v>9</v>
      </c>
      <c r="D1283" s="22">
        <v>8</v>
      </c>
      <c r="E1283" s="23" t="s">
        <v>41</v>
      </c>
      <c r="F1283">
        <f t="shared" ref="F1283:F1346" si="20">YEAR(E1283)*100+MONTH(E1283)</f>
        <v>202206</v>
      </c>
    </row>
    <row r="1284" spans="1:6" x14ac:dyDescent="0.3">
      <c r="A1284" s="21" t="s">
        <v>13</v>
      </c>
      <c r="B1284" s="21" t="s">
        <v>6</v>
      </c>
      <c r="C1284" s="21" t="s">
        <v>10</v>
      </c>
      <c r="D1284" s="22">
        <v>15</v>
      </c>
      <c r="E1284" s="23" t="s">
        <v>41</v>
      </c>
      <c r="F1284">
        <f t="shared" si="20"/>
        <v>202206</v>
      </c>
    </row>
    <row r="1285" spans="1:6" x14ac:dyDescent="0.3">
      <c r="A1285" s="21" t="s">
        <v>13</v>
      </c>
      <c r="B1285" s="21" t="s">
        <v>6</v>
      </c>
      <c r="C1285" s="21" t="s">
        <v>11</v>
      </c>
      <c r="D1285" s="22">
        <v>10</v>
      </c>
      <c r="E1285" s="23" t="s">
        <v>41</v>
      </c>
      <c r="F1285">
        <f t="shared" si="20"/>
        <v>202206</v>
      </c>
    </row>
    <row r="1286" spans="1:6" x14ac:dyDescent="0.3">
      <c r="A1286" s="21" t="s">
        <v>13</v>
      </c>
      <c r="B1286" s="21" t="s">
        <v>6</v>
      </c>
      <c r="C1286" s="21" t="s">
        <v>12</v>
      </c>
      <c r="D1286" s="22">
        <v>2</v>
      </c>
      <c r="E1286" s="23" t="s">
        <v>41</v>
      </c>
      <c r="F1286">
        <f t="shared" si="20"/>
        <v>202206</v>
      </c>
    </row>
    <row r="1287" spans="1:6" x14ac:dyDescent="0.3">
      <c r="A1287" s="21" t="s">
        <v>14</v>
      </c>
      <c r="B1287" s="21" t="s">
        <v>6</v>
      </c>
      <c r="C1287" s="21" t="s">
        <v>7</v>
      </c>
      <c r="D1287" s="22">
        <v>134</v>
      </c>
      <c r="E1287" s="23" t="s">
        <v>41</v>
      </c>
      <c r="F1287">
        <f t="shared" si="20"/>
        <v>202206</v>
      </c>
    </row>
    <row r="1288" spans="1:6" x14ac:dyDescent="0.3">
      <c r="A1288" s="21" t="s">
        <v>14</v>
      </c>
      <c r="B1288" s="21" t="s">
        <v>6</v>
      </c>
      <c r="C1288" s="21" t="s">
        <v>9</v>
      </c>
      <c r="D1288" s="22">
        <v>34</v>
      </c>
      <c r="E1288" s="23" t="s">
        <v>41</v>
      </c>
      <c r="F1288">
        <f t="shared" si="20"/>
        <v>202206</v>
      </c>
    </row>
    <row r="1289" spans="1:6" x14ac:dyDescent="0.3">
      <c r="A1289" s="21" t="s">
        <v>14</v>
      </c>
      <c r="B1289" s="21" t="s">
        <v>6</v>
      </c>
      <c r="C1289" s="21" t="s">
        <v>10</v>
      </c>
      <c r="D1289" s="22">
        <v>56</v>
      </c>
      <c r="E1289" s="23" t="s">
        <v>41</v>
      </c>
      <c r="F1289">
        <f t="shared" si="20"/>
        <v>202206</v>
      </c>
    </row>
    <row r="1290" spans="1:6" x14ac:dyDescent="0.3">
      <c r="A1290" s="21" t="s">
        <v>14</v>
      </c>
      <c r="B1290" s="21" t="s">
        <v>6</v>
      </c>
      <c r="C1290" s="21" t="s">
        <v>11</v>
      </c>
      <c r="D1290" s="22">
        <v>41</v>
      </c>
      <c r="E1290" s="23" t="s">
        <v>41</v>
      </c>
      <c r="F1290">
        <f t="shared" si="20"/>
        <v>202206</v>
      </c>
    </row>
    <row r="1291" spans="1:6" x14ac:dyDescent="0.3">
      <c r="A1291" s="21" t="s">
        <v>14</v>
      </c>
      <c r="B1291" s="21" t="s">
        <v>6</v>
      </c>
      <c r="C1291" s="21" t="s">
        <v>12</v>
      </c>
      <c r="D1291" s="22">
        <v>20</v>
      </c>
      <c r="E1291" s="23" t="s">
        <v>41</v>
      </c>
      <c r="F1291">
        <f t="shared" si="20"/>
        <v>202206</v>
      </c>
    </row>
    <row r="1292" spans="1:6" x14ac:dyDescent="0.3">
      <c r="A1292" s="21" t="s">
        <v>140</v>
      </c>
      <c r="B1292" s="21" t="s">
        <v>6</v>
      </c>
      <c r="C1292" s="21" t="s">
        <v>7</v>
      </c>
      <c r="D1292" s="22">
        <v>13</v>
      </c>
      <c r="E1292" s="23" t="s">
        <v>41</v>
      </c>
      <c r="F1292">
        <f t="shared" si="20"/>
        <v>202206</v>
      </c>
    </row>
    <row r="1293" spans="1:6" x14ac:dyDescent="0.3">
      <c r="A1293" s="21" t="s">
        <v>140</v>
      </c>
      <c r="B1293" s="21" t="s">
        <v>6</v>
      </c>
      <c r="C1293" s="21" t="s">
        <v>9</v>
      </c>
      <c r="D1293" s="22">
        <v>1</v>
      </c>
      <c r="E1293" s="23" t="s">
        <v>41</v>
      </c>
      <c r="F1293">
        <f t="shared" si="20"/>
        <v>202206</v>
      </c>
    </row>
    <row r="1294" spans="1:6" x14ac:dyDescent="0.3">
      <c r="A1294" s="21" t="s">
        <v>140</v>
      </c>
      <c r="B1294" s="21" t="s">
        <v>6</v>
      </c>
      <c r="C1294" s="21" t="s">
        <v>10</v>
      </c>
      <c r="D1294" s="22">
        <v>6</v>
      </c>
      <c r="E1294" s="23" t="s">
        <v>41</v>
      </c>
      <c r="F1294">
        <f t="shared" si="20"/>
        <v>202206</v>
      </c>
    </row>
    <row r="1295" spans="1:6" x14ac:dyDescent="0.3">
      <c r="A1295" s="21" t="s">
        <v>140</v>
      </c>
      <c r="B1295" s="21" t="s">
        <v>6</v>
      </c>
      <c r="C1295" s="21" t="s">
        <v>11</v>
      </c>
      <c r="D1295" s="22">
        <v>2</v>
      </c>
      <c r="E1295" s="23" t="s">
        <v>41</v>
      </c>
      <c r="F1295">
        <f t="shared" si="20"/>
        <v>202206</v>
      </c>
    </row>
    <row r="1296" spans="1:6" x14ac:dyDescent="0.3">
      <c r="A1296" s="21" t="s">
        <v>140</v>
      </c>
      <c r="B1296" s="21" t="s">
        <v>6</v>
      </c>
      <c r="C1296" s="21" t="s">
        <v>12</v>
      </c>
      <c r="D1296" s="22">
        <v>0</v>
      </c>
      <c r="E1296" s="23" t="s">
        <v>41</v>
      </c>
      <c r="F1296">
        <f t="shared" si="20"/>
        <v>202206</v>
      </c>
    </row>
    <row r="1297" spans="1:6" x14ac:dyDescent="0.3">
      <c r="A1297" s="21" t="s">
        <v>15</v>
      </c>
      <c r="B1297" s="21" t="s">
        <v>6</v>
      </c>
      <c r="C1297" s="21" t="s">
        <v>7</v>
      </c>
      <c r="D1297" s="22">
        <v>515</v>
      </c>
      <c r="E1297" s="23" t="s">
        <v>41</v>
      </c>
      <c r="F1297">
        <f t="shared" si="20"/>
        <v>202206</v>
      </c>
    </row>
    <row r="1298" spans="1:6" x14ac:dyDescent="0.3">
      <c r="A1298" s="21" t="s">
        <v>15</v>
      </c>
      <c r="B1298" s="21" t="s">
        <v>6</v>
      </c>
      <c r="C1298" s="21" t="s">
        <v>9</v>
      </c>
      <c r="D1298" s="22">
        <v>127</v>
      </c>
      <c r="E1298" s="23" t="s">
        <v>41</v>
      </c>
      <c r="F1298">
        <f t="shared" si="20"/>
        <v>202206</v>
      </c>
    </row>
    <row r="1299" spans="1:6" x14ac:dyDescent="0.3">
      <c r="A1299" s="21" t="s">
        <v>15</v>
      </c>
      <c r="B1299" s="21" t="s">
        <v>6</v>
      </c>
      <c r="C1299" s="21" t="s">
        <v>10</v>
      </c>
      <c r="D1299" s="22">
        <v>413</v>
      </c>
      <c r="E1299" s="23" t="s">
        <v>41</v>
      </c>
      <c r="F1299">
        <f t="shared" si="20"/>
        <v>202206</v>
      </c>
    </row>
    <row r="1300" spans="1:6" x14ac:dyDescent="0.3">
      <c r="A1300" s="21" t="s">
        <v>15</v>
      </c>
      <c r="B1300" s="21" t="s">
        <v>6</v>
      </c>
      <c r="C1300" s="21" t="s">
        <v>11</v>
      </c>
      <c r="D1300" s="22">
        <v>136</v>
      </c>
      <c r="E1300" s="23" t="s">
        <v>41</v>
      </c>
      <c r="F1300">
        <f t="shared" si="20"/>
        <v>202206</v>
      </c>
    </row>
    <row r="1301" spans="1:6" x14ac:dyDescent="0.3">
      <c r="A1301" s="21" t="s">
        <v>15</v>
      </c>
      <c r="B1301" s="21" t="s">
        <v>6</v>
      </c>
      <c r="C1301" s="21" t="s">
        <v>12</v>
      </c>
      <c r="D1301" s="22">
        <v>34</v>
      </c>
      <c r="E1301" s="23" t="s">
        <v>41</v>
      </c>
      <c r="F1301">
        <f t="shared" si="20"/>
        <v>202206</v>
      </c>
    </row>
    <row r="1302" spans="1:6" x14ac:dyDescent="0.3">
      <c r="A1302" s="21" t="s">
        <v>16</v>
      </c>
      <c r="B1302" s="21" t="s">
        <v>6</v>
      </c>
      <c r="C1302" s="21" t="s">
        <v>7</v>
      </c>
      <c r="D1302" s="22">
        <v>1142</v>
      </c>
      <c r="E1302" s="23" t="s">
        <v>41</v>
      </c>
      <c r="F1302">
        <f t="shared" si="20"/>
        <v>202206</v>
      </c>
    </row>
    <row r="1303" spans="1:6" x14ac:dyDescent="0.3">
      <c r="A1303" s="21" t="s">
        <v>16</v>
      </c>
      <c r="B1303" s="21" t="s">
        <v>6</v>
      </c>
      <c r="C1303" s="21" t="s">
        <v>9</v>
      </c>
      <c r="D1303" s="22">
        <v>265</v>
      </c>
      <c r="E1303" s="23" t="s">
        <v>41</v>
      </c>
      <c r="F1303">
        <f t="shared" si="20"/>
        <v>202206</v>
      </c>
    </row>
    <row r="1304" spans="1:6" x14ac:dyDescent="0.3">
      <c r="A1304" s="21" t="s">
        <v>16</v>
      </c>
      <c r="B1304" s="21" t="s">
        <v>6</v>
      </c>
      <c r="C1304" s="21" t="s">
        <v>10</v>
      </c>
      <c r="D1304" s="22">
        <v>314</v>
      </c>
      <c r="E1304" s="23" t="s">
        <v>41</v>
      </c>
      <c r="F1304">
        <f t="shared" si="20"/>
        <v>202206</v>
      </c>
    </row>
    <row r="1305" spans="1:6" x14ac:dyDescent="0.3">
      <c r="A1305" s="21" t="s">
        <v>16</v>
      </c>
      <c r="B1305" s="21" t="s">
        <v>6</v>
      </c>
      <c r="C1305" s="21" t="s">
        <v>11</v>
      </c>
      <c r="D1305" s="22">
        <v>143</v>
      </c>
      <c r="E1305" s="23" t="s">
        <v>41</v>
      </c>
      <c r="F1305">
        <f t="shared" si="20"/>
        <v>202206</v>
      </c>
    </row>
    <row r="1306" spans="1:6" x14ac:dyDescent="0.3">
      <c r="A1306" s="21" t="s">
        <v>16</v>
      </c>
      <c r="B1306" s="21" t="s">
        <v>6</v>
      </c>
      <c r="C1306" s="21" t="s">
        <v>12</v>
      </c>
      <c r="D1306" s="22">
        <v>32</v>
      </c>
      <c r="E1306" s="23" t="s">
        <v>41</v>
      </c>
      <c r="F1306">
        <f t="shared" si="20"/>
        <v>202206</v>
      </c>
    </row>
    <row r="1307" spans="1:6" x14ac:dyDescent="0.3">
      <c r="A1307" s="21" t="s">
        <v>17</v>
      </c>
      <c r="B1307" s="21" t="s">
        <v>6</v>
      </c>
      <c r="C1307" s="21" t="s">
        <v>7</v>
      </c>
      <c r="D1307" s="22">
        <v>158</v>
      </c>
      <c r="E1307" s="23" t="s">
        <v>41</v>
      </c>
      <c r="F1307">
        <f t="shared" si="20"/>
        <v>202206</v>
      </c>
    </row>
    <row r="1308" spans="1:6" x14ac:dyDescent="0.3">
      <c r="A1308" s="21" t="s">
        <v>17</v>
      </c>
      <c r="B1308" s="21" t="s">
        <v>6</v>
      </c>
      <c r="C1308" s="21" t="s">
        <v>9</v>
      </c>
      <c r="D1308" s="22">
        <v>15</v>
      </c>
      <c r="E1308" s="23" t="s">
        <v>41</v>
      </c>
      <c r="F1308">
        <f t="shared" si="20"/>
        <v>202206</v>
      </c>
    </row>
    <row r="1309" spans="1:6" x14ac:dyDescent="0.3">
      <c r="A1309" s="21" t="s">
        <v>17</v>
      </c>
      <c r="B1309" s="21" t="s">
        <v>6</v>
      </c>
      <c r="C1309" s="21" t="s">
        <v>10</v>
      </c>
      <c r="D1309" s="22">
        <v>11</v>
      </c>
      <c r="E1309" s="23" t="s">
        <v>41</v>
      </c>
      <c r="F1309">
        <f t="shared" si="20"/>
        <v>202206</v>
      </c>
    </row>
    <row r="1310" spans="1:6" x14ac:dyDescent="0.3">
      <c r="A1310" s="21" t="s">
        <v>17</v>
      </c>
      <c r="B1310" s="21" t="s">
        <v>6</v>
      </c>
      <c r="C1310" s="21" t="s">
        <v>11</v>
      </c>
      <c r="D1310" s="22">
        <v>12</v>
      </c>
      <c r="E1310" s="23" t="s">
        <v>41</v>
      </c>
      <c r="F1310">
        <f t="shared" si="20"/>
        <v>202206</v>
      </c>
    </row>
    <row r="1311" spans="1:6" x14ac:dyDescent="0.3">
      <c r="A1311" s="21" t="s">
        <v>17</v>
      </c>
      <c r="B1311" s="21" t="s">
        <v>6</v>
      </c>
      <c r="C1311" s="21" t="s">
        <v>12</v>
      </c>
      <c r="D1311" s="22">
        <v>1</v>
      </c>
      <c r="E1311" s="23" t="s">
        <v>41</v>
      </c>
      <c r="F1311">
        <f t="shared" si="20"/>
        <v>202206</v>
      </c>
    </row>
    <row r="1312" spans="1:6" x14ac:dyDescent="0.3">
      <c r="A1312" s="21" t="s">
        <v>141</v>
      </c>
      <c r="B1312" s="21" t="s">
        <v>6</v>
      </c>
      <c r="C1312" s="21" t="s">
        <v>7</v>
      </c>
      <c r="D1312" s="22">
        <v>2</v>
      </c>
      <c r="E1312" s="23" t="s">
        <v>41</v>
      </c>
      <c r="F1312">
        <f t="shared" si="20"/>
        <v>202206</v>
      </c>
    </row>
    <row r="1313" spans="1:6" x14ac:dyDescent="0.3">
      <c r="A1313" s="21" t="s">
        <v>141</v>
      </c>
      <c r="B1313" s="21" t="s">
        <v>6</v>
      </c>
      <c r="C1313" s="21" t="s">
        <v>9</v>
      </c>
      <c r="D1313" s="22">
        <v>2</v>
      </c>
      <c r="E1313" s="23" t="s">
        <v>41</v>
      </c>
      <c r="F1313">
        <f t="shared" si="20"/>
        <v>202206</v>
      </c>
    </row>
    <row r="1314" spans="1:6" x14ac:dyDescent="0.3">
      <c r="A1314" s="21" t="s">
        <v>141</v>
      </c>
      <c r="B1314" s="21" t="s">
        <v>6</v>
      </c>
      <c r="C1314" s="21" t="s">
        <v>10</v>
      </c>
      <c r="D1314" s="22">
        <v>9</v>
      </c>
      <c r="E1314" s="23" t="s">
        <v>41</v>
      </c>
      <c r="F1314">
        <f t="shared" si="20"/>
        <v>202206</v>
      </c>
    </row>
    <row r="1315" spans="1:6" x14ac:dyDescent="0.3">
      <c r="A1315" s="21" t="s">
        <v>141</v>
      </c>
      <c r="B1315" s="21" t="s">
        <v>6</v>
      </c>
      <c r="C1315" s="21" t="s">
        <v>11</v>
      </c>
      <c r="D1315" s="22">
        <v>6</v>
      </c>
      <c r="E1315" s="23" t="s">
        <v>41</v>
      </c>
      <c r="F1315">
        <f t="shared" si="20"/>
        <v>202206</v>
      </c>
    </row>
    <row r="1316" spans="1:6" x14ac:dyDescent="0.3">
      <c r="A1316" s="21" t="s">
        <v>141</v>
      </c>
      <c r="B1316" s="21" t="s">
        <v>6</v>
      </c>
      <c r="C1316" s="21" t="s">
        <v>12</v>
      </c>
      <c r="D1316" s="22">
        <v>0</v>
      </c>
      <c r="E1316" s="23" t="s">
        <v>41</v>
      </c>
      <c r="F1316">
        <f t="shared" si="20"/>
        <v>202206</v>
      </c>
    </row>
    <row r="1317" spans="1:6" x14ac:dyDescent="0.3">
      <c r="A1317" s="21" t="s">
        <v>18</v>
      </c>
      <c r="B1317" s="21" t="s">
        <v>6</v>
      </c>
      <c r="C1317" s="21" t="s">
        <v>7</v>
      </c>
      <c r="D1317" s="22">
        <v>489</v>
      </c>
      <c r="E1317" s="23" t="s">
        <v>41</v>
      </c>
      <c r="F1317">
        <f t="shared" si="20"/>
        <v>202206</v>
      </c>
    </row>
    <row r="1318" spans="1:6" x14ac:dyDescent="0.3">
      <c r="A1318" s="21" t="s">
        <v>18</v>
      </c>
      <c r="B1318" s="21" t="s">
        <v>6</v>
      </c>
      <c r="C1318" s="21" t="s">
        <v>9</v>
      </c>
      <c r="D1318" s="22">
        <v>199</v>
      </c>
      <c r="E1318" s="23" t="s">
        <v>41</v>
      </c>
      <c r="F1318">
        <f t="shared" si="20"/>
        <v>202206</v>
      </c>
    </row>
    <row r="1319" spans="1:6" x14ac:dyDescent="0.3">
      <c r="A1319" s="21" t="s">
        <v>18</v>
      </c>
      <c r="B1319" s="21" t="s">
        <v>6</v>
      </c>
      <c r="C1319" s="21" t="s">
        <v>10</v>
      </c>
      <c r="D1319" s="22">
        <v>148</v>
      </c>
      <c r="E1319" s="23" t="s">
        <v>41</v>
      </c>
      <c r="F1319">
        <f t="shared" si="20"/>
        <v>202206</v>
      </c>
    </row>
    <row r="1320" spans="1:6" x14ac:dyDescent="0.3">
      <c r="A1320" s="21" t="s">
        <v>18</v>
      </c>
      <c r="B1320" s="21" t="s">
        <v>6</v>
      </c>
      <c r="C1320" s="21" t="s">
        <v>11</v>
      </c>
      <c r="D1320" s="22">
        <v>159</v>
      </c>
      <c r="E1320" s="23" t="s">
        <v>41</v>
      </c>
      <c r="F1320">
        <f t="shared" si="20"/>
        <v>202206</v>
      </c>
    </row>
    <row r="1321" spans="1:6" x14ac:dyDescent="0.3">
      <c r="A1321" s="21" t="s">
        <v>18</v>
      </c>
      <c r="B1321" s="21" t="s">
        <v>6</v>
      </c>
      <c r="C1321" s="21" t="s">
        <v>12</v>
      </c>
      <c r="D1321" s="22">
        <v>20</v>
      </c>
      <c r="E1321" s="23" t="s">
        <v>41</v>
      </c>
      <c r="F1321">
        <f t="shared" si="20"/>
        <v>202206</v>
      </c>
    </row>
    <row r="1322" spans="1:6" x14ac:dyDescent="0.3">
      <c r="A1322" s="21" t="s">
        <v>19</v>
      </c>
      <c r="B1322" s="21" t="s">
        <v>6</v>
      </c>
      <c r="C1322" s="21" t="s">
        <v>7</v>
      </c>
      <c r="D1322" s="22">
        <v>56</v>
      </c>
      <c r="E1322" s="23" t="s">
        <v>41</v>
      </c>
      <c r="F1322">
        <f t="shared" si="20"/>
        <v>202206</v>
      </c>
    </row>
    <row r="1323" spans="1:6" x14ac:dyDescent="0.3">
      <c r="A1323" s="21" t="s">
        <v>19</v>
      </c>
      <c r="B1323" s="21" t="s">
        <v>6</v>
      </c>
      <c r="C1323" s="21" t="s">
        <v>9</v>
      </c>
      <c r="D1323" s="22">
        <v>7</v>
      </c>
      <c r="E1323" s="23" t="s">
        <v>41</v>
      </c>
      <c r="F1323">
        <f t="shared" si="20"/>
        <v>202206</v>
      </c>
    </row>
    <row r="1324" spans="1:6" x14ac:dyDescent="0.3">
      <c r="A1324" s="21" t="s">
        <v>19</v>
      </c>
      <c r="B1324" s="21" t="s">
        <v>6</v>
      </c>
      <c r="C1324" s="21" t="s">
        <v>10</v>
      </c>
      <c r="D1324" s="22">
        <v>6</v>
      </c>
      <c r="E1324" s="23" t="s">
        <v>41</v>
      </c>
      <c r="F1324">
        <f t="shared" si="20"/>
        <v>202206</v>
      </c>
    </row>
    <row r="1325" spans="1:6" x14ac:dyDescent="0.3">
      <c r="A1325" s="21" t="s">
        <v>19</v>
      </c>
      <c r="B1325" s="21" t="s">
        <v>6</v>
      </c>
      <c r="C1325" s="21" t="s">
        <v>11</v>
      </c>
      <c r="D1325" s="22">
        <v>3</v>
      </c>
      <c r="E1325" s="23" t="s">
        <v>41</v>
      </c>
      <c r="F1325">
        <f t="shared" si="20"/>
        <v>202206</v>
      </c>
    </row>
    <row r="1326" spans="1:6" x14ac:dyDescent="0.3">
      <c r="A1326" s="21" t="s">
        <v>19</v>
      </c>
      <c r="B1326" s="21" t="s">
        <v>6</v>
      </c>
      <c r="C1326" s="21" t="s">
        <v>12</v>
      </c>
      <c r="D1326" s="22">
        <v>3</v>
      </c>
      <c r="E1326" s="23" t="s">
        <v>41</v>
      </c>
      <c r="F1326">
        <f t="shared" si="20"/>
        <v>202206</v>
      </c>
    </row>
    <row r="1327" spans="1:6" x14ac:dyDescent="0.3">
      <c r="A1327" s="21" t="s">
        <v>20</v>
      </c>
      <c r="B1327" s="21" t="s">
        <v>6</v>
      </c>
      <c r="C1327" s="21" t="s">
        <v>7</v>
      </c>
      <c r="D1327" s="22">
        <v>102</v>
      </c>
      <c r="E1327" s="23" t="s">
        <v>41</v>
      </c>
      <c r="F1327">
        <f t="shared" si="20"/>
        <v>202206</v>
      </c>
    </row>
    <row r="1328" spans="1:6" x14ac:dyDescent="0.3">
      <c r="A1328" s="21" t="s">
        <v>20</v>
      </c>
      <c r="B1328" s="21" t="s">
        <v>6</v>
      </c>
      <c r="C1328" s="21" t="s">
        <v>9</v>
      </c>
      <c r="D1328" s="22">
        <v>11</v>
      </c>
      <c r="E1328" s="23" t="s">
        <v>41</v>
      </c>
      <c r="F1328">
        <f t="shared" si="20"/>
        <v>202206</v>
      </c>
    </row>
    <row r="1329" spans="1:6" x14ac:dyDescent="0.3">
      <c r="A1329" s="21" t="s">
        <v>20</v>
      </c>
      <c r="B1329" s="21" t="s">
        <v>6</v>
      </c>
      <c r="C1329" s="21" t="s">
        <v>10</v>
      </c>
      <c r="D1329" s="22">
        <v>21</v>
      </c>
      <c r="E1329" s="23" t="s">
        <v>41</v>
      </c>
      <c r="F1329">
        <f t="shared" si="20"/>
        <v>202206</v>
      </c>
    </row>
    <row r="1330" spans="1:6" x14ac:dyDescent="0.3">
      <c r="A1330" s="21" t="s">
        <v>20</v>
      </c>
      <c r="B1330" s="21" t="s">
        <v>6</v>
      </c>
      <c r="C1330" s="21" t="s">
        <v>11</v>
      </c>
      <c r="D1330" s="22">
        <v>8</v>
      </c>
      <c r="E1330" s="23" t="s">
        <v>41</v>
      </c>
      <c r="F1330">
        <f t="shared" si="20"/>
        <v>202206</v>
      </c>
    </row>
    <row r="1331" spans="1:6" x14ac:dyDescent="0.3">
      <c r="A1331" s="21" t="s">
        <v>20</v>
      </c>
      <c r="B1331" s="21" t="s">
        <v>6</v>
      </c>
      <c r="C1331" s="21" t="s">
        <v>12</v>
      </c>
      <c r="D1331" s="22">
        <v>1</v>
      </c>
      <c r="E1331" s="23" t="s">
        <v>41</v>
      </c>
      <c r="F1331">
        <f t="shared" si="20"/>
        <v>202206</v>
      </c>
    </row>
    <row r="1332" spans="1:6" x14ac:dyDescent="0.3">
      <c r="A1332" s="21" t="s">
        <v>21</v>
      </c>
      <c r="B1332" s="21" t="s">
        <v>6</v>
      </c>
      <c r="C1332" s="21" t="s">
        <v>7</v>
      </c>
      <c r="D1332" s="22">
        <v>30</v>
      </c>
      <c r="E1332" s="23" t="s">
        <v>41</v>
      </c>
      <c r="F1332">
        <f t="shared" si="20"/>
        <v>202206</v>
      </c>
    </row>
    <row r="1333" spans="1:6" x14ac:dyDescent="0.3">
      <c r="A1333" s="21" t="s">
        <v>21</v>
      </c>
      <c r="B1333" s="21" t="s">
        <v>6</v>
      </c>
      <c r="C1333" s="21" t="s">
        <v>9</v>
      </c>
      <c r="D1333" s="22">
        <v>19</v>
      </c>
      <c r="E1333" s="23" t="s">
        <v>41</v>
      </c>
      <c r="F1333">
        <f t="shared" si="20"/>
        <v>202206</v>
      </c>
    </row>
    <row r="1334" spans="1:6" x14ac:dyDescent="0.3">
      <c r="A1334" s="21" t="s">
        <v>21</v>
      </c>
      <c r="B1334" s="21" t="s">
        <v>6</v>
      </c>
      <c r="C1334" s="21" t="s">
        <v>10</v>
      </c>
      <c r="D1334" s="22">
        <v>20</v>
      </c>
      <c r="E1334" s="23" t="s">
        <v>41</v>
      </c>
      <c r="F1334">
        <f t="shared" si="20"/>
        <v>202206</v>
      </c>
    </row>
    <row r="1335" spans="1:6" x14ac:dyDescent="0.3">
      <c r="A1335" s="21" t="s">
        <v>21</v>
      </c>
      <c r="B1335" s="21" t="s">
        <v>6</v>
      </c>
      <c r="C1335" s="21" t="s">
        <v>11</v>
      </c>
      <c r="D1335" s="22">
        <v>3</v>
      </c>
      <c r="E1335" s="23" t="s">
        <v>41</v>
      </c>
      <c r="F1335">
        <f t="shared" si="20"/>
        <v>202206</v>
      </c>
    </row>
    <row r="1336" spans="1:6" x14ac:dyDescent="0.3">
      <c r="A1336" s="21" t="s">
        <v>21</v>
      </c>
      <c r="B1336" s="21" t="s">
        <v>6</v>
      </c>
      <c r="C1336" s="21" t="s">
        <v>12</v>
      </c>
      <c r="D1336" s="22">
        <v>4</v>
      </c>
      <c r="E1336" s="23" t="s">
        <v>41</v>
      </c>
      <c r="F1336">
        <f t="shared" si="20"/>
        <v>202206</v>
      </c>
    </row>
    <row r="1337" spans="1:6" x14ac:dyDescent="0.3">
      <c r="A1337" s="21" t="s">
        <v>22</v>
      </c>
      <c r="B1337" s="21" t="s">
        <v>6</v>
      </c>
      <c r="C1337" s="21" t="s">
        <v>7</v>
      </c>
      <c r="D1337" s="22">
        <v>8</v>
      </c>
      <c r="E1337" s="23" t="s">
        <v>41</v>
      </c>
      <c r="F1337">
        <f t="shared" si="20"/>
        <v>202206</v>
      </c>
    </row>
    <row r="1338" spans="1:6" x14ac:dyDescent="0.3">
      <c r="A1338" s="21" t="s">
        <v>22</v>
      </c>
      <c r="B1338" s="21" t="s">
        <v>6</v>
      </c>
      <c r="C1338" s="21" t="s">
        <v>9</v>
      </c>
      <c r="D1338" s="22">
        <v>1</v>
      </c>
      <c r="E1338" s="23" t="s">
        <v>41</v>
      </c>
      <c r="F1338">
        <f t="shared" si="20"/>
        <v>202206</v>
      </c>
    </row>
    <row r="1339" spans="1:6" x14ac:dyDescent="0.3">
      <c r="A1339" s="21" t="s">
        <v>22</v>
      </c>
      <c r="B1339" s="21" t="s">
        <v>6</v>
      </c>
      <c r="C1339" s="21" t="s">
        <v>10</v>
      </c>
      <c r="D1339" s="22">
        <v>2</v>
      </c>
      <c r="E1339" s="23" t="s">
        <v>41</v>
      </c>
      <c r="F1339">
        <f t="shared" si="20"/>
        <v>202206</v>
      </c>
    </row>
    <row r="1340" spans="1:6" x14ac:dyDescent="0.3">
      <c r="A1340" s="21" t="s">
        <v>22</v>
      </c>
      <c r="B1340" s="21" t="s">
        <v>6</v>
      </c>
      <c r="C1340" s="21" t="s">
        <v>11</v>
      </c>
      <c r="D1340" s="22">
        <v>3</v>
      </c>
      <c r="E1340" s="23" t="s">
        <v>41</v>
      </c>
      <c r="F1340">
        <f t="shared" si="20"/>
        <v>202206</v>
      </c>
    </row>
    <row r="1341" spans="1:6" x14ac:dyDescent="0.3">
      <c r="A1341" s="21" t="s">
        <v>22</v>
      </c>
      <c r="B1341" s="21" t="s">
        <v>6</v>
      </c>
      <c r="C1341" s="21" t="s">
        <v>12</v>
      </c>
      <c r="D1341" s="22">
        <v>5</v>
      </c>
      <c r="E1341" s="23" t="s">
        <v>41</v>
      </c>
      <c r="F1341">
        <f t="shared" si="20"/>
        <v>202206</v>
      </c>
    </row>
    <row r="1342" spans="1:6" x14ac:dyDescent="0.3">
      <c r="A1342" s="21" t="s">
        <v>23</v>
      </c>
      <c r="B1342" s="21" t="s">
        <v>6</v>
      </c>
      <c r="C1342" s="21" t="s">
        <v>7</v>
      </c>
      <c r="D1342" s="22">
        <v>0</v>
      </c>
      <c r="E1342" s="23" t="s">
        <v>41</v>
      </c>
      <c r="F1342">
        <f t="shared" si="20"/>
        <v>202206</v>
      </c>
    </row>
    <row r="1343" spans="1:6" x14ac:dyDescent="0.3">
      <c r="A1343" s="21" t="s">
        <v>23</v>
      </c>
      <c r="B1343" s="21" t="s">
        <v>6</v>
      </c>
      <c r="C1343" s="21" t="s">
        <v>9</v>
      </c>
      <c r="D1343" s="22">
        <v>0</v>
      </c>
      <c r="E1343" s="23" t="s">
        <v>41</v>
      </c>
      <c r="F1343">
        <f t="shared" si="20"/>
        <v>202206</v>
      </c>
    </row>
    <row r="1344" spans="1:6" x14ac:dyDescent="0.3">
      <c r="A1344" s="21" t="s">
        <v>23</v>
      </c>
      <c r="B1344" s="21" t="s">
        <v>6</v>
      </c>
      <c r="C1344" s="21" t="s">
        <v>10</v>
      </c>
      <c r="D1344" s="22">
        <v>0</v>
      </c>
      <c r="E1344" s="23" t="s">
        <v>41</v>
      </c>
      <c r="F1344">
        <f t="shared" si="20"/>
        <v>202206</v>
      </c>
    </row>
    <row r="1345" spans="1:6" x14ac:dyDescent="0.3">
      <c r="A1345" s="21" t="s">
        <v>23</v>
      </c>
      <c r="B1345" s="21" t="s">
        <v>6</v>
      </c>
      <c r="C1345" s="21" t="s">
        <v>11</v>
      </c>
      <c r="D1345" s="22">
        <v>0</v>
      </c>
      <c r="E1345" s="23" t="s">
        <v>41</v>
      </c>
      <c r="F1345">
        <f t="shared" si="20"/>
        <v>202206</v>
      </c>
    </row>
    <row r="1346" spans="1:6" x14ac:dyDescent="0.3">
      <c r="A1346" s="21" t="s">
        <v>23</v>
      </c>
      <c r="B1346" s="21" t="s">
        <v>6</v>
      </c>
      <c r="C1346" s="21" t="s">
        <v>12</v>
      </c>
      <c r="D1346" s="22">
        <v>0</v>
      </c>
      <c r="E1346" s="23" t="s">
        <v>41</v>
      </c>
      <c r="F1346">
        <f t="shared" si="20"/>
        <v>202206</v>
      </c>
    </row>
    <row r="1347" spans="1:6" x14ac:dyDescent="0.3">
      <c r="A1347" s="21" t="s">
        <v>24</v>
      </c>
      <c r="B1347" s="21" t="s">
        <v>6</v>
      </c>
      <c r="C1347" s="21" t="s">
        <v>7</v>
      </c>
      <c r="D1347" s="22">
        <v>10</v>
      </c>
      <c r="E1347" s="23" t="s">
        <v>41</v>
      </c>
      <c r="F1347">
        <f t="shared" ref="F1347:F1410" si="21">YEAR(E1347)*100+MONTH(E1347)</f>
        <v>202206</v>
      </c>
    </row>
    <row r="1348" spans="1:6" x14ac:dyDescent="0.3">
      <c r="A1348" s="21" t="s">
        <v>24</v>
      </c>
      <c r="B1348" s="21" t="s">
        <v>6</v>
      </c>
      <c r="C1348" s="21" t="s">
        <v>9</v>
      </c>
      <c r="D1348" s="22">
        <v>0</v>
      </c>
      <c r="E1348" s="23" t="s">
        <v>41</v>
      </c>
      <c r="F1348">
        <f t="shared" si="21"/>
        <v>202206</v>
      </c>
    </row>
    <row r="1349" spans="1:6" x14ac:dyDescent="0.3">
      <c r="A1349" s="21" t="s">
        <v>24</v>
      </c>
      <c r="B1349" s="21" t="s">
        <v>6</v>
      </c>
      <c r="C1349" s="21" t="s">
        <v>10</v>
      </c>
      <c r="D1349" s="22">
        <v>0</v>
      </c>
      <c r="E1349" s="23" t="s">
        <v>41</v>
      </c>
      <c r="F1349">
        <f t="shared" si="21"/>
        <v>202206</v>
      </c>
    </row>
    <row r="1350" spans="1:6" x14ac:dyDescent="0.3">
      <c r="A1350" s="21" t="s">
        <v>24</v>
      </c>
      <c r="B1350" s="21" t="s">
        <v>6</v>
      </c>
      <c r="C1350" s="21" t="s">
        <v>11</v>
      </c>
      <c r="D1350" s="22">
        <v>6</v>
      </c>
      <c r="E1350" s="23" t="s">
        <v>41</v>
      </c>
      <c r="F1350">
        <f t="shared" si="21"/>
        <v>202206</v>
      </c>
    </row>
    <row r="1351" spans="1:6" x14ac:dyDescent="0.3">
      <c r="A1351" s="21" t="s">
        <v>24</v>
      </c>
      <c r="B1351" s="21" t="s">
        <v>6</v>
      </c>
      <c r="C1351" s="21" t="s">
        <v>12</v>
      </c>
      <c r="D1351" s="22">
        <v>3</v>
      </c>
      <c r="E1351" s="23" t="s">
        <v>41</v>
      </c>
      <c r="F1351">
        <f t="shared" si="21"/>
        <v>202206</v>
      </c>
    </row>
    <row r="1352" spans="1:6" x14ac:dyDescent="0.3">
      <c r="A1352" s="21" t="s">
        <v>5</v>
      </c>
      <c r="B1352" s="21" t="s">
        <v>6</v>
      </c>
      <c r="C1352" s="21" t="s">
        <v>7</v>
      </c>
      <c r="D1352" s="22">
        <v>263</v>
      </c>
      <c r="E1352" s="23" t="s">
        <v>42</v>
      </c>
      <c r="F1352">
        <f t="shared" si="21"/>
        <v>202207</v>
      </c>
    </row>
    <row r="1353" spans="1:6" x14ac:dyDescent="0.3">
      <c r="A1353" s="21" t="s">
        <v>5</v>
      </c>
      <c r="B1353" s="21" t="s">
        <v>6</v>
      </c>
      <c r="C1353" s="21" t="s">
        <v>9</v>
      </c>
      <c r="D1353" s="22">
        <v>114</v>
      </c>
      <c r="E1353" s="23" t="s">
        <v>42</v>
      </c>
      <c r="F1353">
        <f t="shared" si="21"/>
        <v>202207</v>
      </c>
    </row>
    <row r="1354" spans="1:6" x14ac:dyDescent="0.3">
      <c r="A1354" s="21" t="s">
        <v>5</v>
      </c>
      <c r="B1354" s="21" t="s">
        <v>6</v>
      </c>
      <c r="C1354" s="21" t="s">
        <v>10</v>
      </c>
      <c r="D1354" s="22">
        <v>124</v>
      </c>
      <c r="E1354" s="23" t="s">
        <v>42</v>
      </c>
      <c r="F1354">
        <f t="shared" si="21"/>
        <v>202207</v>
      </c>
    </row>
    <row r="1355" spans="1:6" x14ac:dyDescent="0.3">
      <c r="A1355" s="21" t="s">
        <v>5</v>
      </c>
      <c r="B1355" s="21" t="s">
        <v>6</v>
      </c>
      <c r="C1355" s="21" t="s">
        <v>11</v>
      </c>
      <c r="D1355" s="22">
        <v>84</v>
      </c>
      <c r="E1355" s="23" t="s">
        <v>42</v>
      </c>
      <c r="F1355">
        <f t="shared" si="21"/>
        <v>202207</v>
      </c>
    </row>
    <row r="1356" spans="1:6" x14ac:dyDescent="0.3">
      <c r="A1356" s="21" t="s">
        <v>5</v>
      </c>
      <c r="B1356" s="21" t="s">
        <v>6</v>
      </c>
      <c r="C1356" s="21" t="s">
        <v>12</v>
      </c>
      <c r="D1356" s="22">
        <v>24</v>
      </c>
      <c r="E1356" s="23" t="s">
        <v>42</v>
      </c>
      <c r="F1356">
        <f t="shared" si="21"/>
        <v>202207</v>
      </c>
    </row>
    <row r="1357" spans="1:6" x14ac:dyDescent="0.3">
      <c r="A1357" s="21" t="s">
        <v>13</v>
      </c>
      <c r="B1357" s="21" t="s">
        <v>6</v>
      </c>
      <c r="C1357" s="21" t="s">
        <v>7</v>
      </c>
      <c r="D1357" s="22">
        <v>48</v>
      </c>
      <c r="E1357" s="23" t="s">
        <v>42</v>
      </c>
      <c r="F1357">
        <f t="shared" si="21"/>
        <v>202207</v>
      </c>
    </row>
    <row r="1358" spans="1:6" x14ac:dyDescent="0.3">
      <c r="A1358" s="21" t="s">
        <v>13</v>
      </c>
      <c r="B1358" s="21" t="s">
        <v>6</v>
      </c>
      <c r="C1358" s="21" t="s">
        <v>9</v>
      </c>
      <c r="D1358" s="22">
        <v>9</v>
      </c>
      <c r="E1358" s="23" t="s">
        <v>42</v>
      </c>
      <c r="F1358">
        <f t="shared" si="21"/>
        <v>202207</v>
      </c>
    </row>
    <row r="1359" spans="1:6" x14ac:dyDescent="0.3">
      <c r="A1359" s="21" t="s">
        <v>13</v>
      </c>
      <c r="B1359" s="21" t="s">
        <v>6</v>
      </c>
      <c r="C1359" s="21" t="s">
        <v>10</v>
      </c>
      <c r="D1359" s="22">
        <v>21</v>
      </c>
      <c r="E1359" s="23" t="s">
        <v>42</v>
      </c>
      <c r="F1359">
        <f t="shared" si="21"/>
        <v>202207</v>
      </c>
    </row>
    <row r="1360" spans="1:6" x14ac:dyDescent="0.3">
      <c r="A1360" s="21" t="s">
        <v>13</v>
      </c>
      <c r="B1360" s="21" t="s">
        <v>6</v>
      </c>
      <c r="C1360" s="21" t="s">
        <v>11</v>
      </c>
      <c r="D1360" s="22">
        <v>10</v>
      </c>
      <c r="E1360" s="23" t="s">
        <v>42</v>
      </c>
      <c r="F1360">
        <f t="shared" si="21"/>
        <v>202207</v>
      </c>
    </row>
    <row r="1361" spans="1:6" x14ac:dyDescent="0.3">
      <c r="A1361" s="21" t="s">
        <v>13</v>
      </c>
      <c r="B1361" s="21" t="s">
        <v>6</v>
      </c>
      <c r="C1361" s="21" t="s">
        <v>12</v>
      </c>
      <c r="D1361" s="22">
        <v>2</v>
      </c>
      <c r="E1361" s="23" t="s">
        <v>42</v>
      </c>
      <c r="F1361">
        <f t="shared" si="21"/>
        <v>202207</v>
      </c>
    </row>
    <row r="1362" spans="1:6" x14ac:dyDescent="0.3">
      <c r="A1362" s="21" t="s">
        <v>14</v>
      </c>
      <c r="B1362" s="21" t="s">
        <v>6</v>
      </c>
      <c r="C1362" s="21" t="s">
        <v>7</v>
      </c>
      <c r="D1362" s="22">
        <v>113</v>
      </c>
      <c r="E1362" s="23" t="s">
        <v>42</v>
      </c>
      <c r="F1362">
        <f t="shared" si="21"/>
        <v>202207</v>
      </c>
    </row>
    <row r="1363" spans="1:6" x14ac:dyDescent="0.3">
      <c r="A1363" s="21" t="s">
        <v>14</v>
      </c>
      <c r="B1363" s="21" t="s">
        <v>6</v>
      </c>
      <c r="C1363" s="21" t="s">
        <v>9</v>
      </c>
      <c r="D1363" s="22">
        <v>34</v>
      </c>
      <c r="E1363" s="23" t="s">
        <v>42</v>
      </c>
      <c r="F1363">
        <f t="shared" si="21"/>
        <v>202207</v>
      </c>
    </row>
    <row r="1364" spans="1:6" x14ac:dyDescent="0.3">
      <c r="A1364" s="21" t="s">
        <v>14</v>
      </c>
      <c r="B1364" s="21" t="s">
        <v>6</v>
      </c>
      <c r="C1364" s="21" t="s">
        <v>10</v>
      </c>
      <c r="D1364" s="22">
        <v>65</v>
      </c>
      <c r="E1364" s="23" t="s">
        <v>42</v>
      </c>
      <c r="F1364">
        <f t="shared" si="21"/>
        <v>202207</v>
      </c>
    </row>
    <row r="1365" spans="1:6" x14ac:dyDescent="0.3">
      <c r="A1365" s="21" t="s">
        <v>14</v>
      </c>
      <c r="B1365" s="21" t="s">
        <v>6</v>
      </c>
      <c r="C1365" s="21" t="s">
        <v>11</v>
      </c>
      <c r="D1365" s="22">
        <v>37</v>
      </c>
      <c r="E1365" s="23" t="s">
        <v>42</v>
      </c>
      <c r="F1365">
        <f t="shared" si="21"/>
        <v>202207</v>
      </c>
    </row>
    <row r="1366" spans="1:6" x14ac:dyDescent="0.3">
      <c r="A1366" s="21" t="s">
        <v>14</v>
      </c>
      <c r="B1366" s="21" t="s">
        <v>6</v>
      </c>
      <c r="C1366" s="21" t="s">
        <v>12</v>
      </c>
      <c r="D1366" s="22">
        <v>23</v>
      </c>
      <c r="E1366" s="23" t="s">
        <v>42</v>
      </c>
      <c r="F1366">
        <f t="shared" si="21"/>
        <v>202207</v>
      </c>
    </row>
    <row r="1367" spans="1:6" x14ac:dyDescent="0.3">
      <c r="A1367" s="21" t="s">
        <v>140</v>
      </c>
      <c r="B1367" s="21" t="s">
        <v>6</v>
      </c>
      <c r="C1367" s="21" t="s">
        <v>7</v>
      </c>
      <c r="D1367" s="22">
        <v>22</v>
      </c>
      <c r="E1367" s="23" t="s">
        <v>42</v>
      </c>
      <c r="F1367">
        <f t="shared" si="21"/>
        <v>202207</v>
      </c>
    </row>
    <row r="1368" spans="1:6" x14ac:dyDescent="0.3">
      <c r="A1368" s="21" t="s">
        <v>140</v>
      </c>
      <c r="B1368" s="21" t="s">
        <v>6</v>
      </c>
      <c r="C1368" s="21" t="s">
        <v>9</v>
      </c>
      <c r="D1368" s="22">
        <v>1</v>
      </c>
      <c r="E1368" s="23" t="s">
        <v>42</v>
      </c>
      <c r="F1368">
        <f t="shared" si="21"/>
        <v>202207</v>
      </c>
    </row>
    <row r="1369" spans="1:6" x14ac:dyDescent="0.3">
      <c r="A1369" s="21" t="s">
        <v>140</v>
      </c>
      <c r="B1369" s="21" t="s">
        <v>6</v>
      </c>
      <c r="C1369" s="21" t="s">
        <v>10</v>
      </c>
      <c r="D1369" s="22">
        <v>4</v>
      </c>
      <c r="E1369" s="23" t="s">
        <v>42</v>
      </c>
      <c r="F1369">
        <f t="shared" si="21"/>
        <v>202207</v>
      </c>
    </row>
    <row r="1370" spans="1:6" x14ac:dyDescent="0.3">
      <c r="A1370" s="21" t="s">
        <v>140</v>
      </c>
      <c r="B1370" s="21" t="s">
        <v>6</v>
      </c>
      <c r="C1370" s="21" t="s">
        <v>11</v>
      </c>
      <c r="D1370" s="22">
        <v>1</v>
      </c>
      <c r="E1370" s="23" t="s">
        <v>42</v>
      </c>
      <c r="F1370">
        <f t="shared" si="21"/>
        <v>202207</v>
      </c>
    </row>
    <row r="1371" spans="1:6" x14ac:dyDescent="0.3">
      <c r="A1371" s="21" t="s">
        <v>140</v>
      </c>
      <c r="B1371" s="21" t="s">
        <v>6</v>
      </c>
      <c r="C1371" s="21" t="s">
        <v>12</v>
      </c>
      <c r="D1371" s="22">
        <v>0</v>
      </c>
      <c r="E1371" s="23" t="s">
        <v>42</v>
      </c>
      <c r="F1371">
        <f t="shared" si="21"/>
        <v>202207</v>
      </c>
    </row>
    <row r="1372" spans="1:6" x14ac:dyDescent="0.3">
      <c r="A1372" s="21" t="s">
        <v>15</v>
      </c>
      <c r="B1372" s="21" t="s">
        <v>6</v>
      </c>
      <c r="C1372" s="21" t="s">
        <v>7</v>
      </c>
      <c r="D1372" s="22">
        <v>464</v>
      </c>
      <c r="E1372" s="23" t="s">
        <v>42</v>
      </c>
      <c r="F1372">
        <f t="shared" si="21"/>
        <v>202207</v>
      </c>
    </row>
    <row r="1373" spans="1:6" x14ac:dyDescent="0.3">
      <c r="A1373" s="21" t="s">
        <v>15</v>
      </c>
      <c r="B1373" s="21" t="s">
        <v>6</v>
      </c>
      <c r="C1373" s="21" t="s">
        <v>9</v>
      </c>
      <c r="D1373" s="22">
        <v>129</v>
      </c>
      <c r="E1373" s="23" t="s">
        <v>42</v>
      </c>
      <c r="F1373">
        <f t="shared" si="21"/>
        <v>202207</v>
      </c>
    </row>
    <row r="1374" spans="1:6" x14ac:dyDescent="0.3">
      <c r="A1374" s="21" t="s">
        <v>15</v>
      </c>
      <c r="B1374" s="21" t="s">
        <v>6</v>
      </c>
      <c r="C1374" s="21" t="s">
        <v>10</v>
      </c>
      <c r="D1374" s="22">
        <v>422</v>
      </c>
      <c r="E1374" s="23" t="s">
        <v>42</v>
      </c>
      <c r="F1374">
        <f t="shared" si="21"/>
        <v>202207</v>
      </c>
    </row>
    <row r="1375" spans="1:6" x14ac:dyDescent="0.3">
      <c r="A1375" s="21" t="s">
        <v>15</v>
      </c>
      <c r="B1375" s="21" t="s">
        <v>6</v>
      </c>
      <c r="C1375" s="21" t="s">
        <v>11</v>
      </c>
      <c r="D1375" s="22">
        <v>136</v>
      </c>
      <c r="E1375" s="23" t="s">
        <v>42</v>
      </c>
      <c r="F1375">
        <f t="shared" si="21"/>
        <v>202207</v>
      </c>
    </row>
    <row r="1376" spans="1:6" x14ac:dyDescent="0.3">
      <c r="A1376" s="21" t="s">
        <v>15</v>
      </c>
      <c r="B1376" s="21" t="s">
        <v>6</v>
      </c>
      <c r="C1376" s="21" t="s">
        <v>12</v>
      </c>
      <c r="D1376" s="22">
        <v>34</v>
      </c>
      <c r="E1376" s="23" t="s">
        <v>42</v>
      </c>
      <c r="F1376">
        <f t="shared" si="21"/>
        <v>202207</v>
      </c>
    </row>
    <row r="1377" spans="1:6" x14ac:dyDescent="0.3">
      <c r="A1377" s="21" t="s">
        <v>16</v>
      </c>
      <c r="B1377" s="21" t="s">
        <v>6</v>
      </c>
      <c r="C1377" s="21" t="s">
        <v>7</v>
      </c>
      <c r="D1377" s="22">
        <v>1124</v>
      </c>
      <c r="E1377" s="23" t="s">
        <v>42</v>
      </c>
      <c r="F1377">
        <f t="shared" si="21"/>
        <v>202207</v>
      </c>
    </row>
    <row r="1378" spans="1:6" x14ac:dyDescent="0.3">
      <c r="A1378" s="21" t="s">
        <v>16</v>
      </c>
      <c r="B1378" s="21" t="s">
        <v>6</v>
      </c>
      <c r="C1378" s="21" t="s">
        <v>9</v>
      </c>
      <c r="D1378" s="22">
        <v>264</v>
      </c>
      <c r="E1378" s="23" t="s">
        <v>42</v>
      </c>
      <c r="F1378">
        <f t="shared" si="21"/>
        <v>202207</v>
      </c>
    </row>
    <row r="1379" spans="1:6" x14ac:dyDescent="0.3">
      <c r="A1379" s="21" t="s">
        <v>16</v>
      </c>
      <c r="B1379" s="21" t="s">
        <v>6</v>
      </c>
      <c r="C1379" s="21" t="s">
        <v>10</v>
      </c>
      <c r="D1379" s="22">
        <v>312</v>
      </c>
      <c r="E1379" s="23" t="s">
        <v>42</v>
      </c>
      <c r="F1379">
        <f t="shared" si="21"/>
        <v>202207</v>
      </c>
    </row>
    <row r="1380" spans="1:6" x14ac:dyDescent="0.3">
      <c r="A1380" s="21" t="s">
        <v>16</v>
      </c>
      <c r="B1380" s="21" t="s">
        <v>6</v>
      </c>
      <c r="C1380" s="21" t="s">
        <v>11</v>
      </c>
      <c r="D1380" s="22">
        <v>126</v>
      </c>
      <c r="E1380" s="23" t="s">
        <v>42</v>
      </c>
      <c r="F1380">
        <f t="shared" si="21"/>
        <v>202207</v>
      </c>
    </row>
    <row r="1381" spans="1:6" x14ac:dyDescent="0.3">
      <c r="A1381" s="21" t="s">
        <v>16</v>
      </c>
      <c r="B1381" s="21" t="s">
        <v>6</v>
      </c>
      <c r="C1381" s="21" t="s">
        <v>12</v>
      </c>
      <c r="D1381" s="22">
        <v>26</v>
      </c>
      <c r="E1381" s="23" t="s">
        <v>42</v>
      </c>
      <c r="F1381">
        <f t="shared" si="21"/>
        <v>202207</v>
      </c>
    </row>
    <row r="1382" spans="1:6" x14ac:dyDescent="0.3">
      <c r="A1382" s="21" t="s">
        <v>17</v>
      </c>
      <c r="B1382" s="21" t="s">
        <v>6</v>
      </c>
      <c r="C1382" s="21" t="s">
        <v>7</v>
      </c>
      <c r="D1382" s="22">
        <v>118</v>
      </c>
      <c r="E1382" s="23" t="s">
        <v>42</v>
      </c>
      <c r="F1382">
        <f t="shared" si="21"/>
        <v>202207</v>
      </c>
    </row>
    <row r="1383" spans="1:6" x14ac:dyDescent="0.3">
      <c r="A1383" s="21" t="s">
        <v>17</v>
      </c>
      <c r="B1383" s="21" t="s">
        <v>6</v>
      </c>
      <c r="C1383" s="21" t="s">
        <v>9</v>
      </c>
      <c r="D1383" s="22">
        <v>12</v>
      </c>
      <c r="E1383" s="23" t="s">
        <v>42</v>
      </c>
      <c r="F1383">
        <f t="shared" si="21"/>
        <v>202207</v>
      </c>
    </row>
    <row r="1384" spans="1:6" x14ac:dyDescent="0.3">
      <c r="A1384" s="21" t="s">
        <v>17</v>
      </c>
      <c r="B1384" s="21" t="s">
        <v>6</v>
      </c>
      <c r="C1384" s="21" t="s">
        <v>10</v>
      </c>
      <c r="D1384" s="22">
        <v>16</v>
      </c>
      <c r="E1384" s="23" t="s">
        <v>42</v>
      </c>
      <c r="F1384">
        <f t="shared" si="21"/>
        <v>202207</v>
      </c>
    </row>
    <row r="1385" spans="1:6" x14ac:dyDescent="0.3">
      <c r="A1385" s="21" t="s">
        <v>17</v>
      </c>
      <c r="B1385" s="21" t="s">
        <v>6</v>
      </c>
      <c r="C1385" s="21" t="s">
        <v>11</v>
      </c>
      <c r="D1385" s="22">
        <v>6</v>
      </c>
      <c r="E1385" s="23" t="s">
        <v>42</v>
      </c>
      <c r="F1385">
        <f t="shared" si="21"/>
        <v>202207</v>
      </c>
    </row>
    <row r="1386" spans="1:6" x14ac:dyDescent="0.3">
      <c r="A1386" s="21" t="s">
        <v>17</v>
      </c>
      <c r="B1386" s="21" t="s">
        <v>6</v>
      </c>
      <c r="C1386" s="21" t="s">
        <v>12</v>
      </c>
      <c r="D1386" s="22">
        <v>0</v>
      </c>
      <c r="E1386" s="23" t="s">
        <v>42</v>
      </c>
      <c r="F1386">
        <f t="shared" si="21"/>
        <v>202207</v>
      </c>
    </row>
    <row r="1387" spans="1:6" x14ac:dyDescent="0.3">
      <c r="A1387" s="21" t="s">
        <v>141</v>
      </c>
      <c r="B1387" s="21" t="s">
        <v>6</v>
      </c>
      <c r="C1387" s="21" t="s">
        <v>7</v>
      </c>
      <c r="D1387" s="22">
        <v>6</v>
      </c>
      <c r="E1387" s="23" t="s">
        <v>42</v>
      </c>
      <c r="F1387">
        <f t="shared" si="21"/>
        <v>202207</v>
      </c>
    </row>
    <row r="1388" spans="1:6" x14ac:dyDescent="0.3">
      <c r="A1388" s="21" t="s">
        <v>141</v>
      </c>
      <c r="B1388" s="21" t="s">
        <v>6</v>
      </c>
      <c r="C1388" s="21" t="s">
        <v>9</v>
      </c>
      <c r="D1388" s="22">
        <v>2</v>
      </c>
      <c r="E1388" s="23" t="s">
        <v>42</v>
      </c>
      <c r="F1388">
        <f t="shared" si="21"/>
        <v>202207</v>
      </c>
    </row>
    <row r="1389" spans="1:6" x14ac:dyDescent="0.3">
      <c r="A1389" s="21" t="s">
        <v>141</v>
      </c>
      <c r="B1389" s="21" t="s">
        <v>6</v>
      </c>
      <c r="C1389" s="21" t="s">
        <v>10</v>
      </c>
      <c r="D1389" s="22">
        <v>9</v>
      </c>
      <c r="E1389" s="23" t="s">
        <v>42</v>
      </c>
      <c r="F1389">
        <f t="shared" si="21"/>
        <v>202207</v>
      </c>
    </row>
    <row r="1390" spans="1:6" x14ac:dyDescent="0.3">
      <c r="A1390" s="21" t="s">
        <v>141</v>
      </c>
      <c r="B1390" s="21" t="s">
        <v>6</v>
      </c>
      <c r="C1390" s="21" t="s">
        <v>11</v>
      </c>
      <c r="D1390" s="22">
        <v>1</v>
      </c>
      <c r="E1390" s="23" t="s">
        <v>42</v>
      </c>
      <c r="F1390">
        <f t="shared" si="21"/>
        <v>202207</v>
      </c>
    </row>
    <row r="1391" spans="1:6" x14ac:dyDescent="0.3">
      <c r="A1391" s="21" t="s">
        <v>141</v>
      </c>
      <c r="B1391" s="21" t="s">
        <v>6</v>
      </c>
      <c r="C1391" s="21" t="s">
        <v>12</v>
      </c>
      <c r="D1391" s="22">
        <v>0</v>
      </c>
      <c r="E1391" s="23" t="s">
        <v>42</v>
      </c>
      <c r="F1391">
        <f t="shared" si="21"/>
        <v>202207</v>
      </c>
    </row>
    <row r="1392" spans="1:6" x14ac:dyDescent="0.3">
      <c r="A1392" s="21" t="s">
        <v>18</v>
      </c>
      <c r="B1392" s="21" t="s">
        <v>6</v>
      </c>
      <c r="C1392" s="21" t="s">
        <v>7</v>
      </c>
      <c r="D1392" s="22">
        <v>383</v>
      </c>
      <c r="E1392" s="23" t="s">
        <v>42</v>
      </c>
      <c r="F1392">
        <f t="shared" si="21"/>
        <v>202207</v>
      </c>
    </row>
    <row r="1393" spans="1:6" x14ac:dyDescent="0.3">
      <c r="A1393" s="21" t="s">
        <v>18</v>
      </c>
      <c r="B1393" s="21" t="s">
        <v>6</v>
      </c>
      <c r="C1393" s="21" t="s">
        <v>9</v>
      </c>
      <c r="D1393" s="22">
        <v>144</v>
      </c>
      <c r="E1393" s="23" t="s">
        <v>42</v>
      </c>
      <c r="F1393">
        <f t="shared" si="21"/>
        <v>202207</v>
      </c>
    </row>
    <row r="1394" spans="1:6" x14ac:dyDescent="0.3">
      <c r="A1394" s="21" t="s">
        <v>18</v>
      </c>
      <c r="B1394" s="21" t="s">
        <v>6</v>
      </c>
      <c r="C1394" s="21" t="s">
        <v>10</v>
      </c>
      <c r="D1394" s="22">
        <v>141</v>
      </c>
      <c r="E1394" s="23" t="s">
        <v>42</v>
      </c>
      <c r="F1394">
        <f t="shared" si="21"/>
        <v>202207</v>
      </c>
    </row>
    <row r="1395" spans="1:6" x14ac:dyDescent="0.3">
      <c r="A1395" s="21" t="s">
        <v>18</v>
      </c>
      <c r="B1395" s="21" t="s">
        <v>6</v>
      </c>
      <c r="C1395" s="21" t="s">
        <v>11</v>
      </c>
      <c r="D1395" s="22">
        <v>172</v>
      </c>
      <c r="E1395" s="23" t="s">
        <v>42</v>
      </c>
      <c r="F1395">
        <f t="shared" si="21"/>
        <v>202207</v>
      </c>
    </row>
    <row r="1396" spans="1:6" x14ac:dyDescent="0.3">
      <c r="A1396" s="21" t="s">
        <v>18</v>
      </c>
      <c r="B1396" s="21" t="s">
        <v>6</v>
      </c>
      <c r="C1396" s="21" t="s">
        <v>12</v>
      </c>
      <c r="D1396" s="22">
        <v>13</v>
      </c>
      <c r="E1396" s="23" t="s">
        <v>42</v>
      </c>
      <c r="F1396">
        <f t="shared" si="21"/>
        <v>202207</v>
      </c>
    </row>
    <row r="1397" spans="1:6" x14ac:dyDescent="0.3">
      <c r="A1397" s="21" t="s">
        <v>19</v>
      </c>
      <c r="B1397" s="21" t="s">
        <v>6</v>
      </c>
      <c r="C1397" s="21" t="s">
        <v>7</v>
      </c>
      <c r="D1397" s="22">
        <v>16</v>
      </c>
      <c r="E1397" s="23" t="s">
        <v>42</v>
      </c>
      <c r="F1397">
        <f t="shared" si="21"/>
        <v>202207</v>
      </c>
    </row>
    <row r="1398" spans="1:6" x14ac:dyDescent="0.3">
      <c r="A1398" s="21" t="s">
        <v>19</v>
      </c>
      <c r="B1398" s="21" t="s">
        <v>6</v>
      </c>
      <c r="C1398" s="21" t="s">
        <v>9</v>
      </c>
      <c r="D1398" s="22">
        <v>5</v>
      </c>
      <c r="E1398" s="23" t="s">
        <v>42</v>
      </c>
      <c r="F1398">
        <f t="shared" si="21"/>
        <v>202207</v>
      </c>
    </row>
    <row r="1399" spans="1:6" x14ac:dyDescent="0.3">
      <c r="A1399" s="21" t="s">
        <v>19</v>
      </c>
      <c r="B1399" s="21" t="s">
        <v>6</v>
      </c>
      <c r="C1399" s="21" t="s">
        <v>10</v>
      </c>
      <c r="D1399" s="22">
        <v>6</v>
      </c>
      <c r="E1399" s="23" t="s">
        <v>42</v>
      </c>
      <c r="F1399">
        <f t="shared" si="21"/>
        <v>202207</v>
      </c>
    </row>
    <row r="1400" spans="1:6" x14ac:dyDescent="0.3">
      <c r="A1400" s="21" t="s">
        <v>19</v>
      </c>
      <c r="B1400" s="21" t="s">
        <v>6</v>
      </c>
      <c r="C1400" s="21" t="s">
        <v>11</v>
      </c>
      <c r="D1400" s="22">
        <v>6</v>
      </c>
      <c r="E1400" s="23" t="s">
        <v>42</v>
      </c>
      <c r="F1400">
        <f t="shared" si="21"/>
        <v>202207</v>
      </c>
    </row>
    <row r="1401" spans="1:6" x14ac:dyDescent="0.3">
      <c r="A1401" s="21" t="s">
        <v>19</v>
      </c>
      <c r="B1401" s="21" t="s">
        <v>6</v>
      </c>
      <c r="C1401" s="21" t="s">
        <v>12</v>
      </c>
      <c r="D1401" s="22">
        <v>1</v>
      </c>
      <c r="E1401" s="23" t="s">
        <v>42</v>
      </c>
      <c r="F1401">
        <f t="shared" si="21"/>
        <v>202207</v>
      </c>
    </row>
    <row r="1402" spans="1:6" x14ac:dyDescent="0.3">
      <c r="A1402" s="21" t="s">
        <v>20</v>
      </c>
      <c r="B1402" s="21" t="s">
        <v>6</v>
      </c>
      <c r="C1402" s="21" t="s">
        <v>7</v>
      </c>
      <c r="D1402" s="22">
        <v>75</v>
      </c>
      <c r="E1402" s="23" t="s">
        <v>42</v>
      </c>
      <c r="F1402">
        <f t="shared" si="21"/>
        <v>202207</v>
      </c>
    </row>
    <row r="1403" spans="1:6" x14ac:dyDescent="0.3">
      <c r="A1403" s="21" t="s">
        <v>20</v>
      </c>
      <c r="B1403" s="21" t="s">
        <v>6</v>
      </c>
      <c r="C1403" s="21" t="s">
        <v>9</v>
      </c>
      <c r="D1403" s="22">
        <v>15</v>
      </c>
      <c r="E1403" s="23" t="s">
        <v>42</v>
      </c>
      <c r="F1403">
        <f t="shared" si="21"/>
        <v>202207</v>
      </c>
    </row>
    <row r="1404" spans="1:6" x14ac:dyDescent="0.3">
      <c r="A1404" s="21" t="s">
        <v>20</v>
      </c>
      <c r="B1404" s="21" t="s">
        <v>6</v>
      </c>
      <c r="C1404" s="21" t="s">
        <v>10</v>
      </c>
      <c r="D1404" s="22">
        <v>13</v>
      </c>
      <c r="E1404" s="23" t="s">
        <v>42</v>
      </c>
      <c r="F1404">
        <f t="shared" si="21"/>
        <v>202207</v>
      </c>
    </row>
    <row r="1405" spans="1:6" x14ac:dyDescent="0.3">
      <c r="A1405" s="21" t="s">
        <v>20</v>
      </c>
      <c r="B1405" s="21" t="s">
        <v>6</v>
      </c>
      <c r="C1405" s="21" t="s">
        <v>11</v>
      </c>
      <c r="D1405" s="22">
        <v>6</v>
      </c>
      <c r="E1405" s="23" t="s">
        <v>42</v>
      </c>
      <c r="F1405">
        <f t="shared" si="21"/>
        <v>202207</v>
      </c>
    </row>
    <row r="1406" spans="1:6" x14ac:dyDescent="0.3">
      <c r="A1406" s="21" t="s">
        <v>20</v>
      </c>
      <c r="B1406" s="21" t="s">
        <v>6</v>
      </c>
      <c r="C1406" s="21" t="s">
        <v>12</v>
      </c>
      <c r="D1406" s="22">
        <v>1</v>
      </c>
      <c r="E1406" s="23" t="s">
        <v>42</v>
      </c>
      <c r="F1406">
        <f t="shared" si="21"/>
        <v>202207</v>
      </c>
    </row>
    <row r="1407" spans="1:6" x14ac:dyDescent="0.3">
      <c r="A1407" s="21" t="s">
        <v>21</v>
      </c>
      <c r="B1407" s="21" t="s">
        <v>6</v>
      </c>
      <c r="C1407" s="21" t="s">
        <v>7</v>
      </c>
      <c r="D1407" s="22">
        <v>29</v>
      </c>
      <c r="E1407" s="23" t="s">
        <v>42</v>
      </c>
      <c r="F1407">
        <f t="shared" si="21"/>
        <v>202207</v>
      </c>
    </row>
    <row r="1408" spans="1:6" x14ac:dyDescent="0.3">
      <c r="A1408" s="21" t="s">
        <v>21</v>
      </c>
      <c r="B1408" s="21" t="s">
        <v>6</v>
      </c>
      <c r="C1408" s="21" t="s">
        <v>9</v>
      </c>
      <c r="D1408" s="22">
        <v>8</v>
      </c>
      <c r="E1408" s="23" t="s">
        <v>42</v>
      </c>
      <c r="F1408">
        <f t="shared" si="21"/>
        <v>202207</v>
      </c>
    </row>
    <row r="1409" spans="1:6" x14ac:dyDescent="0.3">
      <c r="A1409" s="21" t="s">
        <v>21</v>
      </c>
      <c r="B1409" s="21" t="s">
        <v>6</v>
      </c>
      <c r="C1409" s="21" t="s">
        <v>10</v>
      </c>
      <c r="D1409" s="22">
        <v>13</v>
      </c>
      <c r="E1409" s="23" t="s">
        <v>42</v>
      </c>
      <c r="F1409">
        <f t="shared" si="21"/>
        <v>202207</v>
      </c>
    </row>
    <row r="1410" spans="1:6" x14ac:dyDescent="0.3">
      <c r="A1410" s="21" t="s">
        <v>21</v>
      </c>
      <c r="B1410" s="21" t="s">
        <v>6</v>
      </c>
      <c r="C1410" s="21" t="s">
        <v>11</v>
      </c>
      <c r="D1410" s="22">
        <v>2</v>
      </c>
      <c r="E1410" s="23" t="s">
        <v>42</v>
      </c>
      <c r="F1410">
        <f t="shared" si="21"/>
        <v>202207</v>
      </c>
    </row>
    <row r="1411" spans="1:6" x14ac:dyDescent="0.3">
      <c r="A1411" s="21" t="s">
        <v>21</v>
      </c>
      <c r="B1411" s="21" t="s">
        <v>6</v>
      </c>
      <c r="C1411" s="21" t="s">
        <v>12</v>
      </c>
      <c r="D1411" s="22">
        <v>7</v>
      </c>
      <c r="E1411" s="23" t="s">
        <v>42</v>
      </c>
      <c r="F1411">
        <f t="shared" ref="F1411:F1474" si="22">YEAR(E1411)*100+MONTH(E1411)</f>
        <v>202207</v>
      </c>
    </row>
    <row r="1412" spans="1:6" x14ac:dyDescent="0.3">
      <c r="A1412" s="21" t="s">
        <v>22</v>
      </c>
      <c r="B1412" s="21" t="s">
        <v>6</v>
      </c>
      <c r="C1412" s="21" t="s">
        <v>7</v>
      </c>
      <c r="D1412" s="22">
        <v>7</v>
      </c>
      <c r="E1412" s="23" t="s">
        <v>42</v>
      </c>
      <c r="F1412">
        <f t="shared" si="22"/>
        <v>202207</v>
      </c>
    </row>
    <row r="1413" spans="1:6" x14ac:dyDescent="0.3">
      <c r="A1413" s="21" t="s">
        <v>22</v>
      </c>
      <c r="B1413" s="21" t="s">
        <v>6</v>
      </c>
      <c r="C1413" s="21" t="s">
        <v>9</v>
      </c>
      <c r="D1413" s="22">
        <v>0</v>
      </c>
      <c r="E1413" s="23" t="s">
        <v>42</v>
      </c>
      <c r="F1413">
        <f t="shared" si="22"/>
        <v>202207</v>
      </c>
    </row>
    <row r="1414" spans="1:6" x14ac:dyDescent="0.3">
      <c r="A1414" s="21" t="s">
        <v>22</v>
      </c>
      <c r="B1414" s="21" t="s">
        <v>6</v>
      </c>
      <c r="C1414" s="21" t="s">
        <v>10</v>
      </c>
      <c r="D1414" s="22">
        <v>4</v>
      </c>
      <c r="E1414" s="23" t="s">
        <v>42</v>
      </c>
      <c r="F1414">
        <f t="shared" si="22"/>
        <v>202207</v>
      </c>
    </row>
    <row r="1415" spans="1:6" x14ac:dyDescent="0.3">
      <c r="A1415" s="21" t="s">
        <v>22</v>
      </c>
      <c r="B1415" s="21" t="s">
        <v>6</v>
      </c>
      <c r="C1415" s="21" t="s">
        <v>11</v>
      </c>
      <c r="D1415" s="22">
        <v>4</v>
      </c>
      <c r="E1415" s="23" t="s">
        <v>42</v>
      </c>
      <c r="F1415">
        <f t="shared" si="22"/>
        <v>202207</v>
      </c>
    </row>
    <row r="1416" spans="1:6" x14ac:dyDescent="0.3">
      <c r="A1416" s="21" t="s">
        <v>22</v>
      </c>
      <c r="B1416" s="21" t="s">
        <v>6</v>
      </c>
      <c r="C1416" s="21" t="s">
        <v>12</v>
      </c>
      <c r="D1416" s="22">
        <v>2</v>
      </c>
      <c r="E1416" s="23" t="s">
        <v>42</v>
      </c>
      <c r="F1416">
        <f t="shared" si="22"/>
        <v>202207</v>
      </c>
    </row>
    <row r="1417" spans="1:6" x14ac:dyDescent="0.3">
      <c r="A1417" s="21" t="s">
        <v>23</v>
      </c>
      <c r="B1417" s="21" t="s">
        <v>6</v>
      </c>
      <c r="C1417" s="21" t="s">
        <v>7</v>
      </c>
      <c r="D1417" s="22">
        <v>0</v>
      </c>
      <c r="E1417" s="23" t="s">
        <v>42</v>
      </c>
      <c r="F1417">
        <f t="shared" si="22"/>
        <v>202207</v>
      </c>
    </row>
    <row r="1418" spans="1:6" x14ac:dyDescent="0.3">
      <c r="A1418" s="21" t="s">
        <v>23</v>
      </c>
      <c r="B1418" s="21" t="s">
        <v>6</v>
      </c>
      <c r="C1418" s="21" t="s">
        <v>9</v>
      </c>
      <c r="D1418" s="22">
        <v>0</v>
      </c>
      <c r="E1418" s="23" t="s">
        <v>42</v>
      </c>
      <c r="F1418">
        <f t="shared" si="22"/>
        <v>202207</v>
      </c>
    </row>
    <row r="1419" spans="1:6" x14ac:dyDescent="0.3">
      <c r="A1419" s="21" t="s">
        <v>23</v>
      </c>
      <c r="B1419" s="21" t="s">
        <v>6</v>
      </c>
      <c r="C1419" s="21" t="s">
        <v>10</v>
      </c>
      <c r="D1419" s="22">
        <v>0</v>
      </c>
      <c r="E1419" s="23" t="s">
        <v>42</v>
      </c>
      <c r="F1419">
        <f t="shared" si="22"/>
        <v>202207</v>
      </c>
    </row>
    <row r="1420" spans="1:6" x14ac:dyDescent="0.3">
      <c r="A1420" s="21" t="s">
        <v>23</v>
      </c>
      <c r="B1420" s="21" t="s">
        <v>6</v>
      </c>
      <c r="C1420" s="21" t="s">
        <v>11</v>
      </c>
      <c r="D1420" s="22">
        <v>0</v>
      </c>
      <c r="E1420" s="23" t="s">
        <v>42</v>
      </c>
      <c r="F1420">
        <f t="shared" si="22"/>
        <v>202207</v>
      </c>
    </row>
    <row r="1421" spans="1:6" x14ac:dyDescent="0.3">
      <c r="A1421" s="21" t="s">
        <v>23</v>
      </c>
      <c r="B1421" s="21" t="s">
        <v>6</v>
      </c>
      <c r="C1421" s="21" t="s">
        <v>12</v>
      </c>
      <c r="D1421" s="22">
        <v>0</v>
      </c>
      <c r="E1421" s="23" t="s">
        <v>42</v>
      </c>
      <c r="F1421">
        <f t="shared" si="22"/>
        <v>202207</v>
      </c>
    </row>
    <row r="1422" spans="1:6" x14ac:dyDescent="0.3">
      <c r="A1422" s="21" t="s">
        <v>24</v>
      </c>
      <c r="B1422" s="21" t="s">
        <v>6</v>
      </c>
      <c r="C1422" s="21" t="s">
        <v>7</v>
      </c>
      <c r="D1422" s="22">
        <v>6</v>
      </c>
      <c r="E1422" s="23" t="s">
        <v>42</v>
      </c>
      <c r="F1422">
        <f t="shared" si="22"/>
        <v>202207</v>
      </c>
    </row>
    <row r="1423" spans="1:6" x14ac:dyDescent="0.3">
      <c r="A1423" s="21" t="s">
        <v>24</v>
      </c>
      <c r="B1423" s="21" t="s">
        <v>6</v>
      </c>
      <c r="C1423" s="21" t="s">
        <v>9</v>
      </c>
      <c r="D1423" s="22">
        <v>0</v>
      </c>
      <c r="E1423" s="23" t="s">
        <v>42</v>
      </c>
      <c r="F1423">
        <f t="shared" si="22"/>
        <v>202207</v>
      </c>
    </row>
    <row r="1424" spans="1:6" x14ac:dyDescent="0.3">
      <c r="A1424" s="21" t="s">
        <v>24</v>
      </c>
      <c r="B1424" s="21" t="s">
        <v>6</v>
      </c>
      <c r="C1424" s="21" t="s">
        <v>10</v>
      </c>
      <c r="D1424" s="22">
        <v>0</v>
      </c>
      <c r="E1424" s="23" t="s">
        <v>42</v>
      </c>
      <c r="F1424">
        <f t="shared" si="22"/>
        <v>202207</v>
      </c>
    </row>
    <row r="1425" spans="1:6" x14ac:dyDescent="0.3">
      <c r="A1425" s="21" t="s">
        <v>24</v>
      </c>
      <c r="B1425" s="21" t="s">
        <v>6</v>
      </c>
      <c r="C1425" s="21" t="s">
        <v>11</v>
      </c>
      <c r="D1425" s="22">
        <v>2</v>
      </c>
      <c r="E1425" s="23" t="s">
        <v>42</v>
      </c>
      <c r="F1425">
        <f t="shared" si="22"/>
        <v>202207</v>
      </c>
    </row>
    <row r="1426" spans="1:6" x14ac:dyDescent="0.3">
      <c r="A1426" s="21" t="s">
        <v>24</v>
      </c>
      <c r="B1426" s="21" t="s">
        <v>6</v>
      </c>
      <c r="C1426" s="21" t="s">
        <v>12</v>
      </c>
      <c r="D1426" s="22">
        <v>2</v>
      </c>
      <c r="E1426" s="23" t="s">
        <v>42</v>
      </c>
      <c r="F1426">
        <f t="shared" si="22"/>
        <v>202207</v>
      </c>
    </row>
    <row r="1427" spans="1:6" x14ac:dyDescent="0.3">
      <c r="A1427" s="21" t="s">
        <v>5</v>
      </c>
      <c r="B1427" s="21" t="s">
        <v>6</v>
      </c>
      <c r="C1427" s="21" t="s">
        <v>7</v>
      </c>
      <c r="D1427" s="22">
        <v>301</v>
      </c>
      <c r="E1427" s="23" t="s">
        <v>43</v>
      </c>
      <c r="F1427">
        <f t="shared" si="22"/>
        <v>202208</v>
      </c>
    </row>
    <row r="1428" spans="1:6" x14ac:dyDescent="0.3">
      <c r="A1428" s="21" t="s">
        <v>5</v>
      </c>
      <c r="B1428" s="21" t="s">
        <v>6</v>
      </c>
      <c r="C1428" s="21" t="s">
        <v>9</v>
      </c>
      <c r="D1428" s="22">
        <v>82</v>
      </c>
      <c r="E1428" s="23" t="s">
        <v>43</v>
      </c>
      <c r="F1428">
        <f t="shared" si="22"/>
        <v>202208</v>
      </c>
    </row>
    <row r="1429" spans="1:6" x14ac:dyDescent="0.3">
      <c r="A1429" s="21" t="s">
        <v>5</v>
      </c>
      <c r="B1429" s="21" t="s">
        <v>6</v>
      </c>
      <c r="C1429" s="21" t="s">
        <v>10</v>
      </c>
      <c r="D1429" s="22">
        <v>156</v>
      </c>
      <c r="E1429" s="23" t="s">
        <v>43</v>
      </c>
      <c r="F1429">
        <f t="shared" si="22"/>
        <v>202208</v>
      </c>
    </row>
    <row r="1430" spans="1:6" x14ac:dyDescent="0.3">
      <c r="A1430" s="21" t="s">
        <v>5</v>
      </c>
      <c r="B1430" s="21" t="s">
        <v>6</v>
      </c>
      <c r="C1430" s="21" t="s">
        <v>11</v>
      </c>
      <c r="D1430" s="22">
        <v>90</v>
      </c>
      <c r="E1430" s="23" t="s">
        <v>43</v>
      </c>
      <c r="F1430">
        <f t="shared" si="22"/>
        <v>202208</v>
      </c>
    </row>
    <row r="1431" spans="1:6" x14ac:dyDescent="0.3">
      <c r="A1431" s="21" t="s">
        <v>5</v>
      </c>
      <c r="B1431" s="21" t="s">
        <v>6</v>
      </c>
      <c r="C1431" s="21" t="s">
        <v>12</v>
      </c>
      <c r="D1431" s="22">
        <v>35</v>
      </c>
      <c r="E1431" s="23" t="s">
        <v>43</v>
      </c>
      <c r="F1431">
        <f t="shared" si="22"/>
        <v>202208</v>
      </c>
    </row>
    <row r="1432" spans="1:6" x14ac:dyDescent="0.3">
      <c r="A1432" s="21" t="s">
        <v>13</v>
      </c>
      <c r="B1432" s="21" t="s">
        <v>6</v>
      </c>
      <c r="C1432" s="21" t="s">
        <v>7</v>
      </c>
      <c r="D1432" s="22">
        <v>37</v>
      </c>
      <c r="E1432" s="23" t="s">
        <v>43</v>
      </c>
      <c r="F1432">
        <f t="shared" si="22"/>
        <v>202208</v>
      </c>
    </row>
    <row r="1433" spans="1:6" x14ac:dyDescent="0.3">
      <c r="A1433" s="21" t="s">
        <v>13</v>
      </c>
      <c r="B1433" s="21" t="s">
        <v>6</v>
      </c>
      <c r="C1433" s="21" t="s">
        <v>9</v>
      </c>
      <c r="D1433" s="22">
        <v>6</v>
      </c>
      <c r="E1433" s="23" t="s">
        <v>43</v>
      </c>
      <c r="F1433">
        <f t="shared" si="22"/>
        <v>202208</v>
      </c>
    </row>
    <row r="1434" spans="1:6" x14ac:dyDescent="0.3">
      <c r="A1434" s="21" t="s">
        <v>13</v>
      </c>
      <c r="B1434" s="21" t="s">
        <v>6</v>
      </c>
      <c r="C1434" s="21" t="s">
        <v>10</v>
      </c>
      <c r="D1434" s="22">
        <v>19</v>
      </c>
      <c r="E1434" s="23" t="s">
        <v>43</v>
      </c>
      <c r="F1434">
        <f t="shared" si="22"/>
        <v>202208</v>
      </c>
    </row>
    <row r="1435" spans="1:6" x14ac:dyDescent="0.3">
      <c r="A1435" s="21" t="s">
        <v>13</v>
      </c>
      <c r="B1435" s="21" t="s">
        <v>6</v>
      </c>
      <c r="C1435" s="21" t="s">
        <v>11</v>
      </c>
      <c r="D1435" s="22">
        <v>10</v>
      </c>
      <c r="E1435" s="23" t="s">
        <v>43</v>
      </c>
      <c r="F1435">
        <f t="shared" si="22"/>
        <v>202208</v>
      </c>
    </row>
    <row r="1436" spans="1:6" x14ac:dyDescent="0.3">
      <c r="A1436" s="21" t="s">
        <v>13</v>
      </c>
      <c r="B1436" s="21" t="s">
        <v>6</v>
      </c>
      <c r="C1436" s="21" t="s">
        <v>12</v>
      </c>
      <c r="D1436" s="22">
        <v>1</v>
      </c>
      <c r="E1436" s="23" t="s">
        <v>43</v>
      </c>
      <c r="F1436">
        <f t="shared" si="22"/>
        <v>202208</v>
      </c>
    </row>
    <row r="1437" spans="1:6" x14ac:dyDescent="0.3">
      <c r="A1437" s="21" t="s">
        <v>14</v>
      </c>
      <c r="B1437" s="21" t="s">
        <v>6</v>
      </c>
      <c r="C1437" s="21" t="s">
        <v>7</v>
      </c>
      <c r="D1437" s="22">
        <v>142</v>
      </c>
      <c r="E1437" s="23" t="s">
        <v>43</v>
      </c>
      <c r="F1437">
        <f t="shared" si="22"/>
        <v>202208</v>
      </c>
    </row>
    <row r="1438" spans="1:6" x14ac:dyDescent="0.3">
      <c r="A1438" s="21" t="s">
        <v>14</v>
      </c>
      <c r="B1438" s="21" t="s">
        <v>6</v>
      </c>
      <c r="C1438" s="21" t="s">
        <v>9</v>
      </c>
      <c r="D1438" s="22">
        <v>28</v>
      </c>
      <c r="E1438" s="23" t="s">
        <v>43</v>
      </c>
      <c r="F1438">
        <f t="shared" si="22"/>
        <v>202208</v>
      </c>
    </row>
    <row r="1439" spans="1:6" x14ac:dyDescent="0.3">
      <c r="A1439" s="21" t="s">
        <v>14</v>
      </c>
      <c r="B1439" s="21" t="s">
        <v>6</v>
      </c>
      <c r="C1439" s="21" t="s">
        <v>10</v>
      </c>
      <c r="D1439" s="22">
        <v>66</v>
      </c>
      <c r="E1439" s="23" t="s">
        <v>43</v>
      </c>
      <c r="F1439">
        <f t="shared" si="22"/>
        <v>202208</v>
      </c>
    </row>
    <row r="1440" spans="1:6" x14ac:dyDescent="0.3">
      <c r="A1440" s="21" t="s">
        <v>14</v>
      </c>
      <c r="B1440" s="21" t="s">
        <v>6</v>
      </c>
      <c r="C1440" s="21" t="s">
        <v>11</v>
      </c>
      <c r="D1440" s="22">
        <v>37</v>
      </c>
      <c r="E1440" s="23" t="s">
        <v>43</v>
      </c>
      <c r="F1440">
        <f t="shared" si="22"/>
        <v>202208</v>
      </c>
    </row>
    <row r="1441" spans="1:6" x14ac:dyDescent="0.3">
      <c r="A1441" s="21" t="s">
        <v>14</v>
      </c>
      <c r="B1441" s="21" t="s">
        <v>6</v>
      </c>
      <c r="C1441" s="21" t="s">
        <v>12</v>
      </c>
      <c r="D1441" s="22">
        <v>17</v>
      </c>
      <c r="E1441" s="23" t="s">
        <v>43</v>
      </c>
      <c r="F1441">
        <f t="shared" si="22"/>
        <v>202208</v>
      </c>
    </row>
    <row r="1442" spans="1:6" x14ac:dyDescent="0.3">
      <c r="A1442" s="21" t="s">
        <v>140</v>
      </c>
      <c r="B1442" s="21" t="s">
        <v>6</v>
      </c>
      <c r="C1442" s="21" t="s">
        <v>7</v>
      </c>
      <c r="D1442" s="22">
        <v>12</v>
      </c>
      <c r="E1442" s="23" t="s">
        <v>43</v>
      </c>
      <c r="F1442">
        <f t="shared" si="22"/>
        <v>202208</v>
      </c>
    </row>
    <row r="1443" spans="1:6" x14ac:dyDescent="0.3">
      <c r="A1443" s="21" t="s">
        <v>140</v>
      </c>
      <c r="B1443" s="21" t="s">
        <v>6</v>
      </c>
      <c r="C1443" s="21" t="s">
        <v>9</v>
      </c>
      <c r="D1443" s="22">
        <v>2</v>
      </c>
      <c r="E1443" s="23" t="s">
        <v>43</v>
      </c>
      <c r="F1443">
        <f t="shared" si="22"/>
        <v>202208</v>
      </c>
    </row>
    <row r="1444" spans="1:6" x14ac:dyDescent="0.3">
      <c r="A1444" s="21" t="s">
        <v>140</v>
      </c>
      <c r="B1444" s="21" t="s">
        <v>6</v>
      </c>
      <c r="C1444" s="21" t="s">
        <v>10</v>
      </c>
      <c r="D1444" s="22">
        <v>5</v>
      </c>
      <c r="E1444" s="23" t="s">
        <v>43</v>
      </c>
      <c r="F1444">
        <f t="shared" si="22"/>
        <v>202208</v>
      </c>
    </row>
    <row r="1445" spans="1:6" x14ac:dyDescent="0.3">
      <c r="A1445" s="21" t="s">
        <v>140</v>
      </c>
      <c r="B1445" s="21" t="s">
        <v>6</v>
      </c>
      <c r="C1445" s="21" t="s">
        <v>11</v>
      </c>
      <c r="D1445" s="22">
        <v>1</v>
      </c>
      <c r="E1445" s="23" t="s">
        <v>43</v>
      </c>
      <c r="F1445">
        <f t="shared" si="22"/>
        <v>202208</v>
      </c>
    </row>
    <row r="1446" spans="1:6" x14ac:dyDescent="0.3">
      <c r="A1446" s="21" t="s">
        <v>140</v>
      </c>
      <c r="B1446" s="21" t="s">
        <v>6</v>
      </c>
      <c r="C1446" s="21" t="s">
        <v>12</v>
      </c>
      <c r="D1446" s="22">
        <v>0</v>
      </c>
      <c r="E1446" s="23" t="s">
        <v>43</v>
      </c>
      <c r="F1446">
        <f t="shared" si="22"/>
        <v>202208</v>
      </c>
    </row>
    <row r="1447" spans="1:6" x14ac:dyDescent="0.3">
      <c r="A1447" s="21" t="s">
        <v>15</v>
      </c>
      <c r="B1447" s="21" t="s">
        <v>6</v>
      </c>
      <c r="C1447" s="21" t="s">
        <v>7</v>
      </c>
      <c r="D1447" s="22">
        <v>599</v>
      </c>
      <c r="E1447" s="23" t="s">
        <v>43</v>
      </c>
      <c r="F1447">
        <f t="shared" si="22"/>
        <v>202208</v>
      </c>
    </row>
    <row r="1448" spans="1:6" x14ac:dyDescent="0.3">
      <c r="A1448" s="21" t="s">
        <v>15</v>
      </c>
      <c r="B1448" s="21" t="s">
        <v>6</v>
      </c>
      <c r="C1448" s="21" t="s">
        <v>9</v>
      </c>
      <c r="D1448" s="22">
        <v>119</v>
      </c>
      <c r="E1448" s="23" t="s">
        <v>43</v>
      </c>
      <c r="F1448">
        <f t="shared" si="22"/>
        <v>202208</v>
      </c>
    </row>
    <row r="1449" spans="1:6" x14ac:dyDescent="0.3">
      <c r="A1449" s="21" t="s">
        <v>15</v>
      </c>
      <c r="B1449" s="21" t="s">
        <v>6</v>
      </c>
      <c r="C1449" s="21" t="s">
        <v>10</v>
      </c>
      <c r="D1449" s="22">
        <v>473</v>
      </c>
      <c r="E1449" s="23" t="s">
        <v>43</v>
      </c>
      <c r="F1449">
        <f t="shared" si="22"/>
        <v>202208</v>
      </c>
    </row>
    <row r="1450" spans="1:6" x14ac:dyDescent="0.3">
      <c r="A1450" s="21" t="s">
        <v>15</v>
      </c>
      <c r="B1450" s="21" t="s">
        <v>6</v>
      </c>
      <c r="C1450" s="21" t="s">
        <v>11</v>
      </c>
      <c r="D1450" s="22">
        <v>168</v>
      </c>
      <c r="E1450" s="23" t="s">
        <v>43</v>
      </c>
      <c r="F1450">
        <f t="shared" si="22"/>
        <v>202208</v>
      </c>
    </row>
    <row r="1451" spans="1:6" x14ac:dyDescent="0.3">
      <c r="A1451" s="21" t="s">
        <v>15</v>
      </c>
      <c r="B1451" s="21" t="s">
        <v>6</v>
      </c>
      <c r="C1451" s="21" t="s">
        <v>12</v>
      </c>
      <c r="D1451" s="22">
        <v>34</v>
      </c>
      <c r="E1451" s="23" t="s">
        <v>43</v>
      </c>
      <c r="F1451">
        <f t="shared" si="22"/>
        <v>202208</v>
      </c>
    </row>
    <row r="1452" spans="1:6" x14ac:dyDescent="0.3">
      <c r="A1452" s="21" t="s">
        <v>16</v>
      </c>
      <c r="B1452" s="21" t="s">
        <v>6</v>
      </c>
      <c r="C1452" s="21" t="s">
        <v>7</v>
      </c>
      <c r="D1452" s="22">
        <v>1214</v>
      </c>
      <c r="E1452" s="23" t="s">
        <v>43</v>
      </c>
      <c r="F1452">
        <f t="shared" si="22"/>
        <v>202208</v>
      </c>
    </row>
    <row r="1453" spans="1:6" x14ac:dyDescent="0.3">
      <c r="A1453" s="21" t="s">
        <v>16</v>
      </c>
      <c r="B1453" s="21" t="s">
        <v>6</v>
      </c>
      <c r="C1453" s="21" t="s">
        <v>9</v>
      </c>
      <c r="D1453" s="22">
        <v>289</v>
      </c>
      <c r="E1453" s="23" t="s">
        <v>43</v>
      </c>
      <c r="F1453">
        <f t="shared" si="22"/>
        <v>202208</v>
      </c>
    </row>
    <row r="1454" spans="1:6" x14ac:dyDescent="0.3">
      <c r="A1454" s="21" t="s">
        <v>16</v>
      </c>
      <c r="B1454" s="21" t="s">
        <v>6</v>
      </c>
      <c r="C1454" s="21" t="s">
        <v>10</v>
      </c>
      <c r="D1454" s="22">
        <v>350</v>
      </c>
      <c r="E1454" s="23" t="s">
        <v>43</v>
      </c>
      <c r="F1454">
        <f t="shared" si="22"/>
        <v>202208</v>
      </c>
    </row>
    <row r="1455" spans="1:6" x14ac:dyDescent="0.3">
      <c r="A1455" s="21" t="s">
        <v>16</v>
      </c>
      <c r="B1455" s="21" t="s">
        <v>6</v>
      </c>
      <c r="C1455" s="21" t="s">
        <v>11</v>
      </c>
      <c r="D1455" s="22">
        <v>115</v>
      </c>
      <c r="E1455" s="23" t="s">
        <v>43</v>
      </c>
      <c r="F1455">
        <f t="shared" si="22"/>
        <v>202208</v>
      </c>
    </row>
    <row r="1456" spans="1:6" x14ac:dyDescent="0.3">
      <c r="A1456" s="21" t="s">
        <v>16</v>
      </c>
      <c r="B1456" s="21" t="s">
        <v>6</v>
      </c>
      <c r="C1456" s="21" t="s">
        <v>12</v>
      </c>
      <c r="D1456" s="22">
        <v>29</v>
      </c>
      <c r="E1456" s="23" t="s">
        <v>43</v>
      </c>
      <c r="F1456">
        <f t="shared" si="22"/>
        <v>202208</v>
      </c>
    </row>
    <row r="1457" spans="1:6" x14ac:dyDescent="0.3">
      <c r="A1457" s="21" t="s">
        <v>17</v>
      </c>
      <c r="B1457" s="21" t="s">
        <v>6</v>
      </c>
      <c r="C1457" s="21" t="s">
        <v>7</v>
      </c>
      <c r="D1457" s="22">
        <v>203</v>
      </c>
      <c r="E1457" s="23" t="s">
        <v>43</v>
      </c>
      <c r="F1457">
        <f t="shared" si="22"/>
        <v>202208</v>
      </c>
    </row>
    <row r="1458" spans="1:6" x14ac:dyDescent="0.3">
      <c r="A1458" s="21" t="s">
        <v>17</v>
      </c>
      <c r="B1458" s="21" t="s">
        <v>6</v>
      </c>
      <c r="C1458" s="21" t="s">
        <v>9</v>
      </c>
      <c r="D1458" s="22">
        <v>15</v>
      </c>
      <c r="E1458" s="23" t="s">
        <v>43</v>
      </c>
      <c r="F1458">
        <f t="shared" si="22"/>
        <v>202208</v>
      </c>
    </row>
    <row r="1459" spans="1:6" x14ac:dyDescent="0.3">
      <c r="A1459" s="21" t="s">
        <v>17</v>
      </c>
      <c r="B1459" s="21" t="s">
        <v>6</v>
      </c>
      <c r="C1459" s="21" t="s">
        <v>10</v>
      </c>
      <c r="D1459" s="22">
        <v>21</v>
      </c>
      <c r="E1459" s="23" t="s">
        <v>43</v>
      </c>
      <c r="F1459">
        <f t="shared" si="22"/>
        <v>202208</v>
      </c>
    </row>
    <row r="1460" spans="1:6" x14ac:dyDescent="0.3">
      <c r="A1460" s="21" t="s">
        <v>17</v>
      </c>
      <c r="B1460" s="21" t="s">
        <v>6</v>
      </c>
      <c r="C1460" s="21" t="s">
        <v>11</v>
      </c>
      <c r="D1460" s="22">
        <v>22</v>
      </c>
      <c r="E1460" s="23" t="s">
        <v>43</v>
      </c>
      <c r="F1460">
        <f t="shared" si="22"/>
        <v>202208</v>
      </c>
    </row>
    <row r="1461" spans="1:6" x14ac:dyDescent="0.3">
      <c r="A1461" s="21" t="s">
        <v>17</v>
      </c>
      <c r="B1461" s="21" t="s">
        <v>6</v>
      </c>
      <c r="C1461" s="21" t="s">
        <v>12</v>
      </c>
      <c r="D1461" s="22">
        <v>1</v>
      </c>
      <c r="E1461" s="23" t="s">
        <v>43</v>
      </c>
      <c r="F1461">
        <f t="shared" si="22"/>
        <v>202208</v>
      </c>
    </row>
    <row r="1462" spans="1:6" x14ac:dyDescent="0.3">
      <c r="A1462" s="21" t="s">
        <v>141</v>
      </c>
      <c r="B1462" s="21" t="s">
        <v>6</v>
      </c>
      <c r="C1462" s="21" t="s">
        <v>7</v>
      </c>
      <c r="D1462" s="22">
        <v>8</v>
      </c>
      <c r="E1462" s="23" t="s">
        <v>43</v>
      </c>
      <c r="F1462">
        <f t="shared" si="22"/>
        <v>202208</v>
      </c>
    </row>
    <row r="1463" spans="1:6" x14ac:dyDescent="0.3">
      <c r="A1463" s="21" t="s">
        <v>141</v>
      </c>
      <c r="B1463" s="21" t="s">
        <v>6</v>
      </c>
      <c r="C1463" s="21" t="s">
        <v>9</v>
      </c>
      <c r="D1463" s="22">
        <v>2</v>
      </c>
      <c r="E1463" s="23" t="s">
        <v>43</v>
      </c>
      <c r="F1463">
        <f t="shared" si="22"/>
        <v>202208</v>
      </c>
    </row>
    <row r="1464" spans="1:6" x14ac:dyDescent="0.3">
      <c r="A1464" s="21" t="s">
        <v>141</v>
      </c>
      <c r="B1464" s="21" t="s">
        <v>6</v>
      </c>
      <c r="C1464" s="21" t="s">
        <v>10</v>
      </c>
      <c r="D1464" s="22">
        <v>4</v>
      </c>
      <c r="E1464" s="23" t="s">
        <v>43</v>
      </c>
      <c r="F1464">
        <f t="shared" si="22"/>
        <v>202208</v>
      </c>
    </row>
    <row r="1465" spans="1:6" x14ac:dyDescent="0.3">
      <c r="A1465" s="21" t="s">
        <v>141</v>
      </c>
      <c r="B1465" s="21" t="s">
        <v>6</v>
      </c>
      <c r="C1465" s="21" t="s">
        <v>11</v>
      </c>
      <c r="D1465" s="22">
        <v>5</v>
      </c>
      <c r="E1465" s="23" t="s">
        <v>43</v>
      </c>
      <c r="F1465">
        <f t="shared" si="22"/>
        <v>202208</v>
      </c>
    </row>
    <row r="1466" spans="1:6" x14ac:dyDescent="0.3">
      <c r="A1466" s="21" t="s">
        <v>141</v>
      </c>
      <c r="B1466" s="21" t="s">
        <v>6</v>
      </c>
      <c r="C1466" s="21" t="s">
        <v>12</v>
      </c>
      <c r="E1466" s="23" t="s">
        <v>43</v>
      </c>
      <c r="F1466">
        <f t="shared" si="22"/>
        <v>202208</v>
      </c>
    </row>
    <row r="1467" spans="1:6" x14ac:dyDescent="0.3">
      <c r="A1467" s="21" t="s">
        <v>18</v>
      </c>
      <c r="B1467" s="21" t="s">
        <v>6</v>
      </c>
      <c r="C1467" s="21" t="s">
        <v>7</v>
      </c>
      <c r="D1467" s="22">
        <v>503</v>
      </c>
      <c r="E1467" s="23" t="s">
        <v>43</v>
      </c>
      <c r="F1467">
        <f t="shared" si="22"/>
        <v>202208</v>
      </c>
    </row>
    <row r="1468" spans="1:6" x14ac:dyDescent="0.3">
      <c r="A1468" s="21" t="s">
        <v>18</v>
      </c>
      <c r="B1468" s="21" t="s">
        <v>6</v>
      </c>
      <c r="C1468" s="21" t="s">
        <v>9</v>
      </c>
      <c r="D1468" s="22">
        <v>198</v>
      </c>
      <c r="E1468" s="23" t="s">
        <v>43</v>
      </c>
      <c r="F1468">
        <f t="shared" si="22"/>
        <v>202208</v>
      </c>
    </row>
    <row r="1469" spans="1:6" x14ac:dyDescent="0.3">
      <c r="A1469" s="21" t="s">
        <v>18</v>
      </c>
      <c r="B1469" s="21" t="s">
        <v>6</v>
      </c>
      <c r="C1469" s="21" t="s">
        <v>10</v>
      </c>
      <c r="D1469" s="22">
        <v>161</v>
      </c>
      <c r="E1469" s="23" t="s">
        <v>43</v>
      </c>
      <c r="F1469">
        <f t="shared" si="22"/>
        <v>202208</v>
      </c>
    </row>
    <row r="1470" spans="1:6" x14ac:dyDescent="0.3">
      <c r="A1470" s="21" t="s">
        <v>18</v>
      </c>
      <c r="B1470" s="21" t="s">
        <v>6</v>
      </c>
      <c r="C1470" s="21" t="s">
        <v>11</v>
      </c>
      <c r="D1470" s="22">
        <v>227</v>
      </c>
      <c r="E1470" s="23" t="s">
        <v>43</v>
      </c>
      <c r="F1470">
        <f t="shared" si="22"/>
        <v>202208</v>
      </c>
    </row>
    <row r="1471" spans="1:6" x14ac:dyDescent="0.3">
      <c r="A1471" s="21" t="s">
        <v>18</v>
      </c>
      <c r="B1471" s="21" t="s">
        <v>6</v>
      </c>
      <c r="C1471" s="21" t="s">
        <v>12</v>
      </c>
      <c r="D1471" s="22">
        <v>10</v>
      </c>
      <c r="E1471" s="23" t="s">
        <v>43</v>
      </c>
      <c r="F1471">
        <f t="shared" si="22"/>
        <v>202208</v>
      </c>
    </row>
    <row r="1472" spans="1:6" x14ac:dyDescent="0.3">
      <c r="A1472" s="21" t="s">
        <v>19</v>
      </c>
      <c r="B1472" s="21" t="s">
        <v>6</v>
      </c>
      <c r="C1472" s="21" t="s">
        <v>7</v>
      </c>
      <c r="D1472" s="22">
        <v>36</v>
      </c>
      <c r="E1472" s="23" t="s">
        <v>43</v>
      </c>
      <c r="F1472">
        <f t="shared" si="22"/>
        <v>202208</v>
      </c>
    </row>
    <row r="1473" spans="1:6" x14ac:dyDescent="0.3">
      <c r="A1473" s="21" t="s">
        <v>19</v>
      </c>
      <c r="B1473" s="21" t="s">
        <v>6</v>
      </c>
      <c r="C1473" s="21" t="s">
        <v>9</v>
      </c>
      <c r="D1473" s="22">
        <v>8</v>
      </c>
      <c r="E1473" s="23" t="s">
        <v>43</v>
      </c>
      <c r="F1473">
        <f t="shared" si="22"/>
        <v>202208</v>
      </c>
    </row>
    <row r="1474" spans="1:6" x14ac:dyDescent="0.3">
      <c r="A1474" s="21" t="s">
        <v>19</v>
      </c>
      <c r="B1474" s="21" t="s">
        <v>6</v>
      </c>
      <c r="C1474" s="21" t="s">
        <v>10</v>
      </c>
      <c r="D1474" s="22">
        <v>5</v>
      </c>
      <c r="E1474" s="23" t="s">
        <v>43</v>
      </c>
      <c r="F1474">
        <f t="shared" si="22"/>
        <v>202208</v>
      </c>
    </row>
    <row r="1475" spans="1:6" x14ac:dyDescent="0.3">
      <c r="A1475" s="21" t="s">
        <v>19</v>
      </c>
      <c r="B1475" s="21" t="s">
        <v>6</v>
      </c>
      <c r="C1475" s="21" t="s">
        <v>11</v>
      </c>
      <c r="D1475" s="22">
        <v>7</v>
      </c>
      <c r="E1475" s="23" t="s">
        <v>43</v>
      </c>
      <c r="F1475">
        <f t="shared" ref="F1475:F1538" si="23">YEAR(E1475)*100+MONTH(E1475)</f>
        <v>202208</v>
      </c>
    </row>
    <row r="1476" spans="1:6" x14ac:dyDescent="0.3">
      <c r="A1476" s="21" t="s">
        <v>19</v>
      </c>
      <c r="B1476" s="21" t="s">
        <v>6</v>
      </c>
      <c r="C1476" s="21" t="s">
        <v>12</v>
      </c>
      <c r="D1476" s="22">
        <v>0</v>
      </c>
      <c r="E1476" s="23" t="s">
        <v>43</v>
      </c>
      <c r="F1476">
        <f t="shared" si="23"/>
        <v>202208</v>
      </c>
    </row>
    <row r="1477" spans="1:6" x14ac:dyDescent="0.3">
      <c r="A1477" s="21" t="s">
        <v>20</v>
      </c>
      <c r="B1477" s="21" t="s">
        <v>6</v>
      </c>
      <c r="C1477" s="21" t="s">
        <v>7</v>
      </c>
      <c r="D1477" s="22">
        <v>108</v>
      </c>
      <c r="E1477" s="23" t="s">
        <v>43</v>
      </c>
      <c r="F1477">
        <f t="shared" si="23"/>
        <v>202208</v>
      </c>
    </row>
    <row r="1478" spans="1:6" x14ac:dyDescent="0.3">
      <c r="A1478" s="21" t="s">
        <v>20</v>
      </c>
      <c r="B1478" s="21" t="s">
        <v>6</v>
      </c>
      <c r="C1478" s="21" t="s">
        <v>9</v>
      </c>
      <c r="D1478" s="22">
        <v>17</v>
      </c>
      <c r="E1478" s="23" t="s">
        <v>43</v>
      </c>
      <c r="F1478">
        <f t="shared" si="23"/>
        <v>202208</v>
      </c>
    </row>
    <row r="1479" spans="1:6" x14ac:dyDescent="0.3">
      <c r="A1479" s="21" t="s">
        <v>20</v>
      </c>
      <c r="B1479" s="21" t="s">
        <v>6</v>
      </c>
      <c r="C1479" s="21" t="s">
        <v>10</v>
      </c>
      <c r="D1479" s="22">
        <v>29</v>
      </c>
      <c r="E1479" s="23" t="s">
        <v>43</v>
      </c>
      <c r="F1479">
        <f t="shared" si="23"/>
        <v>202208</v>
      </c>
    </row>
    <row r="1480" spans="1:6" x14ac:dyDescent="0.3">
      <c r="A1480" s="21" t="s">
        <v>20</v>
      </c>
      <c r="B1480" s="21" t="s">
        <v>6</v>
      </c>
      <c r="C1480" s="21" t="s">
        <v>11</v>
      </c>
      <c r="D1480" s="22">
        <v>12</v>
      </c>
      <c r="E1480" s="23" t="s">
        <v>43</v>
      </c>
      <c r="F1480">
        <f t="shared" si="23"/>
        <v>202208</v>
      </c>
    </row>
    <row r="1481" spans="1:6" x14ac:dyDescent="0.3">
      <c r="A1481" s="21" t="s">
        <v>20</v>
      </c>
      <c r="B1481" s="21" t="s">
        <v>6</v>
      </c>
      <c r="C1481" s="21" t="s">
        <v>12</v>
      </c>
      <c r="D1481" s="22">
        <v>1</v>
      </c>
      <c r="E1481" s="23" t="s">
        <v>43</v>
      </c>
      <c r="F1481">
        <f t="shared" si="23"/>
        <v>202208</v>
      </c>
    </row>
    <row r="1482" spans="1:6" x14ac:dyDescent="0.3">
      <c r="A1482" s="21" t="s">
        <v>21</v>
      </c>
      <c r="B1482" s="21" t="s">
        <v>6</v>
      </c>
      <c r="C1482" s="21" t="s">
        <v>7</v>
      </c>
      <c r="D1482" s="22">
        <v>38</v>
      </c>
      <c r="E1482" s="23" t="s">
        <v>43</v>
      </c>
      <c r="F1482">
        <f t="shared" si="23"/>
        <v>202208</v>
      </c>
    </row>
    <row r="1483" spans="1:6" x14ac:dyDescent="0.3">
      <c r="A1483" s="21" t="s">
        <v>21</v>
      </c>
      <c r="B1483" s="21" t="s">
        <v>6</v>
      </c>
      <c r="C1483" s="21" t="s">
        <v>9</v>
      </c>
      <c r="D1483" s="22">
        <v>10</v>
      </c>
      <c r="E1483" s="23" t="s">
        <v>43</v>
      </c>
      <c r="F1483">
        <f t="shared" si="23"/>
        <v>202208</v>
      </c>
    </row>
    <row r="1484" spans="1:6" x14ac:dyDescent="0.3">
      <c r="A1484" s="21" t="s">
        <v>21</v>
      </c>
      <c r="B1484" s="21" t="s">
        <v>6</v>
      </c>
      <c r="C1484" s="21" t="s">
        <v>10</v>
      </c>
      <c r="D1484" s="22">
        <v>9</v>
      </c>
      <c r="E1484" s="23" t="s">
        <v>43</v>
      </c>
      <c r="F1484">
        <f t="shared" si="23"/>
        <v>202208</v>
      </c>
    </row>
    <row r="1485" spans="1:6" x14ac:dyDescent="0.3">
      <c r="A1485" s="21" t="s">
        <v>21</v>
      </c>
      <c r="B1485" s="21" t="s">
        <v>6</v>
      </c>
      <c r="C1485" s="21" t="s">
        <v>11</v>
      </c>
      <c r="D1485" s="22">
        <v>3</v>
      </c>
      <c r="E1485" s="23" t="s">
        <v>43</v>
      </c>
      <c r="F1485">
        <f t="shared" si="23"/>
        <v>202208</v>
      </c>
    </row>
    <row r="1486" spans="1:6" x14ac:dyDescent="0.3">
      <c r="A1486" s="21" t="s">
        <v>21</v>
      </c>
      <c r="B1486" s="21" t="s">
        <v>6</v>
      </c>
      <c r="C1486" s="21" t="s">
        <v>12</v>
      </c>
      <c r="D1486" s="22">
        <v>9</v>
      </c>
      <c r="E1486" s="23" t="s">
        <v>43</v>
      </c>
      <c r="F1486">
        <f t="shared" si="23"/>
        <v>202208</v>
      </c>
    </row>
    <row r="1487" spans="1:6" x14ac:dyDescent="0.3">
      <c r="A1487" s="21" t="s">
        <v>22</v>
      </c>
      <c r="B1487" s="21" t="s">
        <v>6</v>
      </c>
      <c r="C1487" s="21" t="s">
        <v>7</v>
      </c>
      <c r="D1487" s="22">
        <v>6</v>
      </c>
      <c r="E1487" s="23" t="s">
        <v>43</v>
      </c>
      <c r="F1487">
        <f t="shared" si="23"/>
        <v>202208</v>
      </c>
    </row>
    <row r="1488" spans="1:6" x14ac:dyDescent="0.3">
      <c r="A1488" s="21" t="s">
        <v>22</v>
      </c>
      <c r="B1488" s="21" t="s">
        <v>6</v>
      </c>
      <c r="C1488" s="21" t="s">
        <v>9</v>
      </c>
      <c r="D1488" s="22">
        <v>2</v>
      </c>
      <c r="E1488" s="23" t="s">
        <v>43</v>
      </c>
      <c r="F1488">
        <f t="shared" si="23"/>
        <v>202208</v>
      </c>
    </row>
    <row r="1489" spans="1:6" x14ac:dyDescent="0.3">
      <c r="A1489" s="21" t="s">
        <v>22</v>
      </c>
      <c r="B1489" s="21" t="s">
        <v>6</v>
      </c>
      <c r="C1489" s="21" t="s">
        <v>10</v>
      </c>
      <c r="D1489" s="22">
        <v>4</v>
      </c>
      <c r="E1489" s="23" t="s">
        <v>43</v>
      </c>
      <c r="F1489">
        <f t="shared" si="23"/>
        <v>202208</v>
      </c>
    </row>
    <row r="1490" spans="1:6" x14ac:dyDescent="0.3">
      <c r="A1490" s="21" t="s">
        <v>22</v>
      </c>
      <c r="B1490" s="21" t="s">
        <v>6</v>
      </c>
      <c r="C1490" s="21" t="s">
        <v>11</v>
      </c>
      <c r="D1490" s="22">
        <v>4</v>
      </c>
      <c r="E1490" s="23" t="s">
        <v>43</v>
      </c>
      <c r="F1490">
        <f t="shared" si="23"/>
        <v>202208</v>
      </c>
    </row>
    <row r="1491" spans="1:6" x14ac:dyDescent="0.3">
      <c r="A1491" s="21" t="s">
        <v>22</v>
      </c>
      <c r="B1491" s="21" t="s">
        <v>6</v>
      </c>
      <c r="C1491" s="21" t="s">
        <v>12</v>
      </c>
      <c r="D1491" s="22">
        <v>2</v>
      </c>
      <c r="E1491" s="23" t="s">
        <v>43</v>
      </c>
      <c r="F1491">
        <f t="shared" si="23"/>
        <v>202208</v>
      </c>
    </row>
    <row r="1492" spans="1:6" x14ac:dyDescent="0.3">
      <c r="A1492" s="21" t="s">
        <v>23</v>
      </c>
      <c r="B1492" s="21" t="s">
        <v>6</v>
      </c>
      <c r="C1492" s="21" t="s">
        <v>7</v>
      </c>
      <c r="D1492" s="22">
        <v>0</v>
      </c>
      <c r="E1492" s="23" t="s">
        <v>43</v>
      </c>
      <c r="F1492">
        <f t="shared" si="23"/>
        <v>202208</v>
      </c>
    </row>
    <row r="1493" spans="1:6" x14ac:dyDescent="0.3">
      <c r="A1493" s="21" t="s">
        <v>23</v>
      </c>
      <c r="B1493" s="21" t="s">
        <v>6</v>
      </c>
      <c r="C1493" s="21" t="s">
        <v>9</v>
      </c>
      <c r="D1493" s="22">
        <v>1</v>
      </c>
      <c r="E1493" s="23" t="s">
        <v>43</v>
      </c>
      <c r="F1493">
        <f t="shared" si="23"/>
        <v>202208</v>
      </c>
    </row>
    <row r="1494" spans="1:6" x14ac:dyDescent="0.3">
      <c r="A1494" s="21" t="s">
        <v>23</v>
      </c>
      <c r="B1494" s="21" t="s">
        <v>6</v>
      </c>
      <c r="C1494" s="21" t="s">
        <v>10</v>
      </c>
      <c r="D1494" s="22">
        <v>0</v>
      </c>
      <c r="E1494" s="23" t="s">
        <v>43</v>
      </c>
      <c r="F1494">
        <f t="shared" si="23"/>
        <v>202208</v>
      </c>
    </row>
    <row r="1495" spans="1:6" x14ac:dyDescent="0.3">
      <c r="A1495" s="21" t="s">
        <v>23</v>
      </c>
      <c r="B1495" s="21" t="s">
        <v>6</v>
      </c>
      <c r="C1495" s="21" t="s">
        <v>11</v>
      </c>
      <c r="D1495" s="22">
        <v>0</v>
      </c>
      <c r="E1495" s="23" t="s">
        <v>43</v>
      </c>
      <c r="F1495">
        <f t="shared" si="23"/>
        <v>202208</v>
      </c>
    </row>
    <row r="1496" spans="1:6" x14ac:dyDescent="0.3">
      <c r="A1496" s="21" t="s">
        <v>23</v>
      </c>
      <c r="B1496" s="21" t="s">
        <v>6</v>
      </c>
      <c r="C1496" s="21" t="s">
        <v>12</v>
      </c>
      <c r="D1496" s="22">
        <v>0</v>
      </c>
      <c r="E1496" s="23" t="s">
        <v>43</v>
      </c>
      <c r="F1496">
        <f t="shared" si="23"/>
        <v>202208</v>
      </c>
    </row>
    <row r="1497" spans="1:6" x14ac:dyDescent="0.3">
      <c r="A1497" s="21" t="s">
        <v>24</v>
      </c>
      <c r="B1497" s="21" t="s">
        <v>6</v>
      </c>
      <c r="C1497" s="21" t="s">
        <v>7</v>
      </c>
      <c r="D1497" s="22">
        <v>5</v>
      </c>
      <c r="E1497" s="23" t="s">
        <v>43</v>
      </c>
      <c r="F1497">
        <f t="shared" si="23"/>
        <v>202208</v>
      </c>
    </row>
    <row r="1498" spans="1:6" x14ac:dyDescent="0.3">
      <c r="A1498" s="21" t="s">
        <v>24</v>
      </c>
      <c r="B1498" s="21" t="s">
        <v>6</v>
      </c>
      <c r="C1498" s="21" t="s">
        <v>9</v>
      </c>
      <c r="D1498" s="22">
        <v>1</v>
      </c>
      <c r="E1498" s="23" t="s">
        <v>43</v>
      </c>
      <c r="F1498">
        <f t="shared" si="23"/>
        <v>202208</v>
      </c>
    </row>
    <row r="1499" spans="1:6" x14ac:dyDescent="0.3">
      <c r="A1499" s="21" t="s">
        <v>24</v>
      </c>
      <c r="B1499" s="21" t="s">
        <v>6</v>
      </c>
      <c r="C1499" s="21" t="s">
        <v>10</v>
      </c>
      <c r="D1499" s="22">
        <v>0</v>
      </c>
      <c r="E1499" s="23" t="s">
        <v>43</v>
      </c>
      <c r="F1499">
        <f t="shared" si="23"/>
        <v>202208</v>
      </c>
    </row>
    <row r="1500" spans="1:6" x14ac:dyDescent="0.3">
      <c r="A1500" s="21" t="s">
        <v>24</v>
      </c>
      <c r="B1500" s="21" t="s">
        <v>6</v>
      </c>
      <c r="C1500" s="21" t="s">
        <v>11</v>
      </c>
      <c r="D1500" s="22">
        <v>5</v>
      </c>
      <c r="E1500" s="23" t="s">
        <v>43</v>
      </c>
      <c r="F1500">
        <f t="shared" si="23"/>
        <v>202208</v>
      </c>
    </row>
    <row r="1501" spans="1:6" x14ac:dyDescent="0.3">
      <c r="A1501" s="21" t="s">
        <v>24</v>
      </c>
      <c r="B1501" s="21" t="s">
        <v>6</v>
      </c>
      <c r="C1501" s="21" t="s">
        <v>12</v>
      </c>
      <c r="D1501" s="22">
        <v>1</v>
      </c>
      <c r="E1501" s="23" t="s">
        <v>43</v>
      </c>
      <c r="F1501">
        <f t="shared" si="23"/>
        <v>202208</v>
      </c>
    </row>
    <row r="1502" spans="1:6" x14ac:dyDescent="0.3">
      <c r="A1502" s="21" t="s">
        <v>5</v>
      </c>
      <c r="B1502" s="21" t="s">
        <v>6</v>
      </c>
      <c r="C1502" s="21" t="s">
        <v>7</v>
      </c>
      <c r="D1502" s="22">
        <v>302</v>
      </c>
      <c r="E1502" s="23" t="s">
        <v>44</v>
      </c>
      <c r="F1502">
        <f t="shared" si="23"/>
        <v>202209</v>
      </c>
    </row>
    <row r="1503" spans="1:6" x14ac:dyDescent="0.3">
      <c r="A1503" s="21" t="s">
        <v>5</v>
      </c>
      <c r="B1503" s="21" t="s">
        <v>6</v>
      </c>
      <c r="C1503" s="21" t="s">
        <v>9</v>
      </c>
      <c r="D1503" s="22">
        <v>96</v>
      </c>
      <c r="E1503" s="23" t="s">
        <v>44</v>
      </c>
      <c r="F1503">
        <f t="shared" si="23"/>
        <v>202209</v>
      </c>
    </row>
    <row r="1504" spans="1:6" x14ac:dyDescent="0.3">
      <c r="A1504" s="21" t="s">
        <v>5</v>
      </c>
      <c r="B1504" s="21" t="s">
        <v>6</v>
      </c>
      <c r="C1504" s="21" t="s">
        <v>10</v>
      </c>
      <c r="D1504" s="22">
        <v>103</v>
      </c>
      <c r="E1504" s="23" t="s">
        <v>44</v>
      </c>
      <c r="F1504">
        <f t="shared" si="23"/>
        <v>202209</v>
      </c>
    </row>
    <row r="1505" spans="1:6" x14ac:dyDescent="0.3">
      <c r="A1505" s="21" t="s">
        <v>5</v>
      </c>
      <c r="B1505" s="21" t="s">
        <v>6</v>
      </c>
      <c r="C1505" s="21" t="s">
        <v>11</v>
      </c>
      <c r="D1505" s="22">
        <v>65</v>
      </c>
      <c r="E1505" s="23" t="s">
        <v>44</v>
      </c>
      <c r="F1505">
        <f t="shared" si="23"/>
        <v>202209</v>
      </c>
    </row>
    <row r="1506" spans="1:6" x14ac:dyDescent="0.3">
      <c r="A1506" s="21" t="s">
        <v>5</v>
      </c>
      <c r="B1506" s="21" t="s">
        <v>6</v>
      </c>
      <c r="C1506" s="21" t="s">
        <v>12</v>
      </c>
      <c r="D1506" s="22">
        <v>28</v>
      </c>
      <c r="E1506" s="23" t="s">
        <v>44</v>
      </c>
      <c r="F1506">
        <f t="shared" si="23"/>
        <v>202209</v>
      </c>
    </row>
    <row r="1507" spans="1:6" x14ac:dyDescent="0.3">
      <c r="A1507" s="21" t="s">
        <v>13</v>
      </c>
      <c r="B1507" s="21" t="s">
        <v>6</v>
      </c>
      <c r="C1507" s="21" t="s">
        <v>7</v>
      </c>
      <c r="D1507" s="22">
        <v>48</v>
      </c>
      <c r="E1507" s="23" t="s">
        <v>44</v>
      </c>
      <c r="F1507">
        <f t="shared" si="23"/>
        <v>202209</v>
      </c>
    </row>
    <row r="1508" spans="1:6" x14ac:dyDescent="0.3">
      <c r="A1508" s="21" t="s">
        <v>13</v>
      </c>
      <c r="B1508" s="21" t="s">
        <v>6</v>
      </c>
      <c r="C1508" s="21" t="s">
        <v>9</v>
      </c>
      <c r="D1508" s="22">
        <v>13</v>
      </c>
      <c r="E1508" s="23" t="s">
        <v>44</v>
      </c>
      <c r="F1508">
        <f t="shared" si="23"/>
        <v>202209</v>
      </c>
    </row>
    <row r="1509" spans="1:6" x14ac:dyDescent="0.3">
      <c r="A1509" s="21" t="s">
        <v>13</v>
      </c>
      <c r="B1509" s="21" t="s">
        <v>6</v>
      </c>
      <c r="C1509" s="21" t="s">
        <v>10</v>
      </c>
      <c r="D1509" s="22">
        <v>12</v>
      </c>
      <c r="E1509" s="23" t="s">
        <v>44</v>
      </c>
      <c r="F1509">
        <f t="shared" si="23"/>
        <v>202209</v>
      </c>
    </row>
    <row r="1510" spans="1:6" x14ac:dyDescent="0.3">
      <c r="A1510" s="21" t="s">
        <v>13</v>
      </c>
      <c r="B1510" s="21" t="s">
        <v>6</v>
      </c>
      <c r="C1510" s="21" t="s">
        <v>11</v>
      </c>
      <c r="D1510" s="22">
        <v>16</v>
      </c>
      <c r="E1510" s="23" t="s">
        <v>44</v>
      </c>
      <c r="F1510">
        <f t="shared" si="23"/>
        <v>202209</v>
      </c>
    </row>
    <row r="1511" spans="1:6" x14ac:dyDescent="0.3">
      <c r="A1511" s="21" t="s">
        <v>13</v>
      </c>
      <c r="B1511" s="21" t="s">
        <v>6</v>
      </c>
      <c r="C1511" s="21" t="s">
        <v>12</v>
      </c>
      <c r="D1511" s="22">
        <v>2</v>
      </c>
      <c r="E1511" s="23" t="s">
        <v>44</v>
      </c>
      <c r="F1511">
        <f t="shared" si="23"/>
        <v>202209</v>
      </c>
    </row>
    <row r="1512" spans="1:6" x14ac:dyDescent="0.3">
      <c r="A1512" s="21" t="s">
        <v>14</v>
      </c>
      <c r="B1512" s="21" t="s">
        <v>6</v>
      </c>
      <c r="C1512" s="21" t="s">
        <v>7</v>
      </c>
      <c r="D1512" s="22">
        <v>144</v>
      </c>
      <c r="E1512" s="23" t="s">
        <v>44</v>
      </c>
      <c r="F1512">
        <f t="shared" si="23"/>
        <v>202209</v>
      </c>
    </row>
    <row r="1513" spans="1:6" x14ac:dyDescent="0.3">
      <c r="A1513" s="21" t="s">
        <v>14</v>
      </c>
      <c r="B1513" s="21" t="s">
        <v>6</v>
      </c>
      <c r="C1513" s="21" t="s">
        <v>9</v>
      </c>
      <c r="D1513" s="22">
        <v>32</v>
      </c>
      <c r="E1513" s="23" t="s">
        <v>44</v>
      </c>
      <c r="F1513">
        <f t="shared" si="23"/>
        <v>202209</v>
      </c>
    </row>
    <row r="1514" spans="1:6" x14ac:dyDescent="0.3">
      <c r="A1514" s="21" t="s">
        <v>14</v>
      </c>
      <c r="B1514" s="21" t="s">
        <v>6</v>
      </c>
      <c r="C1514" s="21" t="s">
        <v>10</v>
      </c>
      <c r="D1514" s="22">
        <v>67</v>
      </c>
      <c r="E1514" s="23" t="s">
        <v>44</v>
      </c>
      <c r="F1514">
        <f t="shared" si="23"/>
        <v>202209</v>
      </c>
    </row>
    <row r="1515" spans="1:6" x14ac:dyDescent="0.3">
      <c r="A1515" s="21" t="s">
        <v>14</v>
      </c>
      <c r="B1515" s="21" t="s">
        <v>6</v>
      </c>
      <c r="C1515" s="21" t="s">
        <v>11</v>
      </c>
      <c r="D1515" s="22">
        <v>36</v>
      </c>
      <c r="E1515" s="23" t="s">
        <v>44</v>
      </c>
      <c r="F1515">
        <f t="shared" si="23"/>
        <v>202209</v>
      </c>
    </row>
    <row r="1516" spans="1:6" x14ac:dyDescent="0.3">
      <c r="A1516" s="21" t="s">
        <v>14</v>
      </c>
      <c r="B1516" s="21" t="s">
        <v>6</v>
      </c>
      <c r="C1516" s="21" t="s">
        <v>12</v>
      </c>
      <c r="D1516" s="22">
        <v>35</v>
      </c>
      <c r="E1516" s="23" t="s">
        <v>44</v>
      </c>
      <c r="F1516">
        <f t="shared" si="23"/>
        <v>202209</v>
      </c>
    </row>
    <row r="1517" spans="1:6" x14ac:dyDescent="0.3">
      <c r="A1517" s="21" t="s">
        <v>140</v>
      </c>
      <c r="B1517" s="21" t="s">
        <v>6</v>
      </c>
      <c r="C1517" s="21" t="s">
        <v>7</v>
      </c>
      <c r="D1517" s="22">
        <v>14</v>
      </c>
      <c r="E1517" s="23" t="s">
        <v>44</v>
      </c>
      <c r="F1517">
        <f t="shared" si="23"/>
        <v>202209</v>
      </c>
    </row>
    <row r="1518" spans="1:6" x14ac:dyDescent="0.3">
      <c r="A1518" s="21" t="s">
        <v>140</v>
      </c>
      <c r="B1518" s="21" t="s">
        <v>6</v>
      </c>
      <c r="C1518" s="21" t="s">
        <v>9</v>
      </c>
      <c r="D1518" s="22">
        <v>1</v>
      </c>
      <c r="E1518" s="23" t="s">
        <v>44</v>
      </c>
      <c r="F1518">
        <f t="shared" si="23"/>
        <v>202209</v>
      </c>
    </row>
    <row r="1519" spans="1:6" x14ac:dyDescent="0.3">
      <c r="A1519" s="21" t="s">
        <v>140</v>
      </c>
      <c r="B1519" s="21" t="s">
        <v>6</v>
      </c>
      <c r="C1519" s="21" t="s">
        <v>10</v>
      </c>
      <c r="D1519" s="22">
        <v>6</v>
      </c>
      <c r="E1519" s="23" t="s">
        <v>44</v>
      </c>
      <c r="F1519">
        <f t="shared" si="23"/>
        <v>202209</v>
      </c>
    </row>
    <row r="1520" spans="1:6" x14ac:dyDescent="0.3">
      <c r="A1520" s="21" t="s">
        <v>140</v>
      </c>
      <c r="B1520" s="21" t="s">
        <v>6</v>
      </c>
      <c r="C1520" s="21" t="s">
        <v>11</v>
      </c>
      <c r="D1520" s="22">
        <v>0</v>
      </c>
      <c r="E1520" s="23" t="s">
        <v>44</v>
      </c>
      <c r="F1520">
        <f t="shared" si="23"/>
        <v>202209</v>
      </c>
    </row>
    <row r="1521" spans="1:6" x14ac:dyDescent="0.3">
      <c r="A1521" s="21" t="s">
        <v>140</v>
      </c>
      <c r="B1521" s="21" t="s">
        <v>6</v>
      </c>
      <c r="C1521" s="21" t="s">
        <v>12</v>
      </c>
      <c r="D1521" s="22">
        <v>0</v>
      </c>
      <c r="E1521" s="23" t="s">
        <v>44</v>
      </c>
      <c r="F1521">
        <f t="shared" si="23"/>
        <v>202209</v>
      </c>
    </row>
    <row r="1522" spans="1:6" x14ac:dyDescent="0.3">
      <c r="A1522" s="21" t="s">
        <v>15</v>
      </c>
      <c r="B1522" s="21" t="s">
        <v>6</v>
      </c>
      <c r="C1522" s="21" t="s">
        <v>7</v>
      </c>
      <c r="D1522" s="22">
        <v>522</v>
      </c>
      <c r="E1522" s="23" t="s">
        <v>44</v>
      </c>
      <c r="F1522">
        <f t="shared" si="23"/>
        <v>202209</v>
      </c>
    </row>
    <row r="1523" spans="1:6" x14ac:dyDescent="0.3">
      <c r="A1523" s="21" t="s">
        <v>15</v>
      </c>
      <c r="B1523" s="21" t="s">
        <v>6</v>
      </c>
      <c r="C1523" s="21" t="s">
        <v>9</v>
      </c>
      <c r="D1523" s="22">
        <v>132</v>
      </c>
      <c r="E1523" s="23" t="s">
        <v>44</v>
      </c>
      <c r="F1523">
        <f t="shared" si="23"/>
        <v>202209</v>
      </c>
    </row>
    <row r="1524" spans="1:6" x14ac:dyDescent="0.3">
      <c r="A1524" s="21" t="s">
        <v>15</v>
      </c>
      <c r="B1524" s="21" t="s">
        <v>6</v>
      </c>
      <c r="C1524" s="21" t="s">
        <v>10</v>
      </c>
      <c r="D1524" s="22">
        <v>412</v>
      </c>
      <c r="E1524" s="23" t="s">
        <v>44</v>
      </c>
      <c r="F1524">
        <f t="shared" si="23"/>
        <v>202209</v>
      </c>
    </row>
    <row r="1525" spans="1:6" x14ac:dyDescent="0.3">
      <c r="A1525" s="21" t="s">
        <v>15</v>
      </c>
      <c r="B1525" s="21" t="s">
        <v>6</v>
      </c>
      <c r="C1525" s="21" t="s">
        <v>11</v>
      </c>
      <c r="D1525" s="22">
        <v>140</v>
      </c>
      <c r="E1525" s="23" t="s">
        <v>44</v>
      </c>
      <c r="F1525">
        <f t="shared" si="23"/>
        <v>202209</v>
      </c>
    </row>
    <row r="1526" spans="1:6" x14ac:dyDescent="0.3">
      <c r="A1526" s="21" t="s">
        <v>15</v>
      </c>
      <c r="B1526" s="21" t="s">
        <v>6</v>
      </c>
      <c r="C1526" s="21" t="s">
        <v>12</v>
      </c>
      <c r="D1526" s="22">
        <v>33</v>
      </c>
      <c r="E1526" s="23" t="s">
        <v>44</v>
      </c>
      <c r="F1526">
        <f t="shared" si="23"/>
        <v>202209</v>
      </c>
    </row>
    <row r="1527" spans="1:6" x14ac:dyDescent="0.3">
      <c r="A1527" s="21" t="s">
        <v>16</v>
      </c>
      <c r="B1527" s="21" t="s">
        <v>6</v>
      </c>
      <c r="C1527" s="21" t="s">
        <v>7</v>
      </c>
      <c r="D1527" s="22">
        <v>1250</v>
      </c>
      <c r="E1527" s="23" t="s">
        <v>44</v>
      </c>
      <c r="F1527">
        <f t="shared" si="23"/>
        <v>202209</v>
      </c>
    </row>
    <row r="1528" spans="1:6" x14ac:dyDescent="0.3">
      <c r="A1528" s="21" t="s">
        <v>16</v>
      </c>
      <c r="B1528" s="21" t="s">
        <v>6</v>
      </c>
      <c r="C1528" s="21" t="s">
        <v>9</v>
      </c>
      <c r="D1528" s="22">
        <v>252</v>
      </c>
      <c r="E1528" s="23" t="s">
        <v>44</v>
      </c>
      <c r="F1528">
        <f t="shared" si="23"/>
        <v>202209</v>
      </c>
    </row>
    <row r="1529" spans="1:6" x14ac:dyDescent="0.3">
      <c r="A1529" s="21" t="s">
        <v>16</v>
      </c>
      <c r="B1529" s="21" t="s">
        <v>6</v>
      </c>
      <c r="C1529" s="21" t="s">
        <v>10</v>
      </c>
      <c r="D1529" s="22">
        <v>353</v>
      </c>
      <c r="E1529" s="23" t="s">
        <v>44</v>
      </c>
      <c r="F1529">
        <f t="shared" si="23"/>
        <v>202209</v>
      </c>
    </row>
    <row r="1530" spans="1:6" x14ac:dyDescent="0.3">
      <c r="A1530" s="21" t="s">
        <v>16</v>
      </c>
      <c r="B1530" s="21" t="s">
        <v>6</v>
      </c>
      <c r="C1530" s="21" t="s">
        <v>11</v>
      </c>
      <c r="D1530" s="22">
        <v>152</v>
      </c>
      <c r="E1530" s="23" t="s">
        <v>44</v>
      </c>
      <c r="F1530">
        <f t="shared" si="23"/>
        <v>202209</v>
      </c>
    </row>
    <row r="1531" spans="1:6" x14ac:dyDescent="0.3">
      <c r="A1531" s="21" t="s">
        <v>16</v>
      </c>
      <c r="B1531" s="21" t="s">
        <v>6</v>
      </c>
      <c r="C1531" s="21" t="s">
        <v>12</v>
      </c>
      <c r="D1531" s="22">
        <v>27</v>
      </c>
      <c r="E1531" s="23" t="s">
        <v>44</v>
      </c>
      <c r="F1531">
        <f t="shared" si="23"/>
        <v>202209</v>
      </c>
    </row>
    <row r="1532" spans="1:6" x14ac:dyDescent="0.3">
      <c r="A1532" s="21" t="s">
        <v>17</v>
      </c>
      <c r="B1532" s="21" t="s">
        <v>6</v>
      </c>
      <c r="C1532" s="21" t="s">
        <v>7</v>
      </c>
      <c r="D1532" s="22">
        <v>137</v>
      </c>
      <c r="E1532" s="23" t="s">
        <v>44</v>
      </c>
      <c r="F1532">
        <f t="shared" si="23"/>
        <v>202209</v>
      </c>
    </row>
    <row r="1533" spans="1:6" x14ac:dyDescent="0.3">
      <c r="A1533" s="21" t="s">
        <v>17</v>
      </c>
      <c r="B1533" s="21" t="s">
        <v>6</v>
      </c>
      <c r="C1533" s="21" t="s">
        <v>9</v>
      </c>
      <c r="D1533" s="22">
        <v>12</v>
      </c>
      <c r="E1533" s="23" t="s">
        <v>44</v>
      </c>
      <c r="F1533">
        <f t="shared" si="23"/>
        <v>202209</v>
      </c>
    </row>
    <row r="1534" spans="1:6" x14ac:dyDescent="0.3">
      <c r="A1534" s="21" t="s">
        <v>17</v>
      </c>
      <c r="B1534" s="21" t="s">
        <v>6</v>
      </c>
      <c r="C1534" s="21" t="s">
        <v>10</v>
      </c>
      <c r="D1534" s="22">
        <v>15</v>
      </c>
      <c r="E1534" s="23" t="s">
        <v>44</v>
      </c>
      <c r="F1534">
        <f t="shared" si="23"/>
        <v>202209</v>
      </c>
    </row>
    <row r="1535" spans="1:6" x14ac:dyDescent="0.3">
      <c r="A1535" s="21" t="s">
        <v>17</v>
      </c>
      <c r="B1535" s="21" t="s">
        <v>6</v>
      </c>
      <c r="C1535" s="21" t="s">
        <v>11</v>
      </c>
      <c r="D1535" s="22">
        <v>7</v>
      </c>
      <c r="E1535" s="23" t="s">
        <v>44</v>
      </c>
      <c r="F1535">
        <f t="shared" si="23"/>
        <v>202209</v>
      </c>
    </row>
    <row r="1536" spans="1:6" x14ac:dyDescent="0.3">
      <c r="A1536" s="21" t="s">
        <v>17</v>
      </c>
      <c r="B1536" s="21" t="s">
        <v>6</v>
      </c>
      <c r="C1536" s="21" t="s">
        <v>12</v>
      </c>
      <c r="D1536" s="22">
        <v>0</v>
      </c>
      <c r="E1536" s="23" t="s">
        <v>44</v>
      </c>
      <c r="F1536">
        <f t="shared" si="23"/>
        <v>202209</v>
      </c>
    </row>
    <row r="1537" spans="1:6" x14ac:dyDescent="0.3">
      <c r="A1537" s="21" t="s">
        <v>141</v>
      </c>
      <c r="B1537" s="21" t="s">
        <v>6</v>
      </c>
      <c r="C1537" s="21" t="s">
        <v>7</v>
      </c>
      <c r="D1537" s="22">
        <v>12</v>
      </c>
      <c r="E1537" s="23" t="s">
        <v>44</v>
      </c>
      <c r="F1537">
        <f t="shared" si="23"/>
        <v>202209</v>
      </c>
    </row>
    <row r="1538" spans="1:6" x14ac:dyDescent="0.3">
      <c r="A1538" s="21" t="s">
        <v>141</v>
      </c>
      <c r="B1538" s="21" t="s">
        <v>6</v>
      </c>
      <c r="C1538" s="21" t="s">
        <v>9</v>
      </c>
      <c r="D1538" s="22">
        <v>3</v>
      </c>
      <c r="E1538" s="23" t="s">
        <v>44</v>
      </c>
      <c r="F1538">
        <f t="shared" si="23"/>
        <v>202209</v>
      </c>
    </row>
    <row r="1539" spans="1:6" x14ac:dyDescent="0.3">
      <c r="A1539" s="21" t="s">
        <v>141</v>
      </c>
      <c r="B1539" s="21" t="s">
        <v>6</v>
      </c>
      <c r="C1539" s="21" t="s">
        <v>10</v>
      </c>
      <c r="D1539" s="22">
        <v>28</v>
      </c>
      <c r="E1539" s="23" t="s">
        <v>44</v>
      </c>
      <c r="F1539">
        <f t="shared" ref="F1539:F1602" si="24">YEAR(E1539)*100+MONTH(E1539)</f>
        <v>202209</v>
      </c>
    </row>
    <row r="1540" spans="1:6" x14ac:dyDescent="0.3">
      <c r="A1540" s="21" t="s">
        <v>141</v>
      </c>
      <c r="B1540" s="21" t="s">
        <v>6</v>
      </c>
      <c r="C1540" s="21" t="s">
        <v>11</v>
      </c>
      <c r="D1540" s="22">
        <v>1</v>
      </c>
      <c r="E1540" s="23" t="s">
        <v>44</v>
      </c>
      <c r="F1540">
        <f t="shared" si="24"/>
        <v>202209</v>
      </c>
    </row>
    <row r="1541" spans="1:6" x14ac:dyDescent="0.3">
      <c r="A1541" s="21" t="s">
        <v>141</v>
      </c>
      <c r="B1541" s="21" t="s">
        <v>6</v>
      </c>
      <c r="C1541" s="21" t="s">
        <v>12</v>
      </c>
      <c r="D1541" s="22">
        <v>0</v>
      </c>
      <c r="E1541" s="23" t="s">
        <v>44</v>
      </c>
      <c r="F1541">
        <f t="shared" si="24"/>
        <v>202209</v>
      </c>
    </row>
    <row r="1542" spans="1:6" x14ac:dyDescent="0.3">
      <c r="A1542" s="21" t="s">
        <v>18</v>
      </c>
      <c r="B1542" s="21" t="s">
        <v>6</v>
      </c>
      <c r="C1542" s="21" t="s">
        <v>7</v>
      </c>
      <c r="D1542" s="22">
        <v>495</v>
      </c>
      <c r="E1542" s="23" t="s">
        <v>44</v>
      </c>
      <c r="F1542">
        <f t="shared" si="24"/>
        <v>202209</v>
      </c>
    </row>
    <row r="1543" spans="1:6" x14ac:dyDescent="0.3">
      <c r="A1543" s="21" t="s">
        <v>18</v>
      </c>
      <c r="B1543" s="21" t="s">
        <v>6</v>
      </c>
      <c r="C1543" s="21" t="s">
        <v>9</v>
      </c>
      <c r="D1543" s="22">
        <v>163</v>
      </c>
      <c r="E1543" s="23" t="s">
        <v>44</v>
      </c>
      <c r="F1543">
        <f t="shared" si="24"/>
        <v>202209</v>
      </c>
    </row>
    <row r="1544" spans="1:6" x14ac:dyDescent="0.3">
      <c r="A1544" s="21" t="s">
        <v>18</v>
      </c>
      <c r="B1544" s="21" t="s">
        <v>6</v>
      </c>
      <c r="C1544" s="21" t="s">
        <v>10</v>
      </c>
      <c r="D1544" s="22">
        <v>156</v>
      </c>
      <c r="E1544" s="23" t="s">
        <v>44</v>
      </c>
      <c r="F1544">
        <f t="shared" si="24"/>
        <v>202209</v>
      </c>
    </row>
    <row r="1545" spans="1:6" x14ac:dyDescent="0.3">
      <c r="A1545" s="21" t="s">
        <v>18</v>
      </c>
      <c r="B1545" s="21" t="s">
        <v>6</v>
      </c>
      <c r="C1545" s="21" t="s">
        <v>11</v>
      </c>
      <c r="D1545" s="22">
        <v>212</v>
      </c>
      <c r="E1545" s="23" t="s">
        <v>44</v>
      </c>
      <c r="F1545">
        <f t="shared" si="24"/>
        <v>202209</v>
      </c>
    </row>
    <row r="1546" spans="1:6" x14ac:dyDescent="0.3">
      <c r="A1546" s="21" t="s">
        <v>18</v>
      </c>
      <c r="B1546" s="21" t="s">
        <v>6</v>
      </c>
      <c r="C1546" s="21" t="s">
        <v>12</v>
      </c>
      <c r="D1546" s="22">
        <v>16</v>
      </c>
      <c r="E1546" s="23" t="s">
        <v>44</v>
      </c>
      <c r="F1546">
        <f t="shared" si="24"/>
        <v>202209</v>
      </c>
    </row>
    <row r="1547" spans="1:6" x14ac:dyDescent="0.3">
      <c r="A1547" s="21" t="s">
        <v>19</v>
      </c>
      <c r="B1547" s="21" t="s">
        <v>6</v>
      </c>
      <c r="C1547" s="21" t="s">
        <v>7</v>
      </c>
      <c r="D1547" s="22">
        <v>32</v>
      </c>
      <c r="E1547" s="23" t="s">
        <v>44</v>
      </c>
      <c r="F1547">
        <f t="shared" si="24"/>
        <v>202209</v>
      </c>
    </row>
    <row r="1548" spans="1:6" x14ac:dyDescent="0.3">
      <c r="A1548" s="21" t="s">
        <v>19</v>
      </c>
      <c r="B1548" s="21" t="s">
        <v>6</v>
      </c>
      <c r="C1548" s="21" t="s">
        <v>9</v>
      </c>
      <c r="D1548" s="22">
        <v>3</v>
      </c>
      <c r="E1548" s="23" t="s">
        <v>44</v>
      </c>
      <c r="F1548">
        <f t="shared" si="24"/>
        <v>202209</v>
      </c>
    </row>
    <row r="1549" spans="1:6" x14ac:dyDescent="0.3">
      <c r="A1549" s="21" t="s">
        <v>19</v>
      </c>
      <c r="B1549" s="21" t="s">
        <v>6</v>
      </c>
      <c r="C1549" s="21" t="s">
        <v>10</v>
      </c>
      <c r="D1549" s="22">
        <v>6</v>
      </c>
      <c r="E1549" s="23" t="s">
        <v>44</v>
      </c>
      <c r="F1549">
        <f t="shared" si="24"/>
        <v>202209</v>
      </c>
    </row>
    <row r="1550" spans="1:6" x14ac:dyDescent="0.3">
      <c r="A1550" s="21" t="s">
        <v>19</v>
      </c>
      <c r="B1550" s="21" t="s">
        <v>6</v>
      </c>
      <c r="C1550" s="21" t="s">
        <v>11</v>
      </c>
      <c r="D1550" s="22">
        <v>9</v>
      </c>
      <c r="E1550" s="23" t="s">
        <v>44</v>
      </c>
      <c r="F1550">
        <f t="shared" si="24"/>
        <v>202209</v>
      </c>
    </row>
    <row r="1551" spans="1:6" x14ac:dyDescent="0.3">
      <c r="A1551" s="21" t="s">
        <v>19</v>
      </c>
      <c r="B1551" s="21" t="s">
        <v>6</v>
      </c>
      <c r="C1551" s="21" t="s">
        <v>12</v>
      </c>
      <c r="D1551" s="22">
        <v>5</v>
      </c>
      <c r="E1551" s="23" t="s">
        <v>44</v>
      </c>
      <c r="F1551">
        <f t="shared" si="24"/>
        <v>202209</v>
      </c>
    </row>
    <row r="1552" spans="1:6" x14ac:dyDescent="0.3">
      <c r="A1552" s="21" t="s">
        <v>20</v>
      </c>
      <c r="B1552" s="21" t="s">
        <v>6</v>
      </c>
      <c r="C1552" s="21" t="s">
        <v>7</v>
      </c>
      <c r="D1552" s="22">
        <v>97</v>
      </c>
      <c r="E1552" s="23" t="s">
        <v>44</v>
      </c>
      <c r="F1552">
        <f t="shared" si="24"/>
        <v>202209</v>
      </c>
    </row>
    <row r="1553" spans="1:6" x14ac:dyDescent="0.3">
      <c r="A1553" s="21" t="s">
        <v>20</v>
      </c>
      <c r="B1553" s="21" t="s">
        <v>6</v>
      </c>
      <c r="C1553" s="21" t="s">
        <v>9</v>
      </c>
      <c r="D1553" s="22">
        <v>37</v>
      </c>
      <c r="E1553" s="23" t="s">
        <v>44</v>
      </c>
      <c r="F1553">
        <f t="shared" si="24"/>
        <v>202209</v>
      </c>
    </row>
    <row r="1554" spans="1:6" x14ac:dyDescent="0.3">
      <c r="A1554" s="21" t="s">
        <v>20</v>
      </c>
      <c r="B1554" s="21" t="s">
        <v>6</v>
      </c>
      <c r="C1554" s="21" t="s">
        <v>10</v>
      </c>
      <c r="D1554" s="22">
        <v>58</v>
      </c>
      <c r="E1554" s="23" t="s">
        <v>44</v>
      </c>
      <c r="F1554">
        <f t="shared" si="24"/>
        <v>202209</v>
      </c>
    </row>
    <row r="1555" spans="1:6" x14ac:dyDescent="0.3">
      <c r="A1555" s="21" t="s">
        <v>20</v>
      </c>
      <c r="B1555" s="21" t="s">
        <v>6</v>
      </c>
      <c r="C1555" s="21" t="s">
        <v>11</v>
      </c>
      <c r="D1555" s="22">
        <v>9</v>
      </c>
      <c r="E1555" s="23" t="s">
        <v>44</v>
      </c>
      <c r="F1555">
        <f t="shared" si="24"/>
        <v>202209</v>
      </c>
    </row>
    <row r="1556" spans="1:6" x14ac:dyDescent="0.3">
      <c r="A1556" s="21" t="s">
        <v>20</v>
      </c>
      <c r="B1556" s="21" t="s">
        <v>6</v>
      </c>
      <c r="C1556" s="21" t="s">
        <v>12</v>
      </c>
      <c r="D1556" s="22">
        <v>1</v>
      </c>
      <c r="E1556" s="23" t="s">
        <v>44</v>
      </c>
      <c r="F1556">
        <f t="shared" si="24"/>
        <v>202209</v>
      </c>
    </row>
    <row r="1557" spans="1:6" x14ac:dyDescent="0.3">
      <c r="A1557" s="21" t="s">
        <v>21</v>
      </c>
      <c r="B1557" s="21" t="s">
        <v>6</v>
      </c>
      <c r="C1557" s="21" t="s">
        <v>7</v>
      </c>
      <c r="D1557" s="22">
        <v>30</v>
      </c>
      <c r="E1557" s="23" t="s">
        <v>44</v>
      </c>
      <c r="F1557">
        <f t="shared" si="24"/>
        <v>202209</v>
      </c>
    </row>
    <row r="1558" spans="1:6" x14ac:dyDescent="0.3">
      <c r="A1558" s="21" t="s">
        <v>21</v>
      </c>
      <c r="B1558" s="21" t="s">
        <v>6</v>
      </c>
      <c r="C1558" s="21" t="s">
        <v>9</v>
      </c>
      <c r="D1558" s="22">
        <v>22</v>
      </c>
      <c r="E1558" s="23" t="s">
        <v>44</v>
      </c>
      <c r="F1558">
        <f t="shared" si="24"/>
        <v>202209</v>
      </c>
    </row>
    <row r="1559" spans="1:6" x14ac:dyDescent="0.3">
      <c r="A1559" s="21" t="s">
        <v>21</v>
      </c>
      <c r="B1559" s="21" t="s">
        <v>6</v>
      </c>
      <c r="C1559" s="21" t="s">
        <v>10</v>
      </c>
      <c r="D1559" s="22">
        <v>14</v>
      </c>
      <c r="E1559" s="23" t="s">
        <v>44</v>
      </c>
      <c r="F1559">
        <f t="shared" si="24"/>
        <v>202209</v>
      </c>
    </row>
    <row r="1560" spans="1:6" x14ac:dyDescent="0.3">
      <c r="A1560" s="21" t="s">
        <v>21</v>
      </c>
      <c r="B1560" s="21" t="s">
        <v>6</v>
      </c>
      <c r="C1560" s="21" t="s">
        <v>11</v>
      </c>
      <c r="D1560" s="22">
        <v>6</v>
      </c>
      <c r="E1560" s="23" t="s">
        <v>44</v>
      </c>
      <c r="F1560">
        <f t="shared" si="24"/>
        <v>202209</v>
      </c>
    </row>
    <row r="1561" spans="1:6" x14ac:dyDescent="0.3">
      <c r="A1561" s="21" t="s">
        <v>21</v>
      </c>
      <c r="B1561" s="21" t="s">
        <v>6</v>
      </c>
      <c r="C1561" s="21" t="s">
        <v>12</v>
      </c>
      <c r="D1561" s="22">
        <v>1</v>
      </c>
      <c r="E1561" s="23" t="s">
        <v>44</v>
      </c>
      <c r="F1561">
        <f t="shared" si="24"/>
        <v>202209</v>
      </c>
    </row>
    <row r="1562" spans="1:6" x14ac:dyDescent="0.3">
      <c r="A1562" s="21" t="s">
        <v>22</v>
      </c>
      <c r="B1562" s="21" t="s">
        <v>6</v>
      </c>
      <c r="C1562" s="21" t="s">
        <v>7</v>
      </c>
      <c r="D1562" s="22">
        <v>10</v>
      </c>
      <c r="E1562" s="23" t="s">
        <v>44</v>
      </c>
      <c r="F1562">
        <f t="shared" si="24"/>
        <v>202209</v>
      </c>
    </row>
    <row r="1563" spans="1:6" x14ac:dyDescent="0.3">
      <c r="A1563" s="21" t="s">
        <v>22</v>
      </c>
      <c r="B1563" s="21" t="s">
        <v>6</v>
      </c>
      <c r="C1563" s="21" t="s">
        <v>9</v>
      </c>
      <c r="D1563" s="22">
        <v>0</v>
      </c>
      <c r="E1563" s="23" t="s">
        <v>44</v>
      </c>
      <c r="F1563">
        <f t="shared" si="24"/>
        <v>202209</v>
      </c>
    </row>
    <row r="1564" spans="1:6" x14ac:dyDescent="0.3">
      <c r="A1564" s="21" t="s">
        <v>22</v>
      </c>
      <c r="B1564" s="21" t="s">
        <v>6</v>
      </c>
      <c r="C1564" s="21" t="s">
        <v>10</v>
      </c>
      <c r="D1564" s="22">
        <v>14</v>
      </c>
      <c r="E1564" s="23" t="s">
        <v>44</v>
      </c>
      <c r="F1564">
        <f t="shared" si="24"/>
        <v>202209</v>
      </c>
    </row>
    <row r="1565" spans="1:6" x14ac:dyDescent="0.3">
      <c r="A1565" s="21" t="s">
        <v>22</v>
      </c>
      <c r="B1565" s="21" t="s">
        <v>6</v>
      </c>
      <c r="C1565" s="21" t="s">
        <v>11</v>
      </c>
      <c r="D1565" s="22">
        <v>1</v>
      </c>
      <c r="E1565" s="23" t="s">
        <v>44</v>
      </c>
      <c r="F1565">
        <f t="shared" si="24"/>
        <v>202209</v>
      </c>
    </row>
    <row r="1566" spans="1:6" x14ac:dyDescent="0.3">
      <c r="A1566" s="21" t="s">
        <v>22</v>
      </c>
      <c r="B1566" s="21" t="s">
        <v>6</v>
      </c>
      <c r="C1566" s="21" t="s">
        <v>12</v>
      </c>
      <c r="D1566" s="22">
        <v>0</v>
      </c>
      <c r="E1566" s="23" t="s">
        <v>44</v>
      </c>
      <c r="F1566">
        <f t="shared" si="24"/>
        <v>202209</v>
      </c>
    </row>
    <row r="1567" spans="1:6" x14ac:dyDescent="0.3">
      <c r="A1567" s="21" t="s">
        <v>23</v>
      </c>
      <c r="B1567" s="21" t="s">
        <v>6</v>
      </c>
      <c r="C1567" s="21" t="s">
        <v>7</v>
      </c>
      <c r="D1567" s="22">
        <v>0</v>
      </c>
      <c r="E1567" s="23" t="s">
        <v>44</v>
      </c>
      <c r="F1567">
        <f t="shared" si="24"/>
        <v>202209</v>
      </c>
    </row>
    <row r="1568" spans="1:6" x14ac:dyDescent="0.3">
      <c r="A1568" s="21" t="s">
        <v>23</v>
      </c>
      <c r="B1568" s="21" t="s">
        <v>6</v>
      </c>
      <c r="C1568" s="21" t="s">
        <v>9</v>
      </c>
      <c r="D1568" s="22">
        <v>0</v>
      </c>
      <c r="E1568" s="23" t="s">
        <v>44</v>
      </c>
      <c r="F1568">
        <f t="shared" si="24"/>
        <v>202209</v>
      </c>
    </row>
    <row r="1569" spans="1:6" x14ac:dyDescent="0.3">
      <c r="A1569" s="21" t="s">
        <v>23</v>
      </c>
      <c r="B1569" s="21" t="s">
        <v>6</v>
      </c>
      <c r="C1569" s="21" t="s">
        <v>10</v>
      </c>
      <c r="D1569" s="22">
        <v>0</v>
      </c>
      <c r="E1569" s="23" t="s">
        <v>44</v>
      </c>
      <c r="F1569">
        <f t="shared" si="24"/>
        <v>202209</v>
      </c>
    </row>
    <row r="1570" spans="1:6" x14ac:dyDescent="0.3">
      <c r="A1570" s="21" t="s">
        <v>23</v>
      </c>
      <c r="B1570" s="21" t="s">
        <v>6</v>
      </c>
      <c r="C1570" s="21" t="s">
        <v>11</v>
      </c>
      <c r="D1570" s="22">
        <v>0</v>
      </c>
      <c r="E1570" s="23" t="s">
        <v>44</v>
      </c>
      <c r="F1570">
        <f t="shared" si="24"/>
        <v>202209</v>
      </c>
    </row>
    <row r="1571" spans="1:6" x14ac:dyDescent="0.3">
      <c r="A1571" s="21" t="s">
        <v>23</v>
      </c>
      <c r="B1571" s="21" t="s">
        <v>6</v>
      </c>
      <c r="C1571" s="21" t="s">
        <v>12</v>
      </c>
      <c r="D1571" s="22">
        <v>0</v>
      </c>
      <c r="E1571" s="23" t="s">
        <v>44</v>
      </c>
      <c r="F1571">
        <f t="shared" si="24"/>
        <v>202209</v>
      </c>
    </row>
    <row r="1572" spans="1:6" x14ac:dyDescent="0.3">
      <c r="A1572" s="21" t="s">
        <v>24</v>
      </c>
      <c r="B1572" s="21" t="s">
        <v>6</v>
      </c>
      <c r="C1572" s="21" t="s">
        <v>7</v>
      </c>
      <c r="D1572" s="22">
        <v>6</v>
      </c>
      <c r="E1572" s="23" t="s">
        <v>44</v>
      </c>
      <c r="F1572">
        <f t="shared" si="24"/>
        <v>202209</v>
      </c>
    </row>
    <row r="1573" spans="1:6" x14ac:dyDescent="0.3">
      <c r="A1573" s="21" t="s">
        <v>24</v>
      </c>
      <c r="B1573" s="21" t="s">
        <v>6</v>
      </c>
      <c r="C1573" s="21" t="s">
        <v>9</v>
      </c>
      <c r="D1573" s="22">
        <v>0</v>
      </c>
      <c r="E1573" s="23" t="s">
        <v>44</v>
      </c>
      <c r="F1573">
        <f t="shared" si="24"/>
        <v>202209</v>
      </c>
    </row>
    <row r="1574" spans="1:6" x14ac:dyDescent="0.3">
      <c r="A1574" s="21" t="s">
        <v>24</v>
      </c>
      <c r="B1574" s="21" t="s">
        <v>6</v>
      </c>
      <c r="C1574" s="21" t="s">
        <v>10</v>
      </c>
      <c r="D1574" s="22">
        <v>0</v>
      </c>
      <c r="E1574" s="23" t="s">
        <v>44</v>
      </c>
      <c r="F1574">
        <f t="shared" si="24"/>
        <v>202209</v>
      </c>
    </row>
    <row r="1575" spans="1:6" x14ac:dyDescent="0.3">
      <c r="A1575" s="21" t="s">
        <v>24</v>
      </c>
      <c r="B1575" s="21" t="s">
        <v>6</v>
      </c>
      <c r="C1575" s="21" t="s">
        <v>11</v>
      </c>
      <c r="D1575" s="22">
        <v>1</v>
      </c>
      <c r="E1575" s="23" t="s">
        <v>44</v>
      </c>
      <c r="F1575">
        <f t="shared" si="24"/>
        <v>202209</v>
      </c>
    </row>
    <row r="1576" spans="1:6" x14ac:dyDescent="0.3">
      <c r="A1576" s="21" t="s">
        <v>24</v>
      </c>
      <c r="B1576" s="21" t="s">
        <v>6</v>
      </c>
      <c r="C1576" s="21" t="s">
        <v>12</v>
      </c>
      <c r="D1576" s="22">
        <v>0</v>
      </c>
      <c r="E1576" s="23" t="s">
        <v>44</v>
      </c>
      <c r="F1576">
        <f t="shared" si="24"/>
        <v>202209</v>
      </c>
    </row>
    <row r="1577" spans="1:6" x14ac:dyDescent="0.3">
      <c r="A1577" s="21" t="s">
        <v>5</v>
      </c>
      <c r="B1577" s="21" t="s">
        <v>6</v>
      </c>
      <c r="C1577" s="21" t="s">
        <v>7</v>
      </c>
      <c r="D1577" s="22">
        <v>296</v>
      </c>
      <c r="E1577" s="23" t="s">
        <v>45</v>
      </c>
      <c r="F1577">
        <f t="shared" si="24"/>
        <v>202210</v>
      </c>
    </row>
    <row r="1578" spans="1:6" x14ac:dyDescent="0.3">
      <c r="A1578" s="21" t="s">
        <v>5</v>
      </c>
      <c r="B1578" s="21" t="s">
        <v>6</v>
      </c>
      <c r="C1578" s="21" t="s">
        <v>9</v>
      </c>
      <c r="D1578" s="22">
        <v>76</v>
      </c>
      <c r="E1578" s="23" t="s">
        <v>45</v>
      </c>
      <c r="F1578">
        <f t="shared" si="24"/>
        <v>202210</v>
      </c>
    </row>
    <row r="1579" spans="1:6" x14ac:dyDescent="0.3">
      <c r="A1579" s="21" t="s">
        <v>5</v>
      </c>
      <c r="B1579" s="21" t="s">
        <v>6</v>
      </c>
      <c r="C1579" s="21" t="s">
        <v>10</v>
      </c>
      <c r="D1579" s="22">
        <v>132</v>
      </c>
      <c r="E1579" s="23" t="s">
        <v>45</v>
      </c>
      <c r="F1579">
        <f t="shared" si="24"/>
        <v>202210</v>
      </c>
    </row>
    <row r="1580" spans="1:6" x14ac:dyDescent="0.3">
      <c r="A1580" s="21" t="s">
        <v>5</v>
      </c>
      <c r="B1580" s="21" t="s">
        <v>6</v>
      </c>
      <c r="C1580" s="21" t="s">
        <v>11</v>
      </c>
      <c r="D1580" s="22">
        <v>79</v>
      </c>
      <c r="E1580" s="23" t="s">
        <v>45</v>
      </c>
      <c r="F1580">
        <f t="shared" si="24"/>
        <v>202210</v>
      </c>
    </row>
    <row r="1581" spans="1:6" x14ac:dyDescent="0.3">
      <c r="A1581" s="21" t="s">
        <v>5</v>
      </c>
      <c r="B1581" s="21" t="s">
        <v>6</v>
      </c>
      <c r="C1581" s="21" t="s">
        <v>12</v>
      </c>
      <c r="D1581" s="22">
        <v>48</v>
      </c>
      <c r="E1581" s="23" t="s">
        <v>45</v>
      </c>
      <c r="F1581">
        <f t="shared" si="24"/>
        <v>202210</v>
      </c>
    </row>
    <row r="1582" spans="1:6" x14ac:dyDescent="0.3">
      <c r="A1582" s="21" t="s">
        <v>13</v>
      </c>
      <c r="B1582" s="21" t="s">
        <v>6</v>
      </c>
      <c r="C1582" s="21" t="s">
        <v>7</v>
      </c>
      <c r="D1582" s="22">
        <v>50</v>
      </c>
      <c r="E1582" s="23" t="s">
        <v>45</v>
      </c>
      <c r="F1582">
        <f t="shared" si="24"/>
        <v>202210</v>
      </c>
    </row>
    <row r="1583" spans="1:6" x14ac:dyDescent="0.3">
      <c r="A1583" s="21" t="s">
        <v>13</v>
      </c>
      <c r="B1583" s="21" t="s">
        <v>6</v>
      </c>
      <c r="C1583" s="21" t="s">
        <v>9</v>
      </c>
      <c r="D1583" s="22">
        <v>12</v>
      </c>
      <c r="E1583" s="23" t="s">
        <v>45</v>
      </c>
      <c r="F1583">
        <f t="shared" si="24"/>
        <v>202210</v>
      </c>
    </row>
    <row r="1584" spans="1:6" x14ac:dyDescent="0.3">
      <c r="A1584" s="21" t="s">
        <v>13</v>
      </c>
      <c r="B1584" s="21" t="s">
        <v>6</v>
      </c>
      <c r="C1584" s="21" t="s">
        <v>10</v>
      </c>
      <c r="D1584" s="22">
        <v>18</v>
      </c>
      <c r="E1584" s="23" t="s">
        <v>45</v>
      </c>
      <c r="F1584">
        <f t="shared" si="24"/>
        <v>202210</v>
      </c>
    </row>
    <row r="1585" spans="1:6" x14ac:dyDescent="0.3">
      <c r="A1585" s="21" t="s">
        <v>13</v>
      </c>
      <c r="B1585" s="21" t="s">
        <v>6</v>
      </c>
      <c r="C1585" s="21" t="s">
        <v>11</v>
      </c>
      <c r="D1585" s="22">
        <v>18</v>
      </c>
      <c r="E1585" s="23" t="s">
        <v>45</v>
      </c>
      <c r="F1585">
        <f t="shared" si="24"/>
        <v>202210</v>
      </c>
    </row>
    <row r="1586" spans="1:6" x14ac:dyDescent="0.3">
      <c r="A1586" s="21" t="s">
        <v>13</v>
      </c>
      <c r="B1586" s="21" t="s">
        <v>6</v>
      </c>
      <c r="C1586" s="21" t="s">
        <v>12</v>
      </c>
      <c r="D1586" s="22">
        <v>1</v>
      </c>
      <c r="E1586" s="23" t="s">
        <v>45</v>
      </c>
      <c r="F1586">
        <f t="shared" si="24"/>
        <v>202210</v>
      </c>
    </row>
    <row r="1587" spans="1:6" x14ac:dyDescent="0.3">
      <c r="A1587" s="21" t="s">
        <v>14</v>
      </c>
      <c r="B1587" s="21" t="s">
        <v>6</v>
      </c>
      <c r="C1587" s="21" t="s">
        <v>7</v>
      </c>
      <c r="D1587" s="22">
        <v>123</v>
      </c>
      <c r="E1587" s="23" t="s">
        <v>45</v>
      </c>
      <c r="F1587">
        <f t="shared" si="24"/>
        <v>202210</v>
      </c>
    </row>
    <row r="1588" spans="1:6" x14ac:dyDescent="0.3">
      <c r="A1588" s="21" t="s">
        <v>14</v>
      </c>
      <c r="B1588" s="21" t="s">
        <v>6</v>
      </c>
      <c r="C1588" s="21" t="s">
        <v>9</v>
      </c>
      <c r="D1588" s="22">
        <v>26</v>
      </c>
      <c r="E1588" s="23" t="s">
        <v>45</v>
      </c>
      <c r="F1588">
        <f t="shared" si="24"/>
        <v>202210</v>
      </c>
    </row>
    <row r="1589" spans="1:6" x14ac:dyDescent="0.3">
      <c r="A1589" s="21" t="s">
        <v>14</v>
      </c>
      <c r="B1589" s="21" t="s">
        <v>6</v>
      </c>
      <c r="C1589" s="21" t="s">
        <v>10</v>
      </c>
      <c r="D1589" s="22">
        <v>74</v>
      </c>
      <c r="E1589" s="23" t="s">
        <v>45</v>
      </c>
      <c r="F1589">
        <f t="shared" si="24"/>
        <v>202210</v>
      </c>
    </row>
    <row r="1590" spans="1:6" x14ac:dyDescent="0.3">
      <c r="A1590" s="21" t="s">
        <v>14</v>
      </c>
      <c r="B1590" s="21" t="s">
        <v>6</v>
      </c>
      <c r="C1590" s="21" t="s">
        <v>11</v>
      </c>
      <c r="D1590" s="22">
        <v>39</v>
      </c>
      <c r="E1590" s="23" t="s">
        <v>45</v>
      </c>
      <c r="F1590">
        <f t="shared" si="24"/>
        <v>202210</v>
      </c>
    </row>
    <row r="1591" spans="1:6" x14ac:dyDescent="0.3">
      <c r="A1591" s="21" t="s">
        <v>14</v>
      </c>
      <c r="B1591" s="21" t="s">
        <v>6</v>
      </c>
      <c r="C1591" s="21" t="s">
        <v>12</v>
      </c>
      <c r="D1591" s="22">
        <v>13</v>
      </c>
      <c r="E1591" s="23" t="s">
        <v>45</v>
      </c>
      <c r="F1591">
        <f t="shared" si="24"/>
        <v>202210</v>
      </c>
    </row>
    <row r="1592" spans="1:6" x14ac:dyDescent="0.3">
      <c r="A1592" s="21" t="s">
        <v>140</v>
      </c>
      <c r="B1592" s="21" t="s">
        <v>6</v>
      </c>
      <c r="C1592" s="21" t="s">
        <v>7</v>
      </c>
      <c r="D1592" s="22">
        <v>12</v>
      </c>
      <c r="E1592" s="23" t="s">
        <v>45</v>
      </c>
      <c r="F1592">
        <f t="shared" si="24"/>
        <v>202210</v>
      </c>
    </row>
    <row r="1593" spans="1:6" x14ac:dyDescent="0.3">
      <c r="A1593" s="21" t="s">
        <v>140</v>
      </c>
      <c r="B1593" s="21" t="s">
        <v>6</v>
      </c>
      <c r="C1593" s="21" t="s">
        <v>9</v>
      </c>
      <c r="D1593" s="22">
        <v>2</v>
      </c>
      <c r="E1593" s="23" t="s">
        <v>45</v>
      </c>
      <c r="F1593">
        <f t="shared" si="24"/>
        <v>202210</v>
      </c>
    </row>
    <row r="1594" spans="1:6" x14ac:dyDescent="0.3">
      <c r="A1594" s="21" t="s">
        <v>140</v>
      </c>
      <c r="B1594" s="21" t="s">
        <v>6</v>
      </c>
      <c r="C1594" s="21" t="s">
        <v>10</v>
      </c>
      <c r="D1594" s="22">
        <v>8</v>
      </c>
      <c r="E1594" s="23" t="s">
        <v>45</v>
      </c>
      <c r="F1594">
        <f t="shared" si="24"/>
        <v>202210</v>
      </c>
    </row>
    <row r="1595" spans="1:6" x14ac:dyDescent="0.3">
      <c r="A1595" s="21" t="s">
        <v>140</v>
      </c>
      <c r="B1595" s="21" t="s">
        <v>6</v>
      </c>
      <c r="C1595" s="21" t="s">
        <v>11</v>
      </c>
      <c r="D1595" s="22">
        <v>1</v>
      </c>
      <c r="E1595" s="23" t="s">
        <v>45</v>
      </c>
      <c r="F1595">
        <f t="shared" si="24"/>
        <v>202210</v>
      </c>
    </row>
    <row r="1596" spans="1:6" x14ac:dyDescent="0.3">
      <c r="A1596" s="21" t="s">
        <v>140</v>
      </c>
      <c r="B1596" s="21" t="s">
        <v>6</v>
      </c>
      <c r="C1596" s="21" t="s">
        <v>12</v>
      </c>
      <c r="D1596" s="22">
        <v>0</v>
      </c>
      <c r="E1596" s="23" t="s">
        <v>45</v>
      </c>
      <c r="F1596">
        <f t="shared" si="24"/>
        <v>202210</v>
      </c>
    </row>
    <row r="1597" spans="1:6" x14ac:dyDescent="0.3">
      <c r="A1597" s="21" t="s">
        <v>15</v>
      </c>
      <c r="B1597" s="21" t="s">
        <v>6</v>
      </c>
      <c r="C1597" s="21" t="s">
        <v>7</v>
      </c>
      <c r="D1597" s="22">
        <v>489</v>
      </c>
      <c r="E1597" s="23" t="s">
        <v>45</v>
      </c>
      <c r="F1597">
        <f t="shared" si="24"/>
        <v>202210</v>
      </c>
    </row>
    <row r="1598" spans="1:6" x14ac:dyDescent="0.3">
      <c r="A1598" s="21" t="s">
        <v>15</v>
      </c>
      <c r="B1598" s="21" t="s">
        <v>6</v>
      </c>
      <c r="C1598" s="21" t="s">
        <v>9</v>
      </c>
      <c r="D1598" s="22">
        <v>120</v>
      </c>
      <c r="E1598" s="23" t="s">
        <v>45</v>
      </c>
      <c r="F1598">
        <f t="shared" si="24"/>
        <v>202210</v>
      </c>
    </row>
    <row r="1599" spans="1:6" x14ac:dyDescent="0.3">
      <c r="A1599" s="21" t="s">
        <v>15</v>
      </c>
      <c r="B1599" s="21" t="s">
        <v>6</v>
      </c>
      <c r="C1599" s="21" t="s">
        <v>10</v>
      </c>
      <c r="D1599" s="22">
        <v>394</v>
      </c>
      <c r="E1599" s="23" t="s">
        <v>45</v>
      </c>
      <c r="F1599">
        <f t="shared" si="24"/>
        <v>202210</v>
      </c>
    </row>
    <row r="1600" spans="1:6" x14ac:dyDescent="0.3">
      <c r="A1600" s="21" t="s">
        <v>15</v>
      </c>
      <c r="B1600" s="21" t="s">
        <v>6</v>
      </c>
      <c r="C1600" s="21" t="s">
        <v>11</v>
      </c>
      <c r="D1600" s="22">
        <v>137</v>
      </c>
      <c r="E1600" s="23" t="s">
        <v>45</v>
      </c>
      <c r="F1600">
        <f t="shared" si="24"/>
        <v>202210</v>
      </c>
    </row>
    <row r="1601" spans="1:6" x14ac:dyDescent="0.3">
      <c r="A1601" s="21" t="s">
        <v>15</v>
      </c>
      <c r="B1601" s="21" t="s">
        <v>6</v>
      </c>
      <c r="C1601" s="21" t="s">
        <v>12</v>
      </c>
      <c r="D1601" s="22">
        <v>37</v>
      </c>
      <c r="E1601" s="23" t="s">
        <v>45</v>
      </c>
      <c r="F1601">
        <f t="shared" si="24"/>
        <v>202210</v>
      </c>
    </row>
    <row r="1602" spans="1:6" x14ac:dyDescent="0.3">
      <c r="A1602" s="21" t="s">
        <v>16</v>
      </c>
      <c r="B1602" s="21" t="s">
        <v>6</v>
      </c>
      <c r="C1602" s="21" t="s">
        <v>7</v>
      </c>
      <c r="D1602" s="22">
        <v>1342</v>
      </c>
      <c r="E1602" s="23" t="s">
        <v>45</v>
      </c>
      <c r="F1602">
        <f t="shared" si="24"/>
        <v>202210</v>
      </c>
    </row>
    <row r="1603" spans="1:6" x14ac:dyDescent="0.3">
      <c r="A1603" s="21" t="s">
        <v>16</v>
      </c>
      <c r="B1603" s="21" t="s">
        <v>6</v>
      </c>
      <c r="C1603" s="21" t="s">
        <v>9</v>
      </c>
      <c r="D1603" s="22">
        <v>300</v>
      </c>
      <c r="E1603" s="23" t="s">
        <v>45</v>
      </c>
      <c r="F1603">
        <f t="shared" ref="F1603:F1666" si="25">YEAR(E1603)*100+MONTH(E1603)</f>
        <v>202210</v>
      </c>
    </row>
    <row r="1604" spans="1:6" x14ac:dyDescent="0.3">
      <c r="A1604" s="21" t="s">
        <v>16</v>
      </c>
      <c r="B1604" s="21" t="s">
        <v>6</v>
      </c>
      <c r="C1604" s="21" t="s">
        <v>10</v>
      </c>
      <c r="D1604" s="22">
        <v>358</v>
      </c>
      <c r="E1604" s="23" t="s">
        <v>45</v>
      </c>
      <c r="F1604">
        <f t="shared" si="25"/>
        <v>202210</v>
      </c>
    </row>
    <row r="1605" spans="1:6" x14ac:dyDescent="0.3">
      <c r="A1605" s="21" t="s">
        <v>16</v>
      </c>
      <c r="B1605" s="21" t="s">
        <v>6</v>
      </c>
      <c r="C1605" s="21" t="s">
        <v>11</v>
      </c>
      <c r="D1605" s="22">
        <v>163</v>
      </c>
      <c r="E1605" s="23" t="s">
        <v>45</v>
      </c>
      <c r="F1605">
        <f t="shared" si="25"/>
        <v>202210</v>
      </c>
    </row>
    <row r="1606" spans="1:6" x14ac:dyDescent="0.3">
      <c r="A1606" s="21" t="s">
        <v>16</v>
      </c>
      <c r="B1606" s="21" t="s">
        <v>6</v>
      </c>
      <c r="C1606" s="21" t="s">
        <v>12</v>
      </c>
      <c r="D1606" s="22">
        <v>15</v>
      </c>
      <c r="E1606" s="23" t="s">
        <v>45</v>
      </c>
      <c r="F1606">
        <f t="shared" si="25"/>
        <v>202210</v>
      </c>
    </row>
    <row r="1607" spans="1:6" x14ac:dyDescent="0.3">
      <c r="A1607" s="21" t="s">
        <v>17</v>
      </c>
      <c r="B1607" s="21" t="s">
        <v>6</v>
      </c>
      <c r="C1607" s="21" t="s">
        <v>7</v>
      </c>
      <c r="D1607" s="22">
        <v>158</v>
      </c>
      <c r="E1607" s="23" t="s">
        <v>45</v>
      </c>
      <c r="F1607">
        <f t="shared" si="25"/>
        <v>202210</v>
      </c>
    </row>
    <row r="1608" spans="1:6" x14ac:dyDescent="0.3">
      <c r="A1608" s="21" t="s">
        <v>17</v>
      </c>
      <c r="B1608" s="21" t="s">
        <v>6</v>
      </c>
      <c r="C1608" s="21" t="s">
        <v>9</v>
      </c>
      <c r="D1608" s="22">
        <v>8</v>
      </c>
      <c r="E1608" s="23" t="s">
        <v>45</v>
      </c>
      <c r="F1608">
        <f t="shared" si="25"/>
        <v>202210</v>
      </c>
    </row>
    <row r="1609" spans="1:6" x14ac:dyDescent="0.3">
      <c r="A1609" s="21" t="s">
        <v>17</v>
      </c>
      <c r="B1609" s="21" t="s">
        <v>6</v>
      </c>
      <c r="C1609" s="21" t="s">
        <v>10</v>
      </c>
      <c r="D1609" s="22">
        <v>18</v>
      </c>
      <c r="E1609" s="23" t="s">
        <v>45</v>
      </c>
      <c r="F1609">
        <f t="shared" si="25"/>
        <v>202210</v>
      </c>
    </row>
    <row r="1610" spans="1:6" x14ac:dyDescent="0.3">
      <c r="A1610" s="21" t="s">
        <v>17</v>
      </c>
      <c r="B1610" s="21" t="s">
        <v>6</v>
      </c>
      <c r="C1610" s="21" t="s">
        <v>11</v>
      </c>
      <c r="D1610" s="22">
        <v>5</v>
      </c>
      <c r="E1610" s="23" t="s">
        <v>45</v>
      </c>
      <c r="F1610">
        <f t="shared" si="25"/>
        <v>202210</v>
      </c>
    </row>
    <row r="1611" spans="1:6" x14ac:dyDescent="0.3">
      <c r="A1611" s="21" t="s">
        <v>17</v>
      </c>
      <c r="B1611" s="21" t="s">
        <v>6</v>
      </c>
      <c r="C1611" s="21" t="s">
        <v>12</v>
      </c>
      <c r="D1611" s="22">
        <v>1</v>
      </c>
      <c r="E1611" s="23" t="s">
        <v>45</v>
      </c>
      <c r="F1611">
        <f t="shared" si="25"/>
        <v>202210</v>
      </c>
    </row>
    <row r="1612" spans="1:6" x14ac:dyDescent="0.3">
      <c r="A1612" s="21" t="s">
        <v>141</v>
      </c>
      <c r="B1612" s="21" t="s">
        <v>6</v>
      </c>
      <c r="C1612" s="21" t="s">
        <v>7</v>
      </c>
      <c r="D1612" s="22">
        <v>15</v>
      </c>
      <c r="E1612" s="23" t="s">
        <v>45</v>
      </c>
      <c r="F1612">
        <f t="shared" si="25"/>
        <v>202210</v>
      </c>
    </row>
    <row r="1613" spans="1:6" x14ac:dyDescent="0.3">
      <c r="A1613" s="21" t="s">
        <v>141</v>
      </c>
      <c r="B1613" s="21" t="s">
        <v>6</v>
      </c>
      <c r="C1613" s="21" t="s">
        <v>9</v>
      </c>
      <c r="D1613" s="22">
        <v>3</v>
      </c>
      <c r="E1613" s="23" t="s">
        <v>45</v>
      </c>
      <c r="F1613">
        <f t="shared" si="25"/>
        <v>202210</v>
      </c>
    </row>
    <row r="1614" spans="1:6" x14ac:dyDescent="0.3">
      <c r="A1614" s="21" t="s">
        <v>141</v>
      </c>
      <c r="B1614" s="21" t="s">
        <v>6</v>
      </c>
      <c r="C1614" s="21" t="s">
        <v>10</v>
      </c>
      <c r="D1614" s="22">
        <v>16</v>
      </c>
      <c r="E1614" s="23" t="s">
        <v>45</v>
      </c>
      <c r="F1614">
        <f t="shared" si="25"/>
        <v>202210</v>
      </c>
    </row>
    <row r="1615" spans="1:6" x14ac:dyDescent="0.3">
      <c r="A1615" s="21" t="s">
        <v>141</v>
      </c>
      <c r="B1615" s="21" t="s">
        <v>6</v>
      </c>
      <c r="C1615" s="21" t="s">
        <v>11</v>
      </c>
      <c r="D1615" s="22">
        <v>1</v>
      </c>
      <c r="E1615" s="23" t="s">
        <v>45</v>
      </c>
      <c r="F1615">
        <f t="shared" si="25"/>
        <v>202210</v>
      </c>
    </row>
    <row r="1616" spans="1:6" x14ac:dyDescent="0.3">
      <c r="A1616" s="21" t="s">
        <v>141</v>
      </c>
      <c r="B1616" s="21" t="s">
        <v>6</v>
      </c>
      <c r="C1616" s="21" t="s">
        <v>12</v>
      </c>
      <c r="D1616" s="22">
        <v>0</v>
      </c>
      <c r="E1616" s="23" t="s">
        <v>45</v>
      </c>
      <c r="F1616">
        <f t="shared" si="25"/>
        <v>202210</v>
      </c>
    </row>
    <row r="1617" spans="1:6" x14ac:dyDescent="0.3">
      <c r="A1617" s="21" t="s">
        <v>18</v>
      </c>
      <c r="B1617" s="21" t="s">
        <v>6</v>
      </c>
      <c r="C1617" s="21" t="s">
        <v>7</v>
      </c>
      <c r="D1617" s="22">
        <v>528</v>
      </c>
      <c r="E1617" s="23" t="s">
        <v>45</v>
      </c>
      <c r="F1617">
        <f t="shared" si="25"/>
        <v>202210</v>
      </c>
    </row>
    <row r="1618" spans="1:6" x14ac:dyDescent="0.3">
      <c r="A1618" s="21" t="s">
        <v>18</v>
      </c>
      <c r="B1618" s="21" t="s">
        <v>6</v>
      </c>
      <c r="C1618" s="21" t="s">
        <v>9</v>
      </c>
      <c r="D1618" s="22">
        <v>185</v>
      </c>
      <c r="E1618" s="23" t="s">
        <v>45</v>
      </c>
      <c r="F1618">
        <f t="shared" si="25"/>
        <v>202210</v>
      </c>
    </row>
    <row r="1619" spans="1:6" x14ac:dyDescent="0.3">
      <c r="A1619" s="21" t="s">
        <v>18</v>
      </c>
      <c r="B1619" s="21" t="s">
        <v>6</v>
      </c>
      <c r="C1619" s="21" t="s">
        <v>10</v>
      </c>
      <c r="D1619" s="22">
        <v>156</v>
      </c>
      <c r="E1619" s="23" t="s">
        <v>45</v>
      </c>
      <c r="F1619">
        <f t="shared" si="25"/>
        <v>202210</v>
      </c>
    </row>
    <row r="1620" spans="1:6" x14ac:dyDescent="0.3">
      <c r="A1620" s="21" t="s">
        <v>18</v>
      </c>
      <c r="B1620" s="21" t="s">
        <v>6</v>
      </c>
      <c r="C1620" s="21" t="s">
        <v>11</v>
      </c>
      <c r="D1620" s="22">
        <v>189</v>
      </c>
      <c r="E1620" s="23" t="s">
        <v>45</v>
      </c>
      <c r="F1620">
        <f t="shared" si="25"/>
        <v>202210</v>
      </c>
    </row>
    <row r="1621" spans="1:6" x14ac:dyDescent="0.3">
      <c r="A1621" s="21" t="s">
        <v>18</v>
      </c>
      <c r="B1621" s="21" t="s">
        <v>6</v>
      </c>
      <c r="C1621" s="21" t="s">
        <v>12</v>
      </c>
      <c r="D1621" s="22">
        <v>15</v>
      </c>
      <c r="E1621" s="23" t="s">
        <v>45</v>
      </c>
      <c r="F1621">
        <f t="shared" si="25"/>
        <v>202210</v>
      </c>
    </row>
    <row r="1622" spans="1:6" x14ac:dyDescent="0.3">
      <c r="A1622" s="21" t="s">
        <v>19</v>
      </c>
      <c r="B1622" s="21" t="s">
        <v>6</v>
      </c>
      <c r="C1622" s="21" t="s">
        <v>7</v>
      </c>
      <c r="D1622" s="22">
        <v>46</v>
      </c>
      <c r="E1622" s="23" t="s">
        <v>45</v>
      </c>
      <c r="F1622">
        <f t="shared" si="25"/>
        <v>202210</v>
      </c>
    </row>
    <row r="1623" spans="1:6" x14ac:dyDescent="0.3">
      <c r="A1623" s="21" t="s">
        <v>19</v>
      </c>
      <c r="B1623" s="21" t="s">
        <v>6</v>
      </c>
      <c r="C1623" s="21" t="s">
        <v>9</v>
      </c>
      <c r="D1623" s="22">
        <v>5</v>
      </c>
      <c r="E1623" s="23" t="s">
        <v>45</v>
      </c>
      <c r="F1623">
        <f t="shared" si="25"/>
        <v>202210</v>
      </c>
    </row>
    <row r="1624" spans="1:6" x14ac:dyDescent="0.3">
      <c r="A1624" s="21" t="s">
        <v>19</v>
      </c>
      <c r="B1624" s="21" t="s">
        <v>6</v>
      </c>
      <c r="C1624" s="21" t="s">
        <v>10</v>
      </c>
      <c r="D1624" s="22">
        <v>4</v>
      </c>
      <c r="E1624" s="23" t="s">
        <v>45</v>
      </c>
      <c r="F1624">
        <f t="shared" si="25"/>
        <v>202210</v>
      </c>
    </row>
    <row r="1625" spans="1:6" x14ac:dyDescent="0.3">
      <c r="A1625" s="21" t="s">
        <v>19</v>
      </c>
      <c r="B1625" s="21" t="s">
        <v>6</v>
      </c>
      <c r="C1625" s="21" t="s">
        <v>11</v>
      </c>
      <c r="D1625" s="22">
        <v>6</v>
      </c>
      <c r="E1625" s="23" t="s">
        <v>45</v>
      </c>
      <c r="F1625">
        <f t="shared" si="25"/>
        <v>202210</v>
      </c>
    </row>
    <row r="1626" spans="1:6" x14ac:dyDescent="0.3">
      <c r="A1626" s="21" t="s">
        <v>19</v>
      </c>
      <c r="B1626" s="21" t="s">
        <v>6</v>
      </c>
      <c r="C1626" s="21" t="s">
        <v>12</v>
      </c>
      <c r="D1626" s="22">
        <v>4</v>
      </c>
      <c r="E1626" s="23" t="s">
        <v>45</v>
      </c>
      <c r="F1626">
        <f t="shared" si="25"/>
        <v>202210</v>
      </c>
    </row>
    <row r="1627" spans="1:6" x14ac:dyDescent="0.3">
      <c r="A1627" s="21" t="s">
        <v>20</v>
      </c>
      <c r="B1627" s="21" t="s">
        <v>6</v>
      </c>
      <c r="C1627" s="21" t="s">
        <v>7</v>
      </c>
      <c r="D1627" s="22">
        <v>102</v>
      </c>
      <c r="E1627" s="23" t="s">
        <v>45</v>
      </c>
      <c r="F1627">
        <f t="shared" si="25"/>
        <v>202210</v>
      </c>
    </row>
    <row r="1628" spans="1:6" x14ac:dyDescent="0.3">
      <c r="A1628" s="21" t="s">
        <v>20</v>
      </c>
      <c r="B1628" s="21" t="s">
        <v>6</v>
      </c>
      <c r="C1628" s="21" t="s">
        <v>9</v>
      </c>
      <c r="D1628" s="22">
        <v>12</v>
      </c>
      <c r="E1628" s="23" t="s">
        <v>45</v>
      </c>
      <c r="F1628">
        <f t="shared" si="25"/>
        <v>202210</v>
      </c>
    </row>
    <row r="1629" spans="1:6" x14ac:dyDescent="0.3">
      <c r="A1629" s="21" t="s">
        <v>20</v>
      </c>
      <c r="B1629" s="21" t="s">
        <v>6</v>
      </c>
      <c r="C1629" s="21" t="s">
        <v>10</v>
      </c>
      <c r="D1629" s="22">
        <v>45</v>
      </c>
      <c r="E1629" s="23" t="s">
        <v>45</v>
      </c>
      <c r="F1629">
        <f t="shared" si="25"/>
        <v>202210</v>
      </c>
    </row>
    <row r="1630" spans="1:6" x14ac:dyDescent="0.3">
      <c r="A1630" s="21" t="s">
        <v>20</v>
      </c>
      <c r="B1630" s="21" t="s">
        <v>6</v>
      </c>
      <c r="C1630" s="21" t="s">
        <v>11</v>
      </c>
      <c r="D1630" s="22">
        <v>6</v>
      </c>
      <c r="E1630" s="23" t="s">
        <v>45</v>
      </c>
      <c r="F1630">
        <f t="shared" si="25"/>
        <v>202210</v>
      </c>
    </row>
    <row r="1631" spans="1:6" x14ac:dyDescent="0.3">
      <c r="A1631" s="21" t="s">
        <v>20</v>
      </c>
      <c r="B1631" s="21" t="s">
        <v>6</v>
      </c>
      <c r="C1631" s="21" t="s">
        <v>12</v>
      </c>
      <c r="D1631" s="22">
        <v>1</v>
      </c>
      <c r="E1631" s="23" t="s">
        <v>45</v>
      </c>
      <c r="F1631">
        <f t="shared" si="25"/>
        <v>202210</v>
      </c>
    </row>
    <row r="1632" spans="1:6" x14ac:dyDescent="0.3">
      <c r="A1632" s="21" t="s">
        <v>21</v>
      </c>
      <c r="B1632" s="21" t="s">
        <v>6</v>
      </c>
      <c r="C1632" s="21" t="s">
        <v>7</v>
      </c>
      <c r="D1632" s="22">
        <v>25</v>
      </c>
      <c r="E1632" s="23" t="s">
        <v>45</v>
      </c>
      <c r="F1632">
        <f t="shared" si="25"/>
        <v>202210</v>
      </c>
    </row>
    <row r="1633" spans="1:6" x14ac:dyDescent="0.3">
      <c r="A1633" s="21" t="s">
        <v>21</v>
      </c>
      <c r="B1633" s="21" t="s">
        <v>6</v>
      </c>
      <c r="C1633" s="21" t="s">
        <v>9</v>
      </c>
      <c r="D1633" s="22">
        <v>5</v>
      </c>
      <c r="E1633" s="23" t="s">
        <v>45</v>
      </c>
      <c r="F1633">
        <f t="shared" si="25"/>
        <v>202210</v>
      </c>
    </row>
    <row r="1634" spans="1:6" x14ac:dyDescent="0.3">
      <c r="A1634" s="21" t="s">
        <v>21</v>
      </c>
      <c r="B1634" s="21" t="s">
        <v>6</v>
      </c>
      <c r="C1634" s="21" t="s">
        <v>10</v>
      </c>
      <c r="D1634" s="22">
        <v>8</v>
      </c>
      <c r="E1634" s="23" t="s">
        <v>45</v>
      </c>
      <c r="F1634">
        <f t="shared" si="25"/>
        <v>202210</v>
      </c>
    </row>
    <row r="1635" spans="1:6" x14ac:dyDescent="0.3">
      <c r="A1635" s="21" t="s">
        <v>21</v>
      </c>
      <c r="B1635" s="21" t="s">
        <v>6</v>
      </c>
      <c r="C1635" s="21" t="s">
        <v>11</v>
      </c>
      <c r="D1635" s="22">
        <v>4</v>
      </c>
      <c r="E1635" s="23" t="s">
        <v>45</v>
      </c>
      <c r="F1635">
        <f t="shared" si="25"/>
        <v>202210</v>
      </c>
    </row>
    <row r="1636" spans="1:6" x14ac:dyDescent="0.3">
      <c r="A1636" s="21" t="s">
        <v>21</v>
      </c>
      <c r="B1636" s="21" t="s">
        <v>6</v>
      </c>
      <c r="C1636" s="21" t="s">
        <v>12</v>
      </c>
      <c r="D1636" s="22">
        <v>2</v>
      </c>
      <c r="E1636" s="23" t="s">
        <v>45</v>
      </c>
      <c r="F1636">
        <f t="shared" si="25"/>
        <v>202210</v>
      </c>
    </row>
    <row r="1637" spans="1:6" x14ac:dyDescent="0.3">
      <c r="A1637" s="21" t="s">
        <v>22</v>
      </c>
      <c r="B1637" s="21" t="s">
        <v>6</v>
      </c>
      <c r="C1637" s="21" t="s">
        <v>7</v>
      </c>
      <c r="D1637" s="22">
        <v>5</v>
      </c>
      <c r="E1637" s="23" t="s">
        <v>45</v>
      </c>
      <c r="F1637">
        <f t="shared" si="25"/>
        <v>202210</v>
      </c>
    </row>
    <row r="1638" spans="1:6" x14ac:dyDescent="0.3">
      <c r="A1638" s="21" t="s">
        <v>22</v>
      </c>
      <c r="B1638" s="21" t="s">
        <v>6</v>
      </c>
      <c r="C1638" s="21" t="s">
        <v>9</v>
      </c>
      <c r="D1638" s="22">
        <v>0</v>
      </c>
      <c r="E1638" s="23" t="s">
        <v>45</v>
      </c>
      <c r="F1638">
        <f t="shared" si="25"/>
        <v>202210</v>
      </c>
    </row>
    <row r="1639" spans="1:6" x14ac:dyDescent="0.3">
      <c r="A1639" s="21" t="s">
        <v>22</v>
      </c>
      <c r="B1639" s="21" t="s">
        <v>6</v>
      </c>
      <c r="C1639" s="21" t="s">
        <v>10</v>
      </c>
      <c r="D1639" s="22">
        <v>4</v>
      </c>
      <c r="E1639" s="23" t="s">
        <v>45</v>
      </c>
      <c r="F1639">
        <f t="shared" si="25"/>
        <v>202210</v>
      </c>
    </row>
    <row r="1640" spans="1:6" x14ac:dyDescent="0.3">
      <c r="A1640" s="21" t="s">
        <v>22</v>
      </c>
      <c r="B1640" s="21" t="s">
        <v>6</v>
      </c>
      <c r="C1640" s="21" t="s">
        <v>11</v>
      </c>
      <c r="D1640" s="22">
        <v>2</v>
      </c>
      <c r="E1640" s="23" t="s">
        <v>45</v>
      </c>
      <c r="F1640">
        <f t="shared" si="25"/>
        <v>202210</v>
      </c>
    </row>
    <row r="1641" spans="1:6" x14ac:dyDescent="0.3">
      <c r="A1641" s="21" t="s">
        <v>22</v>
      </c>
      <c r="B1641" s="21" t="s">
        <v>6</v>
      </c>
      <c r="C1641" s="21" t="s">
        <v>12</v>
      </c>
      <c r="D1641" s="22">
        <v>3</v>
      </c>
      <c r="E1641" s="23" t="s">
        <v>45</v>
      </c>
      <c r="F1641">
        <f t="shared" si="25"/>
        <v>202210</v>
      </c>
    </row>
    <row r="1642" spans="1:6" x14ac:dyDescent="0.3">
      <c r="A1642" s="21" t="s">
        <v>23</v>
      </c>
      <c r="B1642" s="21" t="s">
        <v>6</v>
      </c>
      <c r="C1642" s="21" t="s">
        <v>7</v>
      </c>
      <c r="D1642" s="22">
        <v>0</v>
      </c>
      <c r="E1642" s="23" t="s">
        <v>45</v>
      </c>
      <c r="F1642">
        <f t="shared" si="25"/>
        <v>202210</v>
      </c>
    </row>
    <row r="1643" spans="1:6" x14ac:dyDescent="0.3">
      <c r="A1643" s="21" t="s">
        <v>23</v>
      </c>
      <c r="B1643" s="21" t="s">
        <v>6</v>
      </c>
      <c r="C1643" s="21" t="s">
        <v>9</v>
      </c>
      <c r="D1643" s="22">
        <v>0</v>
      </c>
      <c r="E1643" s="23" t="s">
        <v>45</v>
      </c>
      <c r="F1643">
        <f t="shared" si="25"/>
        <v>202210</v>
      </c>
    </row>
    <row r="1644" spans="1:6" x14ac:dyDescent="0.3">
      <c r="A1644" s="21" t="s">
        <v>23</v>
      </c>
      <c r="B1644" s="21" t="s">
        <v>6</v>
      </c>
      <c r="C1644" s="21" t="s">
        <v>10</v>
      </c>
      <c r="D1644" s="22">
        <v>0</v>
      </c>
      <c r="E1644" s="23" t="s">
        <v>45</v>
      </c>
      <c r="F1644">
        <f t="shared" si="25"/>
        <v>202210</v>
      </c>
    </row>
    <row r="1645" spans="1:6" x14ac:dyDescent="0.3">
      <c r="A1645" s="21" t="s">
        <v>23</v>
      </c>
      <c r="B1645" s="21" t="s">
        <v>6</v>
      </c>
      <c r="C1645" s="21" t="s">
        <v>11</v>
      </c>
      <c r="D1645" s="22">
        <v>0</v>
      </c>
      <c r="E1645" s="23" t="s">
        <v>45</v>
      </c>
      <c r="F1645">
        <f t="shared" si="25"/>
        <v>202210</v>
      </c>
    </row>
    <row r="1646" spans="1:6" x14ac:dyDescent="0.3">
      <c r="A1646" s="21" t="s">
        <v>23</v>
      </c>
      <c r="B1646" s="21" t="s">
        <v>6</v>
      </c>
      <c r="C1646" s="21" t="s">
        <v>12</v>
      </c>
      <c r="D1646" s="22">
        <v>0</v>
      </c>
      <c r="E1646" s="23" t="s">
        <v>45</v>
      </c>
      <c r="F1646">
        <f t="shared" si="25"/>
        <v>202210</v>
      </c>
    </row>
    <row r="1647" spans="1:6" x14ac:dyDescent="0.3">
      <c r="A1647" s="21" t="s">
        <v>24</v>
      </c>
      <c r="B1647" s="21" t="s">
        <v>6</v>
      </c>
      <c r="C1647" s="21" t="s">
        <v>7</v>
      </c>
      <c r="D1647" s="22">
        <v>3</v>
      </c>
      <c r="E1647" s="23" t="s">
        <v>45</v>
      </c>
      <c r="F1647">
        <f t="shared" si="25"/>
        <v>202210</v>
      </c>
    </row>
    <row r="1648" spans="1:6" x14ac:dyDescent="0.3">
      <c r="A1648" s="21" t="s">
        <v>24</v>
      </c>
      <c r="B1648" s="21" t="s">
        <v>6</v>
      </c>
      <c r="C1648" s="21" t="s">
        <v>9</v>
      </c>
      <c r="D1648" s="22">
        <v>0</v>
      </c>
      <c r="E1648" s="23" t="s">
        <v>45</v>
      </c>
      <c r="F1648">
        <f t="shared" si="25"/>
        <v>202210</v>
      </c>
    </row>
    <row r="1649" spans="1:6" x14ac:dyDescent="0.3">
      <c r="A1649" s="21" t="s">
        <v>24</v>
      </c>
      <c r="B1649" s="21" t="s">
        <v>6</v>
      </c>
      <c r="C1649" s="21" t="s">
        <v>10</v>
      </c>
      <c r="D1649" s="22">
        <v>0</v>
      </c>
      <c r="E1649" s="23" t="s">
        <v>45</v>
      </c>
      <c r="F1649">
        <f t="shared" si="25"/>
        <v>202210</v>
      </c>
    </row>
    <row r="1650" spans="1:6" x14ac:dyDescent="0.3">
      <c r="A1650" s="21" t="s">
        <v>24</v>
      </c>
      <c r="B1650" s="21" t="s">
        <v>6</v>
      </c>
      <c r="C1650" s="21" t="s">
        <v>11</v>
      </c>
      <c r="D1650" s="22">
        <v>1</v>
      </c>
      <c r="E1650" s="23" t="s">
        <v>45</v>
      </c>
      <c r="F1650">
        <f t="shared" si="25"/>
        <v>202210</v>
      </c>
    </row>
    <row r="1651" spans="1:6" x14ac:dyDescent="0.3">
      <c r="A1651" s="21" t="s">
        <v>24</v>
      </c>
      <c r="B1651" s="21" t="s">
        <v>6</v>
      </c>
      <c r="C1651" s="21" t="s">
        <v>12</v>
      </c>
      <c r="D1651" s="22">
        <v>1</v>
      </c>
      <c r="E1651" s="23" t="s">
        <v>45</v>
      </c>
      <c r="F1651">
        <f t="shared" si="25"/>
        <v>202210</v>
      </c>
    </row>
    <row r="1652" spans="1:6" x14ac:dyDescent="0.3">
      <c r="A1652" s="21" t="s">
        <v>5</v>
      </c>
      <c r="B1652" s="21" t="s">
        <v>6</v>
      </c>
      <c r="C1652" s="21" t="s">
        <v>7</v>
      </c>
      <c r="D1652" s="22">
        <v>260</v>
      </c>
      <c r="E1652" s="23" t="s">
        <v>46</v>
      </c>
      <c r="F1652">
        <f t="shared" si="25"/>
        <v>202211</v>
      </c>
    </row>
    <row r="1653" spans="1:6" x14ac:dyDescent="0.3">
      <c r="A1653" s="21" t="s">
        <v>5</v>
      </c>
      <c r="B1653" s="21" t="s">
        <v>6</v>
      </c>
      <c r="C1653" s="21" t="s">
        <v>9</v>
      </c>
      <c r="D1653" s="22">
        <v>64</v>
      </c>
      <c r="E1653" s="23" t="s">
        <v>46</v>
      </c>
      <c r="F1653">
        <f t="shared" si="25"/>
        <v>202211</v>
      </c>
    </row>
    <row r="1654" spans="1:6" x14ac:dyDescent="0.3">
      <c r="A1654" s="21" t="s">
        <v>5</v>
      </c>
      <c r="B1654" s="21" t="s">
        <v>6</v>
      </c>
      <c r="C1654" s="21" t="s">
        <v>10</v>
      </c>
      <c r="D1654" s="22">
        <v>120</v>
      </c>
      <c r="E1654" s="23" t="s">
        <v>46</v>
      </c>
      <c r="F1654">
        <f t="shared" si="25"/>
        <v>202211</v>
      </c>
    </row>
    <row r="1655" spans="1:6" x14ac:dyDescent="0.3">
      <c r="A1655" s="21" t="s">
        <v>5</v>
      </c>
      <c r="B1655" s="21" t="s">
        <v>6</v>
      </c>
      <c r="C1655" s="21" t="s">
        <v>11</v>
      </c>
      <c r="D1655" s="22">
        <v>72</v>
      </c>
      <c r="E1655" s="23" t="s">
        <v>46</v>
      </c>
      <c r="F1655">
        <f t="shared" si="25"/>
        <v>202211</v>
      </c>
    </row>
    <row r="1656" spans="1:6" x14ac:dyDescent="0.3">
      <c r="A1656" s="21" t="s">
        <v>5</v>
      </c>
      <c r="B1656" s="21" t="s">
        <v>6</v>
      </c>
      <c r="C1656" s="21" t="s">
        <v>12</v>
      </c>
      <c r="D1656" s="22">
        <v>18</v>
      </c>
      <c r="E1656" s="23" t="s">
        <v>46</v>
      </c>
      <c r="F1656">
        <f t="shared" si="25"/>
        <v>202211</v>
      </c>
    </row>
    <row r="1657" spans="1:6" x14ac:dyDescent="0.3">
      <c r="A1657" s="21" t="s">
        <v>13</v>
      </c>
      <c r="B1657" s="21" t="s">
        <v>6</v>
      </c>
      <c r="C1657" s="21" t="s">
        <v>7</v>
      </c>
      <c r="D1657" s="22">
        <v>33</v>
      </c>
      <c r="E1657" s="23" t="s">
        <v>46</v>
      </c>
      <c r="F1657">
        <f t="shared" si="25"/>
        <v>202211</v>
      </c>
    </row>
    <row r="1658" spans="1:6" x14ac:dyDescent="0.3">
      <c r="A1658" s="21" t="s">
        <v>13</v>
      </c>
      <c r="B1658" s="21" t="s">
        <v>6</v>
      </c>
      <c r="C1658" s="21" t="s">
        <v>9</v>
      </c>
      <c r="D1658" s="22">
        <v>7</v>
      </c>
      <c r="E1658" s="23" t="s">
        <v>46</v>
      </c>
      <c r="F1658">
        <f t="shared" si="25"/>
        <v>202211</v>
      </c>
    </row>
    <row r="1659" spans="1:6" x14ac:dyDescent="0.3">
      <c r="A1659" s="21" t="s">
        <v>13</v>
      </c>
      <c r="B1659" s="21" t="s">
        <v>6</v>
      </c>
      <c r="C1659" s="21" t="s">
        <v>10</v>
      </c>
      <c r="D1659" s="22">
        <v>16</v>
      </c>
      <c r="E1659" s="23" t="s">
        <v>46</v>
      </c>
      <c r="F1659">
        <f t="shared" si="25"/>
        <v>202211</v>
      </c>
    </row>
    <row r="1660" spans="1:6" x14ac:dyDescent="0.3">
      <c r="A1660" s="21" t="s">
        <v>13</v>
      </c>
      <c r="B1660" s="21" t="s">
        <v>6</v>
      </c>
      <c r="C1660" s="21" t="s">
        <v>11</v>
      </c>
      <c r="D1660" s="22">
        <v>10</v>
      </c>
      <c r="E1660" s="23" t="s">
        <v>46</v>
      </c>
      <c r="F1660">
        <f t="shared" si="25"/>
        <v>202211</v>
      </c>
    </row>
    <row r="1661" spans="1:6" x14ac:dyDescent="0.3">
      <c r="A1661" s="21" t="s">
        <v>13</v>
      </c>
      <c r="B1661" s="21" t="s">
        <v>6</v>
      </c>
      <c r="C1661" s="21" t="s">
        <v>12</v>
      </c>
      <c r="D1661" s="22">
        <v>1</v>
      </c>
      <c r="E1661" s="23" t="s">
        <v>46</v>
      </c>
      <c r="F1661">
        <f t="shared" si="25"/>
        <v>202211</v>
      </c>
    </row>
    <row r="1662" spans="1:6" x14ac:dyDescent="0.3">
      <c r="A1662" s="21" t="s">
        <v>14</v>
      </c>
      <c r="B1662" s="21" t="s">
        <v>6</v>
      </c>
      <c r="C1662" s="21" t="s">
        <v>7</v>
      </c>
      <c r="D1662" s="22">
        <v>106</v>
      </c>
      <c r="E1662" s="23" t="s">
        <v>46</v>
      </c>
      <c r="F1662">
        <f t="shared" si="25"/>
        <v>202211</v>
      </c>
    </row>
    <row r="1663" spans="1:6" x14ac:dyDescent="0.3">
      <c r="A1663" s="21" t="s">
        <v>14</v>
      </c>
      <c r="B1663" s="21" t="s">
        <v>6</v>
      </c>
      <c r="C1663" s="21" t="s">
        <v>9</v>
      </c>
      <c r="D1663" s="22">
        <v>29</v>
      </c>
      <c r="E1663" s="23" t="s">
        <v>46</v>
      </c>
      <c r="F1663">
        <f t="shared" si="25"/>
        <v>202211</v>
      </c>
    </row>
    <row r="1664" spans="1:6" x14ac:dyDescent="0.3">
      <c r="A1664" s="21" t="s">
        <v>14</v>
      </c>
      <c r="B1664" s="21" t="s">
        <v>6</v>
      </c>
      <c r="C1664" s="21" t="s">
        <v>10</v>
      </c>
      <c r="D1664" s="22">
        <v>51</v>
      </c>
      <c r="E1664" s="23" t="s">
        <v>46</v>
      </c>
      <c r="F1664">
        <f t="shared" si="25"/>
        <v>202211</v>
      </c>
    </row>
    <row r="1665" spans="1:6" x14ac:dyDescent="0.3">
      <c r="A1665" s="21" t="s">
        <v>14</v>
      </c>
      <c r="B1665" s="21" t="s">
        <v>6</v>
      </c>
      <c r="C1665" s="21" t="s">
        <v>11</v>
      </c>
      <c r="D1665" s="22">
        <v>28</v>
      </c>
      <c r="E1665" s="23" t="s">
        <v>46</v>
      </c>
      <c r="F1665">
        <f t="shared" si="25"/>
        <v>202211</v>
      </c>
    </row>
    <row r="1666" spans="1:6" x14ac:dyDescent="0.3">
      <c r="A1666" s="21" t="s">
        <v>14</v>
      </c>
      <c r="B1666" s="21" t="s">
        <v>6</v>
      </c>
      <c r="C1666" s="21" t="s">
        <v>12</v>
      </c>
      <c r="D1666" s="22">
        <v>24</v>
      </c>
      <c r="E1666" s="23" t="s">
        <v>46</v>
      </c>
      <c r="F1666">
        <f t="shared" si="25"/>
        <v>202211</v>
      </c>
    </row>
    <row r="1667" spans="1:6" x14ac:dyDescent="0.3">
      <c r="A1667" s="21" t="s">
        <v>140</v>
      </c>
      <c r="B1667" s="21" t="s">
        <v>6</v>
      </c>
      <c r="C1667" s="21" t="s">
        <v>7</v>
      </c>
      <c r="D1667" s="22">
        <v>9</v>
      </c>
      <c r="E1667" s="23" t="s">
        <v>46</v>
      </c>
      <c r="F1667">
        <f t="shared" ref="F1667:F1730" si="26">YEAR(E1667)*100+MONTH(E1667)</f>
        <v>202211</v>
      </c>
    </row>
    <row r="1668" spans="1:6" x14ac:dyDescent="0.3">
      <c r="A1668" s="21" t="s">
        <v>140</v>
      </c>
      <c r="B1668" s="21" t="s">
        <v>6</v>
      </c>
      <c r="C1668" s="21" t="s">
        <v>9</v>
      </c>
      <c r="D1668" s="22">
        <v>1</v>
      </c>
      <c r="E1668" s="23" t="s">
        <v>46</v>
      </c>
      <c r="F1668">
        <f t="shared" si="26"/>
        <v>202211</v>
      </c>
    </row>
    <row r="1669" spans="1:6" x14ac:dyDescent="0.3">
      <c r="A1669" s="21" t="s">
        <v>140</v>
      </c>
      <c r="B1669" s="21" t="s">
        <v>6</v>
      </c>
      <c r="C1669" s="21" t="s">
        <v>10</v>
      </c>
      <c r="D1669" s="22">
        <v>4</v>
      </c>
      <c r="E1669" s="23" t="s">
        <v>46</v>
      </c>
      <c r="F1669">
        <f t="shared" si="26"/>
        <v>202211</v>
      </c>
    </row>
    <row r="1670" spans="1:6" x14ac:dyDescent="0.3">
      <c r="A1670" s="21" t="s">
        <v>140</v>
      </c>
      <c r="B1670" s="21" t="s">
        <v>6</v>
      </c>
      <c r="C1670" s="21" t="s">
        <v>11</v>
      </c>
      <c r="D1670" s="22">
        <v>3</v>
      </c>
      <c r="E1670" s="23" t="s">
        <v>46</v>
      </c>
      <c r="F1670">
        <f t="shared" si="26"/>
        <v>202211</v>
      </c>
    </row>
    <row r="1671" spans="1:6" x14ac:dyDescent="0.3">
      <c r="A1671" s="21" t="s">
        <v>140</v>
      </c>
      <c r="B1671" s="21" t="s">
        <v>6</v>
      </c>
      <c r="C1671" s="21" t="s">
        <v>12</v>
      </c>
      <c r="D1671" s="22">
        <v>0</v>
      </c>
      <c r="E1671" s="23" t="s">
        <v>46</v>
      </c>
      <c r="F1671">
        <f t="shared" si="26"/>
        <v>202211</v>
      </c>
    </row>
    <row r="1672" spans="1:6" x14ac:dyDescent="0.3">
      <c r="A1672" s="21" t="s">
        <v>15</v>
      </c>
      <c r="B1672" s="21" t="s">
        <v>6</v>
      </c>
      <c r="C1672" s="21" t="s">
        <v>7</v>
      </c>
      <c r="D1672" s="22">
        <v>449</v>
      </c>
      <c r="E1672" s="23" t="s">
        <v>46</v>
      </c>
      <c r="F1672">
        <f t="shared" si="26"/>
        <v>202211</v>
      </c>
    </row>
    <row r="1673" spans="1:6" x14ac:dyDescent="0.3">
      <c r="A1673" s="21" t="s">
        <v>15</v>
      </c>
      <c r="B1673" s="21" t="s">
        <v>6</v>
      </c>
      <c r="C1673" s="21" t="s">
        <v>9</v>
      </c>
      <c r="D1673" s="22">
        <v>105</v>
      </c>
      <c r="E1673" s="23" t="s">
        <v>46</v>
      </c>
      <c r="F1673">
        <f t="shared" si="26"/>
        <v>202211</v>
      </c>
    </row>
    <row r="1674" spans="1:6" x14ac:dyDescent="0.3">
      <c r="A1674" s="21" t="s">
        <v>15</v>
      </c>
      <c r="B1674" s="21" t="s">
        <v>6</v>
      </c>
      <c r="C1674" s="21" t="s">
        <v>10</v>
      </c>
      <c r="D1674" s="22">
        <v>355</v>
      </c>
      <c r="E1674" s="23" t="s">
        <v>46</v>
      </c>
      <c r="F1674">
        <f t="shared" si="26"/>
        <v>202211</v>
      </c>
    </row>
    <row r="1675" spans="1:6" x14ac:dyDescent="0.3">
      <c r="A1675" s="21" t="s">
        <v>15</v>
      </c>
      <c r="B1675" s="21" t="s">
        <v>6</v>
      </c>
      <c r="C1675" s="21" t="s">
        <v>11</v>
      </c>
      <c r="D1675" s="22">
        <v>117</v>
      </c>
      <c r="E1675" s="23" t="s">
        <v>46</v>
      </c>
      <c r="F1675">
        <f t="shared" si="26"/>
        <v>202211</v>
      </c>
    </row>
    <row r="1676" spans="1:6" x14ac:dyDescent="0.3">
      <c r="A1676" s="21" t="s">
        <v>15</v>
      </c>
      <c r="B1676" s="21" t="s">
        <v>6</v>
      </c>
      <c r="C1676" s="21" t="s">
        <v>12</v>
      </c>
      <c r="D1676" s="22">
        <v>34</v>
      </c>
      <c r="E1676" s="23" t="s">
        <v>46</v>
      </c>
      <c r="F1676">
        <f t="shared" si="26"/>
        <v>202211</v>
      </c>
    </row>
    <row r="1677" spans="1:6" x14ac:dyDescent="0.3">
      <c r="A1677" s="21" t="s">
        <v>16</v>
      </c>
      <c r="B1677" s="21" t="s">
        <v>6</v>
      </c>
      <c r="C1677" s="21" t="s">
        <v>7</v>
      </c>
      <c r="D1677" s="22">
        <v>1147</v>
      </c>
      <c r="E1677" s="23" t="s">
        <v>46</v>
      </c>
      <c r="F1677">
        <f t="shared" si="26"/>
        <v>202211</v>
      </c>
    </row>
    <row r="1678" spans="1:6" x14ac:dyDescent="0.3">
      <c r="A1678" s="21" t="s">
        <v>16</v>
      </c>
      <c r="B1678" s="21" t="s">
        <v>6</v>
      </c>
      <c r="C1678" s="21" t="s">
        <v>9</v>
      </c>
      <c r="D1678" s="22">
        <v>238</v>
      </c>
      <c r="E1678" s="23" t="s">
        <v>46</v>
      </c>
      <c r="F1678">
        <f t="shared" si="26"/>
        <v>202211</v>
      </c>
    </row>
    <row r="1679" spans="1:6" x14ac:dyDescent="0.3">
      <c r="A1679" s="21" t="s">
        <v>16</v>
      </c>
      <c r="B1679" s="21" t="s">
        <v>6</v>
      </c>
      <c r="C1679" s="21" t="s">
        <v>10</v>
      </c>
      <c r="D1679" s="22">
        <v>268</v>
      </c>
      <c r="E1679" s="23" t="s">
        <v>46</v>
      </c>
      <c r="F1679">
        <f t="shared" si="26"/>
        <v>202211</v>
      </c>
    </row>
    <row r="1680" spans="1:6" x14ac:dyDescent="0.3">
      <c r="A1680" s="21" t="s">
        <v>16</v>
      </c>
      <c r="B1680" s="21" t="s">
        <v>6</v>
      </c>
      <c r="C1680" s="21" t="s">
        <v>11</v>
      </c>
      <c r="D1680" s="22">
        <v>133</v>
      </c>
      <c r="E1680" s="23" t="s">
        <v>46</v>
      </c>
      <c r="F1680">
        <f t="shared" si="26"/>
        <v>202211</v>
      </c>
    </row>
    <row r="1681" spans="1:6" x14ac:dyDescent="0.3">
      <c r="A1681" s="21" t="s">
        <v>16</v>
      </c>
      <c r="B1681" s="21" t="s">
        <v>6</v>
      </c>
      <c r="C1681" s="21" t="s">
        <v>12</v>
      </c>
      <c r="D1681" s="22">
        <v>13</v>
      </c>
      <c r="E1681" s="23" t="s">
        <v>46</v>
      </c>
      <c r="F1681">
        <f t="shared" si="26"/>
        <v>202211</v>
      </c>
    </row>
    <row r="1682" spans="1:6" x14ac:dyDescent="0.3">
      <c r="A1682" s="21" t="s">
        <v>17</v>
      </c>
      <c r="B1682" s="21" t="s">
        <v>6</v>
      </c>
      <c r="C1682" s="21" t="s">
        <v>7</v>
      </c>
      <c r="D1682" s="22">
        <v>115</v>
      </c>
      <c r="E1682" s="23" t="s">
        <v>46</v>
      </c>
      <c r="F1682">
        <f t="shared" si="26"/>
        <v>202211</v>
      </c>
    </row>
    <row r="1683" spans="1:6" x14ac:dyDescent="0.3">
      <c r="A1683" s="21" t="s">
        <v>17</v>
      </c>
      <c r="B1683" s="21" t="s">
        <v>6</v>
      </c>
      <c r="C1683" s="21" t="s">
        <v>9</v>
      </c>
      <c r="D1683" s="22">
        <v>8</v>
      </c>
      <c r="E1683" s="23" t="s">
        <v>46</v>
      </c>
      <c r="F1683">
        <f t="shared" si="26"/>
        <v>202211</v>
      </c>
    </row>
    <row r="1684" spans="1:6" x14ac:dyDescent="0.3">
      <c r="A1684" s="21" t="s">
        <v>17</v>
      </c>
      <c r="B1684" s="21" t="s">
        <v>6</v>
      </c>
      <c r="C1684" s="21" t="s">
        <v>10</v>
      </c>
      <c r="D1684" s="22">
        <v>19</v>
      </c>
      <c r="E1684" s="23" t="s">
        <v>46</v>
      </c>
      <c r="F1684">
        <f t="shared" si="26"/>
        <v>202211</v>
      </c>
    </row>
    <row r="1685" spans="1:6" x14ac:dyDescent="0.3">
      <c r="A1685" s="21" t="s">
        <v>17</v>
      </c>
      <c r="B1685" s="21" t="s">
        <v>6</v>
      </c>
      <c r="C1685" s="21" t="s">
        <v>11</v>
      </c>
      <c r="D1685" s="22">
        <v>5</v>
      </c>
      <c r="E1685" s="23" t="s">
        <v>46</v>
      </c>
      <c r="F1685">
        <f t="shared" si="26"/>
        <v>202211</v>
      </c>
    </row>
    <row r="1686" spans="1:6" x14ac:dyDescent="0.3">
      <c r="A1686" s="21" t="s">
        <v>17</v>
      </c>
      <c r="B1686" s="21" t="s">
        <v>6</v>
      </c>
      <c r="C1686" s="21" t="s">
        <v>12</v>
      </c>
      <c r="D1686" s="22">
        <v>0</v>
      </c>
      <c r="E1686" s="23" t="s">
        <v>46</v>
      </c>
      <c r="F1686">
        <f t="shared" si="26"/>
        <v>202211</v>
      </c>
    </row>
    <row r="1687" spans="1:6" x14ac:dyDescent="0.3">
      <c r="A1687" s="21" t="s">
        <v>141</v>
      </c>
      <c r="B1687" s="21" t="s">
        <v>6</v>
      </c>
      <c r="C1687" s="21" t="s">
        <v>7</v>
      </c>
      <c r="D1687" s="22">
        <v>6</v>
      </c>
      <c r="E1687" s="23" t="s">
        <v>46</v>
      </c>
      <c r="F1687">
        <f t="shared" si="26"/>
        <v>202211</v>
      </c>
    </row>
    <row r="1688" spans="1:6" x14ac:dyDescent="0.3">
      <c r="A1688" s="21" t="s">
        <v>141</v>
      </c>
      <c r="B1688" s="21" t="s">
        <v>6</v>
      </c>
      <c r="C1688" s="21" t="s">
        <v>9</v>
      </c>
      <c r="D1688" s="22">
        <v>5</v>
      </c>
      <c r="E1688" s="23" t="s">
        <v>46</v>
      </c>
      <c r="F1688">
        <f t="shared" si="26"/>
        <v>202211</v>
      </c>
    </row>
    <row r="1689" spans="1:6" x14ac:dyDescent="0.3">
      <c r="A1689" s="21" t="s">
        <v>141</v>
      </c>
      <c r="B1689" s="21" t="s">
        <v>6</v>
      </c>
      <c r="C1689" s="21" t="s">
        <v>10</v>
      </c>
      <c r="D1689" s="22">
        <v>11</v>
      </c>
      <c r="E1689" s="23" t="s">
        <v>46</v>
      </c>
      <c r="F1689">
        <f t="shared" si="26"/>
        <v>202211</v>
      </c>
    </row>
    <row r="1690" spans="1:6" x14ac:dyDescent="0.3">
      <c r="A1690" s="21" t="s">
        <v>141</v>
      </c>
      <c r="B1690" s="21" t="s">
        <v>6</v>
      </c>
      <c r="C1690" s="21" t="s">
        <v>11</v>
      </c>
      <c r="D1690" s="22">
        <v>2</v>
      </c>
      <c r="E1690" s="23" t="s">
        <v>46</v>
      </c>
      <c r="F1690">
        <f t="shared" si="26"/>
        <v>202211</v>
      </c>
    </row>
    <row r="1691" spans="1:6" x14ac:dyDescent="0.3">
      <c r="A1691" s="21" t="s">
        <v>141</v>
      </c>
      <c r="B1691" s="21" t="s">
        <v>6</v>
      </c>
      <c r="C1691" s="21" t="s">
        <v>12</v>
      </c>
      <c r="D1691" s="22">
        <v>0</v>
      </c>
      <c r="E1691" s="23" t="s">
        <v>46</v>
      </c>
      <c r="F1691">
        <f t="shared" si="26"/>
        <v>202211</v>
      </c>
    </row>
    <row r="1692" spans="1:6" x14ac:dyDescent="0.3">
      <c r="A1692" s="21" t="s">
        <v>18</v>
      </c>
      <c r="B1692" s="21" t="s">
        <v>6</v>
      </c>
      <c r="C1692" s="21" t="s">
        <v>7</v>
      </c>
      <c r="D1692" s="22">
        <v>493</v>
      </c>
      <c r="E1692" s="23" t="s">
        <v>46</v>
      </c>
      <c r="F1692">
        <f t="shared" si="26"/>
        <v>202211</v>
      </c>
    </row>
    <row r="1693" spans="1:6" x14ac:dyDescent="0.3">
      <c r="A1693" s="21" t="s">
        <v>18</v>
      </c>
      <c r="B1693" s="21" t="s">
        <v>6</v>
      </c>
      <c r="C1693" s="21" t="s">
        <v>9</v>
      </c>
      <c r="D1693" s="22">
        <v>171</v>
      </c>
      <c r="E1693" s="23" t="s">
        <v>46</v>
      </c>
      <c r="F1693">
        <f t="shared" si="26"/>
        <v>202211</v>
      </c>
    </row>
    <row r="1694" spans="1:6" x14ac:dyDescent="0.3">
      <c r="A1694" s="21" t="s">
        <v>18</v>
      </c>
      <c r="B1694" s="21" t="s">
        <v>6</v>
      </c>
      <c r="C1694" s="21" t="s">
        <v>10</v>
      </c>
      <c r="D1694" s="22">
        <v>121</v>
      </c>
      <c r="E1694" s="23" t="s">
        <v>46</v>
      </c>
      <c r="F1694">
        <f t="shared" si="26"/>
        <v>202211</v>
      </c>
    </row>
    <row r="1695" spans="1:6" x14ac:dyDescent="0.3">
      <c r="A1695" s="21" t="s">
        <v>18</v>
      </c>
      <c r="B1695" s="21" t="s">
        <v>6</v>
      </c>
      <c r="C1695" s="21" t="s">
        <v>11</v>
      </c>
      <c r="D1695" s="22">
        <v>130</v>
      </c>
      <c r="E1695" s="23" t="s">
        <v>46</v>
      </c>
      <c r="F1695">
        <f t="shared" si="26"/>
        <v>202211</v>
      </c>
    </row>
    <row r="1696" spans="1:6" x14ac:dyDescent="0.3">
      <c r="A1696" s="21" t="s">
        <v>18</v>
      </c>
      <c r="B1696" s="21" t="s">
        <v>6</v>
      </c>
      <c r="C1696" s="21" t="s">
        <v>12</v>
      </c>
      <c r="D1696" s="22">
        <v>18</v>
      </c>
      <c r="E1696" s="23" t="s">
        <v>46</v>
      </c>
      <c r="F1696">
        <f t="shared" si="26"/>
        <v>202211</v>
      </c>
    </row>
    <row r="1697" spans="1:6" x14ac:dyDescent="0.3">
      <c r="A1697" s="21" t="s">
        <v>19</v>
      </c>
      <c r="B1697" s="21" t="s">
        <v>6</v>
      </c>
      <c r="C1697" s="21" t="s">
        <v>7</v>
      </c>
      <c r="D1697" s="22">
        <v>40</v>
      </c>
      <c r="E1697" s="23" t="s">
        <v>46</v>
      </c>
      <c r="F1697">
        <f t="shared" si="26"/>
        <v>202211</v>
      </c>
    </row>
    <row r="1698" spans="1:6" x14ac:dyDescent="0.3">
      <c r="A1698" s="21" t="s">
        <v>19</v>
      </c>
      <c r="B1698" s="21" t="s">
        <v>6</v>
      </c>
      <c r="C1698" s="21" t="s">
        <v>9</v>
      </c>
      <c r="D1698" s="22">
        <v>5</v>
      </c>
      <c r="E1698" s="23" t="s">
        <v>46</v>
      </c>
      <c r="F1698">
        <f t="shared" si="26"/>
        <v>202211</v>
      </c>
    </row>
    <row r="1699" spans="1:6" x14ac:dyDescent="0.3">
      <c r="A1699" s="21" t="s">
        <v>19</v>
      </c>
      <c r="B1699" s="21" t="s">
        <v>6</v>
      </c>
      <c r="C1699" s="21" t="s">
        <v>10</v>
      </c>
      <c r="D1699" s="22">
        <v>5</v>
      </c>
      <c r="E1699" s="23" t="s">
        <v>46</v>
      </c>
      <c r="F1699">
        <f t="shared" si="26"/>
        <v>202211</v>
      </c>
    </row>
    <row r="1700" spans="1:6" x14ac:dyDescent="0.3">
      <c r="A1700" s="21" t="s">
        <v>19</v>
      </c>
      <c r="B1700" s="21" t="s">
        <v>6</v>
      </c>
      <c r="C1700" s="21" t="s">
        <v>11</v>
      </c>
      <c r="D1700" s="22">
        <v>3</v>
      </c>
      <c r="E1700" s="23" t="s">
        <v>46</v>
      </c>
      <c r="F1700">
        <f t="shared" si="26"/>
        <v>202211</v>
      </c>
    </row>
    <row r="1701" spans="1:6" x14ac:dyDescent="0.3">
      <c r="A1701" s="21" t="s">
        <v>19</v>
      </c>
      <c r="B1701" s="21" t="s">
        <v>6</v>
      </c>
      <c r="C1701" s="21" t="s">
        <v>12</v>
      </c>
      <c r="D1701" s="22">
        <v>2</v>
      </c>
      <c r="E1701" s="23" t="s">
        <v>46</v>
      </c>
      <c r="F1701">
        <f t="shared" si="26"/>
        <v>202211</v>
      </c>
    </row>
    <row r="1702" spans="1:6" x14ac:dyDescent="0.3">
      <c r="A1702" s="21" t="s">
        <v>20</v>
      </c>
      <c r="B1702" s="21" t="s">
        <v>6</v>
      </c>
      <c r="C1702" s="21" t="s">
        <v>7</v>
      </c>
      <c r="D1702" s="22">
        <v>112</v>
      </c>
      <c r="E1702" s="23" t="s">
        <v>46</v>
      </c>
      <c r="F1702">
        <f t="shared" si="26"/>
        <v>202211</v>
      </c>
    </row>
    <row r="1703" spans="1:6" x14ac:dyDescent="0.3">
      <c r="A1703" s="21" t="s">
        <v>20</v>
      </c>
      <c r="B1703" s="21" t="s">
        <v>6</v>
      </c>
      <c r="C1703" s="21" t="s">
        <v>9</v>
      </c>
      <c r="D1703" s="22">
        <v>15</v>
      </c>
      <c r="E1703" s="23" t="s">
        <v>46</v>
      </c>
      <c r="F1703">
        <f t="shared" si="26"/>
        <v>202211</v>
      </c>
    </row>
    <row r="1704" spans="1:6" x14ac:dyDescent="0.3">
      <c r="A1704" s="21" t="s">
        <v>20</v>
      </c>
      <c r="B1704" s="21" t="s">
        <v>6</v>
      </c>
      <c r="C1704" s="21" t="s">
        <v>10</v>
      </c>
      <c r="D1704" s="22">
        <v>29</v>
      </c>
      <c r="E1704" s="23" t="s">
        <v>46</v>
      </c>
      <c r="F1704">
        <f t="shared" si="26"/>
        <v>202211</v>
      </c>
    </row>
    <row r="1705" spans="1:6" x14ac:dyDescent="0.3">
      <c r="A1705" s="21" t="s">
        <v>20</v>
      </c>
      <c r="B1705" s="21" t="s">
        <v>6</v>
      </c>
      <c r="C1705" s="21" t="s">
        <v>11</v>
      </c>
      <c r="D1705" s="22">
        <v>10</v>
      </c>
      <c r="E1705" s="23" t="s">
        <v>46</v>
      </c>
      <c r="F1705">
        <f t="shared" si="26"/>
        <v>202211</v>
      </c>
    </row>
    <row r="1706" spans="1:6" x14ac:dyDescent="0.3">
      <c r="A1706" s="21" t="s">
        <v>20</v>
      </c>
      <c r="B1706" s="21" t="s">
        <v>6</v>
      </c>
      <c r="C1706" s="21" t="s">
        <v>12</v>
      </c>
      <c r="D1706" s="22">
        <v>2</v>
      </c>
      <c r="E1706" s="23" t="s">
        <v>46</v>
      </c>
      <c r="F1706">
        <f t="shared" si="26"/>
        <v>202211</v>
      </c>
    </row>
    <row r="1707" spans="1:6" x14ac:dyDescent="0.3">
      <c r="A1707" s="21" t="s">
        <v>21</v>
      </c>
      <c r="B1707" s="21" t="s">
        <v>6</v>
      </c>
      <c r="C1707" s="21" t="s">
        <v>7</v>
      </c>
      <c r="D1707" s="22">
        <v>9</v>
      </c>
      <c r="E1707" s="23" t="s">
        <v>46</v>
      </c>
      <c r="F1707">
        <f t="shared" si="26"/>
        <v>202211</v>
      </c>
    </row>
    <row r="1708" spans="1:6" x14ac:dyDescent="0.3">
      <c r="A1708" s="21" t="s">
        <v>21</v>
      </c>
      <c r="B1708" s="21" t="s">
        <v>6</v>
      </c>
      <c r="C1708" s="21" t="s">
        <v>9</v>
      </c>
      <c r="D1708" s="22">
        <v>5</v>
      </c>
      <c r="E1708" s="23" t="s">
        <v>46</v>
      </c>
      <c r="F1708">
        <f t="shared" si="26"/>
        <v>202211</v>
      </c>
    </row>
    <row r="1709" spans="1:6" x14ac:dyDescent="0.3">
      <c r="A1709" s="21" t="s">
        <v>21</v>
      </c>
      <c r="B1709" s="21" t="s">
        <v>6</v>
      </c>
      <c r="C1709" s="21" t="s">
        <v>10</v>
      </c>
      <c r="D1709" s="22">
        <v>16</v>
      </c>
      <c r="E1709" s="23" t="s">
        <v>46</v>
      </c>
      <c r="F1709">
        <f t="shared" si="26"/>
        <v>202211</v>
      </c>
    </row>
    <row r="1710" spans="1:6" x14ac:dyDescent="0.3">
      <c r="A1710" s="21" t="s">
        <v>21</v>
      </c>
      <c r="B1710" s="21" t="s">
        <v>6</v>
      </c>
      <c r="C1710" s="21" t="s">
        <v>11</v>
      </c>
      <c r="D1710" s="22">
        <v>5</v>
      </c>
      <c r="E1710" s="23" t="s">
        <v>46</v>
      </c>
      <c r="F1710">
        <f t="shared" si="26"/>
        <v>202211</v>
      </c>
    </row>
    <row r="1711" spans="1:6" x14ac:dyDescent="0.3">
      <c r="A1711" s="21" t="s">
        <v>21</v>
      </c>
      <c r="B1711" s="21" t="s">
        <v>6</v>
      </c>
      <c r="C1711" s="21" t="s">
        <v>12</v>
      </c>
      <c r="D1711" s="22">
        <v>2</v>
      </c>
      <c r="E1711" s="23" t="s">
        <v>46</v>
      </c>
      <c r="F1711">
        <f t="shared" si="26"/>
        <v>202211</v>
      </c>
    </row>
    <row r="1712" spans="1:6" x14ac:dyDescent="0.3">
      <c r="A1712" s="21" t="s">
        <v>22</v>
      </c>
      <c r="B1712" s="21" t="s">
        <v>6</v>
      </c>
      <c r="C1712" s="21" t="s">
        <v>7</v>
      </c>
      <c r="D1712" s="22">
        <v>11</v>
      </c>
      <c r="E1712" s="23" t="s">
        <v>46</v>
      </c>
      <c r="F1712">
        <f t="shared" si="26"/>
        <v>202211</v>
      </c>
    </row>
    <row r="1713" spans="1:6" x14ac:dyDescent="0.3">
      <c r="A1713" s="21" t="s">
        <v>22</v>
      </c>
      <c r="B1713" s="21" t="s">
        <v>6</v>
      </c>
      <c r="C1713" s="21" t="s">
        <v>9</v>
      </c>
      <c r="D1713" s="22">
        <v>0</v>
      </c>
      <c r="E1713" s="23" t="s">
        <v>46</v>
      </c>
      <c r="F1713">
        <f t="shared" si="26"/>
        <v>202211</v>
      </c>
    </row>
    <row r="1714" spans="1:6" x14ac:dyDescent="0.3">
      <c r="A1714" s="21" t="s">
        <v>22</v>
      </c>
      <c r="B1714" s="21" t="s">
        <v>6</v>
      </c>
      <c r="C1714" s="21" t="s">
        <v>10</v>
      </c>
      <c r="D1714" s="22">
        <v>4</v>
      </c>
      <c r="E1714" s="23" t="s">
        <v>46</v>
      </c>
      <c r="F1714">
        <f t="shared" si="26"/>
        <v>202211</v>
      </c>
    </row>
    <row r="1715" spans="1:6" x14ac:dyDescent="0.3">
      <c r="A1715" s="21" t="s">
        <v>22</v>
      </c>
      <c r="B1715" s="21" t="s">
        <v>6</v>
      </c>
      <c r="C1715" s="21" t="s">
        <v>11</v>
      </c>
      <c r="D1715" s="22">
        <v>1</v>
      </c>
      <c r="E1715" s="23" t="s">
        <v>46</v>
      </c>
      <c r="F1715">
        <f t="shared" si="26"/>
        <v>202211</v>
      </c>
    </row>
    <row r="1716" spans="1:6" x14ac:dyDescent="0.3">
      <c r="A1716" s="21" t="s">
        <v>22</v>
      </c>
      <c r="B1716" s="21" t="s">
        <v>6</v>
      </c>
      <c r="C1716" s="21" t="s">
        <v>12</v>
      </c>
      <c r="D1716" s="22">
        <v>2</v>
      </c>
      <c r="E1716" s="23" t="s">
        <v>46</v>
      </c>
      <c r="F1716">
        <f t="shared" si="26"/>
        <v>202211</v>
      </c>
    </row>
    <row r="1717" spans="1:6" x14ac:dyDescent="0.3">
      <c r="A1717" s="21" t="s">
        <v>23</v>
      </c>
      <c r="B1717" s="21" t="s">
        <v>6</v>
      </c>
      <c r="C1717" s="21" t="s">
        <v>7</v>
      </c>
      <c r="D1717" s="22">
        <v>0</v>
      </c>
      <c r="E1717" s="23" t="s">
        <v>46</v>
      </c>
      <c r="F1717">
        <f t="shared" si="26"/>
        <v>202211</v>
      </c>
    </row>
    <row r="1718" spans="1:6" x14ac:dyDescent="0.3">
      <c r="A1718" s="21" t="s">
        <v>23</v>
      </c>
      <c r="B1718" s="21" t="s">
        <v>6</v>
      </c>
      <c r="C1718" s="21" t="s">
        <v>9</v>
      </c>
      <c r="D1718" s="22">
        <v>0</v>
      </c>
      <c r="E1718" s="23" t="s">
        <v>46</v>
      </c>
      <c r="F1718">
        <f t="shared" si="26"/>
        <v>202211</v>
      </c>
    </row>
    <row r="1719" spans="1:6" x14ac:dyDescent="0.3">
      <c r="A1719" s="21" t="s">
        <v>23</v>
      </c>
      <c r="B1719" s="21" t="s">
        <v>6</v>
      </c>
      <c r="C1719" s="21" t="s">
        <v>10</v>
      </c>
      <c r="D1719" s="22">
        <v>0</v>
      </c>
      <c r="E1719" s="23" t="s">
        <v>46</v>
      </c>
      <c r="F1719">
        <f t="shared" si="26"/>
        <v>202211</v>
      </c>
    </row>
    <row r="1720" spans="1:6" x14ac:dyDescent="0.3">
      <c r="A1720" s="21" t="s">
        <v>23</v>
      </c>
      <c r="B1720" s="21" t="s">
        <v>6</v>
      </c>
      <c r="C1720" s="21" t="s">
        <v>11</v>
      </c>
      <c r="D1720" s="22">
        <v>0</v>
      </c>
      <c r="E1720" s="23" t="s">
        <v>46</v>
      </c>
      <c r="F1720">
        <f t="shared" si="26"/>
        <v>202211</v>
      </c>
    </row>
    <row r="1721" spans="1:6" x14ac:dyDescent="0.3">
      <c r="A1721" s="21" t="s">
        <v>23</v>
      </c>
      <c r="B1721" s="21" t="s">
        <v>6</v>
      </c>
      <c r="C1721" s="21" t="s">
        <v>12</v>
      </c>
      <c r="D1721" s="22">
        <v>0</v>
      </c>
      <c r="E1721" s="23" t="s">
        <v>46</v>
      </c>
      <c r="F1721">
        <f t="shared" si="26"/>
        <v>202211</v>
      </c>
    </row>
    <row r="1722" spans="1:6" x14ac:dyDescent="0.3">
      <c r="A1722" s="21" t="s">
        <v>24</v>
      </c>
      <c r="B1722" s="21" t="s">
        <v>6</v>
      </c>
      <c r="C1722" s="21" t="s">
        <v>7</v>
      </c>
      <c r="D1722" s="22">
        <v>16</v>
      </c>
      <c r="E1722" s="23" t="s">
        <v>46</v>
      </c>
      <c r="F1722">
        <f t="shared" si="26"/>
        <v>202211</v>
      </c>
    </row>
    <row r="1723" spans="1:6" x14ac:dyDescent="0.3">
      <c r="A1723" s="21" t="s">
        <v>24</v>
      </c>
      <c r="B1723" s="21" t="s">
        <v>6</v>
      </c>
      <c r="C1723" s="21" t="s">
        <v>9</v>
      </c>
      <c r="D1723" s="22">
        <v>0</v>
      </c>
      <c r="E1723" s="23" t="s">
        <v>46</v>
      </c>
      <c r="F1723">
        <f t="shared" si="26"/>
        <v>202211</v>
      </c>
    </row>
    <row r="1724" spans="1:6" x14ac:dyDescent="0.3">
      <c r="A1724" s="21" t="s">
        <v>24</v>
      </c>
      <c r="B1724" s="21" t="s">
        <v>6</v>
      </c>
      <c r="C1724" s="21" t="s">
        <v>10</v>
      </c>
      <c r="D1724" s="22">
        <v>0</v>
      </c>
      <c r="E1724" s="23" t="s">
        <v>46</v>
      </c>
      <c r="F1724">
        <f t="shared" si="26"/>
        <v>202211</v>
      </c>
    </row>
    <row r="1725" spans="1:6" x14ac:dyDescent="0.3">
      <c r="A1725" s="21" t="s">
        <v>24</v>
      </c>
      <c r="B1725" s="21" t="s">
        <v>6</v>
      </c>
      <c r="C1725" s="21" t="s">
        <v>11</v>
      </c>
      <c r="D1725" s="22">
        <v>0</v>
      </c>
      <c r="E1725" s="23" t="s">
        <v>46</v>
      </c>
      <c r="F1725">
        <f t="shared" si="26"/>
        <v>202211</v>
      </c>
    </row>
    <row r="1726" spans="1:6" x14ac:dyDescent="0.3">
      <c r="A1726" s="21" t="s">
        <v>24</v>
      </c>
      <c r="B1726" s="21" t="s">
        <v>6</v>
      </c>
      <c r="C1726" s="21" t="s">
        <v>12</v>
      </c>
      <c r="D1726" s="22">
        <v>0</v>
      </c>
      <c r="E1726" s="23" t="s">
        <v>46</v>
      </c>
      <c r="F1726">
        <f t="shared" si="26"/>
        <v>202211</v>
      </c>
    </row>
    <row r="1727" spans="1:6" x14ac:dyDescent="0.3">
      <c r="A1727" s="21" t="s">
        <v>5</v>
      </c>
      <c r="B1727" s="21" t="s">
        <v>6</v>
      </c>
      <c r="C1727" s="21" t="s">
        <v>7</v>
      </c>
      <c r="D1727" s="22">
        <v>326</v>
      </c>
      <c r="E1727" s="23" t="s">
        <v>47</v>
      </c>
      <c r="F1727">
        <f t="shared" si="26"/>
        <v>202212</v>
      </c>
    </row>
    <row r="1728" spans="1:6" x14ac:dyDescent="0.3">
      <c r="A1728" s="21" t="s">
        <v>5</v>
      </c>
      <c r="B1728" s="21" t="s">
        <v>6</v>
      </c>
      <c r="C1728" s="21" t="s">
        <v>9</v>
      </c>
      <c r="D1728" s="22">
        <v>71</v>
      </c>
      <c r="E1728" s="23" t="s">
        <v>47</v>
      </c>
      <c r="F1728">
        <f t="shared" si="26"/>
        <v>202212</v>
      </c>
    </row>
    <row r="1729" spans="1:6" x14ac:dyDescent="0.3">
      <c r="A1729" s="21" t="s">
        <v>5</v>
      </c>
      <c r="B1729" s="21" t="s">
        <v>6</v>
      </c>
      <c r="C1729" s="21" t="s">
        <v>10</v>
      </c>
      <c r="D1729" s="22">
        <v>143</v>
      </c>
      <c r="E1729" s="23" t="s">
        <v>47</v>
      </c>
      <c r="F1729">
        <f t="shared" si="26"/>
        <v>202212</v>
      </c>
    </row>
    <row r="1730" spans="1:6" x14ac:dyDescent="0.3">
      <c r="A1730" s="21" t="s">
        <v>5</v>
      </c>
      <c r="B1730" s="21" t="s">
        <v>6</v>
      </c>
      <c r="C1730" s="21" t="s">
        <v>11</v>
      </c>
      <c r="D1730" s="22">
        <v>70</v>
      </c>
      <c r="E1730" s="23" t="s">
        <v>47</v>
      </c>
      <c r="F1730">
        <f t="shared" si="26"/>
        <v>202212</v>
      </c>
    </row>
    <row r="1731" spans="1:6" x14ac:dyDescent="0.3">
      <c r="A1731" s="21" t="s">
        <v>5</v>
      </c>
      <c r="B1731" s="21" t="s">
        <v>6</v>
      </c>
      <c r="C1731" s="21" t="s">
        <v>12</v>
      </c>
      <c r="D1731" s="22">
        <v>45</v>
      </c>
      <c r="E1731" s="23" t="s">
        <v>47</v>
      </c>
      <c r="F1731">
        <f t="shared" ref="F1731:F1794" si="27">YEAR(E1731)*100+MONTH(E1731)</f>
        <v>202212</v>
      </c>
    </row>
    <row r="1732" spans="1:6" x14ac:dyDescent="0.3">
      <c r="A1732" s="21" t="s">
        <v>13</v>
      </c>
      <c r="B1732" s="21" t="s">
        <v>6</v>
      </c>
      <c r="C1732" s="21" t="s">
        <v>7</v>
      </c>
      <c r="D1732" s="22">
        <v>30</v>
      </c>
      <c r="E1732" s="23" t="s">
        <v>47</v>
      </c>
      <c r="F1732">
        <f t="shared" si="27"/>
        <v>202212</v>
      </c>
    </row>
    <row r="1733" spans="1:6" x14ac:dyDescent="0.3">
      <c r="A1733" s="21" t="s">
        <v>13</v>
      </c>
      <c r="B1733" s="21" t="s">
        <v>6</v>
      </c>
      <c r="C1733" s="21" t="s">
        <v>9</v>
      </c>
      <c r="D1733" s="22">
        <v>10</v>
      </c>
      <c r="E1733" s="23" t="s">
        <v>47</v>
      </c>
      <c r="F1733">
        <f t="shared" si="27"/>
        <v>202212</v>
      </c>
    </row>
    <row r="1734" spans="1:6" x14ac:dyDescent="0.3">
      <c r="A1734" s="21" t="s">
        <v>13</v>
      </c>
      <c r="B1734" s="21" t="s">
        <v>6</v>
      </c>
      <c r="C1734" s="21" t="s">
        <v>10</v>
      </c>
      <c r="D1734" s="22">
        <v>21</v>
      </c>
      <c r="E1734" s="23" t="s">
        <v>47</v>
      </c>
      <c r="F1734">
        <f t="shared" si="27"/>
        <v>202212</v>
      </c>
    </row>
    <row r="1735" spans="1:6" x14ac:dyDescent="0.3">
      <c r="A1735" s="21" t="s">
        <v>13</v>
      </c>
      <c r="B1735" s="21" t="s">
        <v>6</v>
      </c>
      <c r="C1735" s="21" t="s">
        <v>11</v>
      </c>
      <c r="D1735" s="22">
        <v>9</v>
      </c>
      <c r="E1735" s="23" t="s">
        <v>47</v>
      </c>
      <c r="F1735">
        <f t="shared" si="27"/>
        <v>202212</v>
      </c>
    </row>
    <row r="1736" spans="1:6" x14ac:dyDescent="0.3">
      <c r="A1736" s="21" t="s">
        <v>13</v>
      </c>
      <c r="B1736" s="21" t="s">
        <v>6</v>
      </c>
      <c r="C1736" s="21" t="s">
        <v>12</v>
      </c>
      <c r="D1736" s="22">
        <v>2</v>
      </c>
      <c r="E1736" s="23" t="s">
        <v>47</v>
      </c>
      <c r="F1736">
        <f t="shared" si="27"/>
        <v>202212</v>
      </c>
    </row>
    <row r="1737" spans="1:6" x14ac:dyDescent="0.3">
      <c r="A1737" s="21" t="s">
        <v>14</v>
      </c>
      <c r="B1737" s="21" t="s">
        <v>6</v>
      </c>
      <c r="C1737" s="21" t="s">
        <v>7</v>
      </c>
      <c r="D1737" s="22">
        <v>108</v>
      </c>
      <c r="E1737" s="23" t="s">
        <v>47</v>
      </c>
      <c r="F1737">
        <f t="shared" si="27"/>
        <v>202212</v>
      </c>
    </row>
    <row r="1738" spans="1:6" x14ac:dyDescent="0.3">
      <c r="A1738" s="21" t="s">
        <v>14</v>
      </c>
      <c r="B1738" s="21" t="s">
        <v>6</v>
      </c>
      <c r="C1738" s="21" t="s">
        <v>9</v>
      </c>
      <c r="D1738" s="22">
        <v>18</v>
      </c>
      <c r="E1738" s="23" t="s">
        <v>47</v>
      </c>
      <c r="F1738">
        <f t="shared" si="27"/>
        <v>202212</v>
      </c>
    </row>
    <row r="1739" spans="1:6" x14ac:dyDescent="0.3">
      <c r="A1739" s="21" t="s">
        <v>14</v>
      </c>
      <c r="B1739" s="21" t="s">
        <v>6</v>
      </c>
      <c r="C1739" s="21" t="s">
        <v>10</v>
      </c>
      <c r="D1739" s="22">
        <v>65</v>
      </c>
      <c r="E1739" s="23" t="s">
        <v>47</v>
      </c>
      <c r="F1739">
        <f t="shared" si="27"/>
        <v>202212</v>
      </c>
    </row>
    <row r="1740" spans="1:6" x14ac:dyDescent="0.3">
      <c r="A1740" s="21" t="s">
        <v>14</v>
      </c>
      <c r="B1740" s="21" t="s">
        <v>6</v>
      </c>
      <c r="C1740" s="21" t="s">
        <v>11</v>
      </c>
      <c r="D1740" s="22">
        <v>28</v>
      </c>
      <c r="E1740" s="23" t="s">
        <v>47</v>
      </c>
      <c r="F1740">
        <f t="shared" si="27"/>
        <v>202212</v>
      </c>
    </row>
    <row r="1741" spans="1:6" x14ac:dyDescent="0.3">
      <c r="A1741" s="21" t="s">
        <v>14</v>
      </c>
      <c r="B1741" s="21" t="s">
        <v>6</v>
      </c>
      <c r="C1741" s="21" t="s">
        <v>12</v>
      </c>
      <c r="D1741" s="22">
        <v>11</v>
      </c>
      <c r="E1741" s="23" t="s">
        <v>47</v>
      </c>
      <c r="F1741">
        <f t="shared" si="27"/>
        <v>202212</v>
      </c>
    </row>
    <row r="1742" spans="1:6" x14ac:dyDescent="0.3">
      <c r="A1742" s="21" t="s">
        <v>140</v>
      </c>
      <c r="B1742" s="21" t="s">
        <v>6</v>
      </c>
      <c r="C1742" s="21" t="s">
        <v>7</v>
      </c>
      <c r="D1742" s="22">
        <v>12</v>
      </c>
      <c r="E1742" s="23" t="s">
        <v>47</v>
      </c>
      <c r="F1742">
        <f t="shared" si="27"/>
        <v>202212</v>
      </c>
    </row>
    <row r="1743" spans="1:6" x14ac:dyDescent="0.3">
      <c r="A1743" s="21" t="s">
        <v>140</v>
      </c>
      <c r="B1743" s="21" t="s">
        <v>6</v>
      </c>
      <c r="C1743" s="21" t="s">
        <v>9</v>
      </c>
      <c r="D1743" s="22">
        <v>2</v>
      </c>
      <c r="E1743" s="23" t="s">
        <v>47</v>
      </c>
      <c r="F1743">
        <f t="shared" si="27"/>
        <v>202212</v>
      </c>
    </row>
    <row r="1744" spans="1:6" x14ac:dyDescent="0.3">
      <c r="A1744" s="21" t="s">
        <v>140</v>
      </c>
      <c r="B1744" s="21" t="s">
        <v>6</v>
      </c>
      <c r="C1744" s="21" t="s">
        <v>10</v>
      </c>
      <c r="D1744" s="22">
        <v>1</v>
      </c>
      <c r="E1744" s="23" t="s">
        <v>47</v>
      </c>
      <c r="F1744">
        <f t="shared" si="27"/>
        <v>202212</v>
      </c>
    </row>
    <row r="1745" spans="1:6" x14ac:dyDescent="0.3">
      <c r="A1745" s="21" t="s">
        <v>140</v>
      </c>
      <c r="B1745" s="21" t="s">
        <v>6</v>
      </c>
      <c r="C1745" s="21" t="s">
        <v>11</v>
      </c>
      <c r="D1745" s="22">
        <v>4</v>
      </c>
      <c r="E1745" s="23" t="s">
        <v>47</v>
      </c>
      <c r="F1745">
        <f t="shared" si="27"/>
        <v>202212</v>
      </c>
    </row>
    <row r="1746" spans="1:6" x14ac:dyDescent="0.3">
      <c r="A1746" s="21" t="s">
        <v>140</v>
      </c>
      <c r="B1746" s="21" t="s">
        <v>6</v>
      </c>
      <c r="C1746" s="21" t="s">
        <v>12</v>
      </c>
      <c r="D1746" s="22">
        <v>0</v>
      </c>
      <c r="E1746" s="23" t="s">
        <v>47</v>
      </c>
      <c r="F1746">
        <f t="shared" si="27"/>
        <v>202212</v>
      </c>
    </row>
    <row r="1747" spans="1:6" x14ac:dyDescent="0.3">
      <c r="A1747" s="21" t="s">
        <v>15</v>
      </c>
      <c r="B1747" s="21" t="s">
        <v>6</v>
      </c>
      <c r="C1747" s="21" t="s">
        <v>7</v>
      </c>
      <c r="D1747" s="22">
        <v>523</v>
      </c>
      <c r="E1747" s="23" t="s">
        <v>47</v>
      </c>
      <c r="F1747">
        <f t="shared" si="27"/>
        <v>202212</v>
      </c>
    </row>
    <row r="1748" spans="1:6" x14ac:dyDescent="0.3">
      <c r="A1748" s="21" t="s">
        <v>15</v>
      </c>
      <c r="B1748" s="21" t="s">
        <v>6</v>
      </c>
      <c r="C1748" s="21" t="s">
        <v>9</v>
      </c>
      <c r="D1748" s="22">
        <v>110</v>
      </c>
      <c r="E1748" s="23" t="s">
        <v>47</v>
      </c>
      <c r="F1748">
        <f t="shared" si="27"/>
        <v>202212</v>
      </c>
    </row>
    <row r="1749" spans="1:6" x14ac:dyDescent="0.3">
      <c r="A1749" s="21" t="s">
        <v>15</v>
      </c>
      <c r="B1749" s="21" t="s">
        <v>6</v>
      </c>
      <c r="C1749" s="21" t="s">
        <v>10</v>
      </c>
      <c r="D1749" s="22">
        <v>353</v>
      </c>
      <c r="E1749" s="23" t="s">
        <v>47</v>
      </c>
      <c r="F1749">
        <f t="shared" si="27"/>
        <v>202212</v>
      </c>
    </row>
    <row r="1750" spans="1:6" x14ac:dyDescent="0.3">
      <c r="A1750" s="21" t="s">
        <v>15</v>
      </c>
      <c r="B1750" s="21" t="s">
        <v>6</v>
      </c>
      <c r="C1750" s="21" t="s">
        <v>11</v>
      </c>
      <c r="D1750" s="22">
        <v>160</v>
      </c>
      <c r="E1750" s="23" t="s">
        <v>47</v>
      </c>
      <c r="F1750">
        <f t="shared" si="27"/>
        <v>202212</v>
      </c>
    </row>
    <row r="1751" spans="1:6" x14ac:dyDescent="0.3">
      <c r="A1751" s="21" t="s">
        <v>15</v>
      </c>
      <c r="B1751" s="21" t="s">
        <v>6</v>
      </c>
      <c r="C1751" s="21" t="s">
        <v>12</v>
      </c>
      <c r="D1751" s="22">
        <v>48</v>
      </c>
      <c r="E1751" s="23" t="s">
        <v>47</v>
      </c>
      <c r="F1751">
        <f t="shared" si="27"/>
        <v>202212</v>
      </c>
    </row>
    <row r="1752" spans="1:6" x14ac:dyDescent="0.3">
      <c r="A1752" s="21" t="s">
        <v>16</v>
      </c>
      <c r="B1752" s="21" t="s">
        <v>6</v>
      </c>
      <c r="C1752" s="21" t="s">
        <v>7</v>
      </c>
      <c r="D1752" s="22">
        <v>1191</v>
      </c>
      <c r="E1752" s="23" t="s">
        <v>47</v>
      </c>
      <c r="F1752">
        <f t="shared" si="27"/>
        <v>202212</v>
      </c>
    </row>
    <row r="1753" spans="1:6" x14ac:dyDescent="0.3">
      <c r="A1753" s="21" t="s">
        <v>16</v>
      </c>
      <c r="B1753" s="21" t="s">
        <v>6</v>
      </c>
      <c r="C1753" s="21" t="s">
        <v>9</v>
      </c>
      <c r="D1753" s="22">
        <v>313</v>
      </c>
      <c r="E1753" s="23" t="s">
        <v>47</v>
      </c>
      <c r="F1753">
        <f t="shared" si="27"/>
        <v>202212</v>
      </c>
    </row>
    <row r="1754" spans="1:6" x14ac:dyDescent="0.3">
      <c r="A1754" s="21" t="s">
        <v>16</v>
      </c>
      <c r="B1754" s="21" t="s">
        <v>6</v>
      </c>
      <c r="C1754" s="21" t="s">
        <v>10</v>
      </c>
      <c r="D1754" s="22">
        <v>288</v>
      </c>
      <c r="E1754" s="23" t="s">
        <v>47</v>
      </c>
      <c r="F1754">
        <f t="shared" si="27"/>
        <v>202212</v>
      </c>
    </row>
    <row r="1755" spans="1:6" x14ac:dyDescent="0.3">
      <c r="A1755" s="21" t="s">
        <v>16</v>
      </c>
      <c r="B1755" s="21" t="s">
        <v>6</v>
      </c>
      <c r="C1755" s="21" t="s">
        <v>11</v>
      </c>
      <c r="D1755" s="22">
        <v>146</v>
      </c>
      <c r="E1755" s="23" t="s">
        <v>47</v>
      </c>
      <c r="F1755">
        <f t="shared" si="27"/>
        <v>202212</v>
      </c>
    </row>
    <row r="1756" spans="1:6" x14ac:dyDescent="0.3">
      <c r="A1756" s="21" t="s">
        <v>16</v>
      </c>
      <c r="B1756" s="21" t="s">
        <v>6</v>
      </c>
      <c r="C1756" s="21" t="s">
        <v>12</v>
      </c>
      <c r="D1756" s="22">
        <v>18</v>
      </c>
      <c r="E1756" s="23" t="s">
        <v>47</v>
      </c>
      <c r="F1756">
        <f t="shared" si="27"/>
        <v>202212</v>
      </c>
    </row>
    <row r="1757" spans="1:6" x14ac:dyDescent="0.3">
      <c r="A1757" s="21" t="s">
        <v>17</v>
      </c>
      <c r="B1757" s="21" t="s">
        <v>6</v>
      </c>
      <c r="C1757" s="21" t="s">
        <v>7</v>
      </c>
      <c r="D1757" s="22">
        <v>89</v>
      </c>
      <c r="E1757" s="23" t="s">
        <v>47</v>
      </c>
      <c r="F1757">
        <f t="shared" si="27"/>
        <v>202212</v>
      </c>
    </row>
    <row r="1758" spans="1:6" x14ac:dyDescent="0.3">
      <c r="A1758" s="21" t="s">
        <v>17</v>
      </c>
      <c r="B1758" s="21" t="s">
        <v>6</v>
      </c>
      <c r="C1758" s="21" t="s">
        <v>9</v>
      </c>
      <c r="D1758" s="22">
        <v>12</v>
      </c>
      <c r="E1758" s="23" t="s">
        <v>47</v>
      </c>
      <c r="F1758">
        <f t="shared" si="27"/>
        <v>202212</v>
      </c>
    </row>
    <row r="1759" spans="1:6" x14ac:dyDescent="0.3">
      <c r="A1759" s="21" t="s">
        <v>17</v>
      </c>
      <c r="B1759" s="21" t="s">
        <v>6</v>
      </c>
      <c r="C1759" s="21" t="s">
        <v>10</v>
      </c>
      <c r="D1759" s="22">
        <v>31</v>
      </c>
      <c r="E1759" s="23" t="s">
        <v>47</v>
      </c>
      <c r="F1759">
        <f t="shared" si="27"/>
        <v>202212</v>
      </c>
    </row>
    <row r="1760" spans="1:6" x14ac:dyDescent="0.3">
      <c r="A1760" s="21" t="s">
        <v>17</v>
      </c>
      <c r="B1760" s="21" t="s">
        <v>6</v>
      </c>
      <c r="C1760" s="21" t="s">
        <v>11</v>
      </c>
      <c r="D1760" s="22">
        <v>9</v>
      </c>
      <c r="E1760" s="23" t="s">
        <v>47</v>
      </c>
      <c r="F1760">
        <f t="shared" si="27"/>
        <v>202212</v>
      </c>
    </row>
    <row r="1761" spans="1:6" x14ac:dyDescent="0.3">
      <c r="A1761" s="21" t="s">
        <v>17</v>
      </c>
      <c r="B1761" s="21" t="s">
        <v>6</v>
      </c>
      <c r="C1761" s="21" t="s">
        <v>12</v>
      </c>
      <c r="D1761" s="22">
        <v>0</v>
      </c>
      <c r="E1761" s="23" t="s">
        <v>47</v>
      </c>
      <c r="F1761">
        <f t="shared" si="27"/>
        <v>202212</v>
      </c>
    </row>
    <row r="1762" spans="1:6" x14ac:dyDescent="0.3">
      <c r="A1762" s="21" t="s">
        <v>141</v>
      </c>
      <c r="B1762" s="21" t="s">
        <v>6</v>
      </c>
      <c r="C1762" s="21" t="s">
        <v>7</v>
      </c>
      <c r="D1762" s="22">
        <v>6</v>
      </c>
      <c r="E1762" s="23" t="s">
        <v>47</v>
      </c>
      <c r="F1762">
        <f t="shared" si="27"/>
        <v>202212</v>
      </c>
    </row>
    <row r="1763" spans="1:6" x14ac:dyDescent="0.3">
      <c r="A1763" s="21" t="s">
        <v>141</v>
      </c>
      <c r="B1763" s="21" t="s">
        <v>6</v>
      </c>
      <c r="C1763" s="21" t="s">
        <v>9</v>
      </c>
      <c r="D1763" s="22">
        <v>2</v>
      </c>
      <c r="E1763" s="23" t="s">
        <v>47</v>
      </c>
      <c r="F1763">
        <f t="shared" si="27"/>
        <v>202212</v>
      </c>
    </row>
    <row r="1764" spans="1:6" x14ac:dyDescent="0.3">
      <c r="A1764" s="21" t="s">
        <v>141</v>
      </c>
      <c r="B1764" s="21" t="s">
        <v>6</v>
      </c>
      <c r="C1764" s="21" t="s">
        <v>10</v>
      </c>
      <c r="D1764" s="22">
        <v>12</v>
      </c>
      <c r="E1764" s="23" t="s">
        <v>47</v>
      </c>
      <c r="F1764">
        <f t="shared" si="27"/>
        <v>202212</v>
      </c>
    </row>
    <row r="1765" spans="1:6" x14ac:dyDescent="0.3">
      <c r="A1765" s="21" t="s">
        <v>141</v>
      </c>
      <c r="B1765" s="21" t="s">
        <v>6</v>
      </c>
      <c r="C1765" s="21" t="s">
        <v>11</v>
      </c>
      <c r="D1765" s="22">
        <v>1</v>
      </c>
      <c r="E1765" s="23" t="s">
        <v>47</v>
      </c>
      <c r="F1765">
        <f t="shared" si="27"/>
        <v>202212</v>
      </c>
    </row>
    <row r="1766" spans="1:6" x14ac:dyDescent="0.3">
      <c r="A1766" s="21" t="s">
        <v>141</v>
      </c>
      <c r="B1766" s="21" t="s">
        <v>6</v>
      </c>
      <c r="C1766" s="21" t="s">
        <v>12</v>
      </c>
      <c r="D1766" s="22">
        <v>0</v>
      </c>
      <c r="E1766" s="23" t="s">
        <v>47</v>
      </c>
      <c r="F1766">
        <f t="shared" si="27"/>
        <v>202212</v>
      </c>
    </row>
    <row r="1767" spans="1:6" x14ac:dyDescent="0.3">
      <c r="A1767" s="21" t="s">
        <v>18</v>
      </c>
      <c r="B1767" s="21" t="s">
        <v>6</v>
      </c>
      <c r="C1767" s="21" t="s">
        <v>7</v>
      </c>
      <c r="D1767" s="22">
        <v>478</v>
      </c>
      <c r="E1767" s="23" t="s">
        <v>47</v>
      </c>
      <c r="F1767">
        <f t="shared" si="27"/>
        <v>202212</v>
      </c>
    </row>
    <row r="1768" spans="1:6" x14ac:dyDescent="0.3">
      <c r="A1768" s="21" t="s">
        <v>18</v>
      </c>
      <c r="B1768" s="21" t="s">
        <v>6</v>
      </c>
      <c r="C1768" s="21" t="s">
        <v>9</v>
      </c>
      <c r="D1768" s="22">
        <v>139</v>
      </c>
      <c r="E1768" s="23" t="s">
        <v>47</v>
      </c>
      <c r="F1768">
        <f t="shared" si="27"/>
        <v>202212</v>
      </c>
    </row>
    <row r="1769" spans="1:6" x14ac:dyDescent="0.3">
      <c r="A1769" s="21" t="s">
        <v>18</v>
      </c>
      <c r="B1769" s="21" t="s">
        <v>6</v>
      </c>
      <c r="C1769" s="21" t="s">
        <v>10</v>
      </c>
      <c r="D1769" s="22">
        <v>158</v>
      </c>
      <c r="E1769" s="23" t="s">
        <v>47</v>
      </c>
      <c r="F1769">
        <f t="shared" si="27"/>
        <v>202212</v>
      </c>
    </row>
    <row r="1770" spans="1:6" x14ac:dyDescent="0.3">
      <c r="A1770" s="21" t="s">
        <v>18</v>
      </c>
      <c r="B1770" s="21" t="s">
        <v>6</v>
      </c>
      <c r="C1770" s="21" t="s">
        <v>11</v>
      </c>
      <c r="D1770" s="22">
        <v>152</v>
      </c>
      <c r="E1770" s="23" t="s">
        <v>47</v>
      </c>
      <c r="F1770">
        <f t="shared" si="27"/>
        <v>202212</v>
      </c>
    </row>
    <row r="1771" spans="1:6" x14ac:dyDescent="0.3">
      <c r="A1771" s="21" t="s">
        <v>18</v>
      </c>
      <c r="B1771" s="21" t="s">
        <v>6</v>
      </c>
      <c r="C1771" s="21" t="s">
        <v>12</v>
      </c>
      <c r="D1771" s="22">
        <v>12</v>
      </c>
      <c r="E1771" s="23" t="s">
        <v>47</v>
      </c>
      <c r="F1771">
        <f t="shared" si="27"/>
        <v>202212</v>
      </c>
    </row>
    <row r="1772" spans="1:6" x14ac:dyDescent="0.3">
      <c r="A1772" s="21" t="s">
        <v>19</v>
      </c>
      <c r="B1772" s="21" t="s">
        <v>6</v>
      </c>
      <c r="C1772" s="21" t="s">
        <v>7</v>
      </c>
      <c r="D1772" s="22">
        <v>37</v>
      </c>
      <c r="E1772" s="23" t="s">
        <v>47</v>
      </c>
      <c r="F1772">
        <f t="shared" si="27"/>
        <v>202212</v>
      </c>
    </row>
    <row r="1773" spans="1:6" x14ac:dyDescent="0.3">
      <c r="A1773" s="21" t="s">
        <v>19</v>
      </c>
      <c r="B1773" s="21" t="s">
        <v>6</v>
      </c>
      <c r="C1773" s="21" t="s">
        <v>9</v>
      </c>
      <c r="D1773" s="22">
        <v>5</v>
      </c>
      <c r="E1773" s="23" t="s">
        <v>47</v>
      </c>
      <c r="F1773">
        <f t="shared" si="27"/>
        <v>202212</v>
      </c>
    </row>
    <row r="1774" spans="1:6" x14ac:dyDescent="0.3">
      <c r="A1774" s="21" t="s">
        <v>19</v>
      </c>
      <c r="B1774" s="21" t="s">
        <v>6</v>
      </c>
      <c r="C1774" s="21" t="s">
        <v>10</v>
      </c>
      <c r="D1774" s="22">
        <v>16</v>
      </c>
      <c r="E1774" s="23" t="s">
        <v>47</v>
      </c>
      <c r="F1774">
        <f t="shared" si="27"/>
        <v>202212</v>
      </c>
    </row>
    <row r="1775" spans="1:6" x14ac:dyDescent="0.3">
      <c r="A1775" s="21" t="s">
        <v>19</v>
      </c>
      <c r="B1775" s="21" t="s">
        <v>6</v>
      </c>
      <c r="C1775" s="21" t="s">
        <v>11</v>
      </c>
      <c r="D1775" s="22">
        <v>3</v>
      </c>
      <c r="E1775" s="23" t="s">
        <v>47</v>
      </c>
      <c r="F1775">
        <f t="shared" si="27"/>
        <v>202212</v>
      </c>
    </row>
    <row r="1776" spans="1:6" x14ac:dyDescent="0.3">
      <c r="A1776" s="21" t="s">
        <v>19</v>
      </c>
      <c r="B1776" s="21" t="s">
        <v>6</v>
      </c>
      <c r="C1776" s="21" t="s">
        <v>12</v>
      </c>
      <c r="D1776" s="22">
        <v>1</v>
      </c>
      <c r="E1776" s="23" t="s">
        <v>47</v>
      </c>
      <c r="F1776">
        <f t="shared" si="27"/>
        <v>202212</v>
      </c>
    </row>
    <row r="1777" spans="1:6" x14ac:dyDescent="0.3">
      <c r="A1777" s="21" t="s">
        <v>20</v>
      </c>
      <c r="B1777" s="21" t="s">
        <v>6</v>
      </c>
      <c r="C1777" s="21" t="s">
        <v>7</v>
      </c>
      <c r="D1777" s="22">
        <v>74</v>
      </c>
      <c r="E1777" s="23" t="s">
        <v>47</v>
      </c>
      <c r="F1777">
        <f t="shared" si="27"/>
        <v>202212</v>
      </c>
    </row>
    <row r="1778" spans="1:6" x14ac:dyDescent="0.3">
      <c r="A1778" s="21" t="s">
        <v>20</v>
      </c>
      <c r="B1778" s="21" t="s">
        <v>6</v>
      </c>
      <c r="C1778" s="21" t="s">
        <v>9</v>
      </c>
      <c r="D1778" s="22">
        <v>13</v>
      </c>
      <c r="E1778" s="23" t="s">
        <v>47</v>
      </c>
      <c r="F1778">
        <f t="shared" si="27"/>
        <v>202212</v>
      </c>
    </row>
    <row r="1779" spans="1:6" x14ac:dyDescent="0.3">
      <c r="A1779" s="21" t="s">
        <v>20</v>
      </c>
      <c r="B1779" s="21" t="s">
        <v>6</v>
      </c>
      <c r="C1779" s="21" t="s">
        <v>10</v>
      </c>
      <c r="D1779" s="22">
        <v>25</v>
      </c>
      <c r="E1779" s="23" t="s">
        <v>47</v>
      </c>
      <c r="F1779">
        <f t="shared" si="27"/>
        <v>202212</v>
      </c>
    </row>
    <row r="1780" spans="1:6" x14ac:dyDescent="0.3">
      <c r="A1780" s="21" t="s">
        <v>20</v>
      </c>
      <c r="B1780" s="21" t="s">
        <v>6</v>
      </c>
      <c r="C1780" s="21" t="s">
        <v>11</v>
      </c>
      <c r="D1780" s="22">
        <v>8</v>
      </c>
      <c r="E1780" s="23" t="s">
        <v>47</v>
      </c>
      <c r="F1780">
        <f t="shared" si="27"/>
        <v>202212</v>
      </c>
    </row>
    <row r="1781" spans="1:6" x14ac:dyDescent="0.3">
      <c r="A1781" s="21" t="s">
        <v>20</v>
      </c>
      <c r="B1781" s="21" t="s">
        <v>6</v>
      </c>
      <c r="C1781" s="21" t="s">
        <v>12</v>
      </c>
      <c r="D1781" s="22">
        <v>2</v>
      </c>
      <c r="E1781" s="23" t="s">
        <v>47</v>
      </c>
      <c r="F1781">
        <f t="shared" si="27"/>
        <v>202212</v>
      </c>
    </row>
    <row r="1782" spans="1:6" x14ac:dyDescent="0.3">
      <c r="A1782" s="21" t="s">
        <v>21</v>
      </c>
      <c r="B1782" s="21" t="s">
        <v>6</v>
      </c>
      <c r="C1782" s="21" t="s">
        <v>7</v>
      </c>
      <c r="D1782" s="22">
        <v>33</v>
      </c>
      <c r="E1782" s="23" t="s">
        <v>47</v>
      </c>
      <c r="F1782">
        <f t="shared" si="27"/>
        <v>202212</v>
      </c>
    </row>
    <row r="1783" spans="1:6" x14ac:dyDescent="0.3">
      <c r="A1783" s="21" t="s">
        <v>21</v>
      </c>
      <c r="B1783" s="21" t="s">
        <v>6</v>
      </c>
      <c r="C1783" s="21" t="s">
        <v>9</v>
      </c>
      <c r="D1783" s="22">
        <v>6</v>
      </c>
      <c r="E1783" s="23" t="s">
        <v>47</v>
      </c>
      <c r="F1783">
        <f t="shared" si="27"/>
        <v>202212</v>
      </c>
    </row>
    <row r="1784" spans="1:6" x14ac:dyDescent="0.3">
      <c r="A1784" s="21" t="s">
        <v>21</v>
      </c>
      <c r="B1784" s="21" t="s">
        <v>6</v>
      </c>
      <c r="C1784" s="21" t="s">
        <v>10</v>
      </c>
      <c r="D1784" s="22">
        <v>9</v>
      </c>
      <c r="E1784" s="23" t="s">
        <v>47</v>
      </c>
      <c r="F1784">
        <f t="shared" si="27"/>
        <v>202212</v>
      </c>
    </row>
    <row r="1785" spans="1:6" x14ac:dyDescent="0.3">
      <c r="A1785" s="21" t="s">
        <v>21</v>
      </c>
      <c r="B1785" s="21" t="s">
        <v>6</v>
      </c>
      <c r="C1785" s="21" t="s">
        <v>11</v>
      </c>
      <c r="D1785" s="22">
        <v>3</v>
      </c>
      <c r="E1785" s="23" t="s">
        <v>47</v>
      </c>
      <c r="F1785">
        <f t="shared" si="27"/>
        <v>202212</v>
      </c>
    </row>
    <row r="1786" spans="1:6" x14ac:dyDescent="0.3">
      <c r="A1786" s="21" t="s">
        <v>21</v>
      </c>
      <c r="B1786" s="21" t="s">
        <v>6</v>
      </c>
      <c r="C1786" s="21" t="s">
        <v>12</v>
      </c>
      <c r="D1786" s="22">
        <v>0</v>
      </c>
      <c r="E1786" s="23" t="s">
        <v>47</v>
      </c>
      <c r="F1786">
        <f t="shared" si="27"/>
        <v>202212</v>
      </c>
    </row>
    <row r="1787" spans="1:6" x14ac:dyDescent="0.3">
      <c r="A1787" s="21" t="s">
        <v>22</v>
      </c>
      <c r="B1787" s="21" t="s">
        <v>6</v>
      </c>
      <c r="C1787" s="21" t="s">
        <v>7</v>
      </c>
      <c r="D1787" s="22">
        <v>8</v>
      </c>
      <c r="E1787" s="23" t="s">
        <v>47</v>
      </c>
      <c r="F1787">
        <f t="shared" si="27"/>
        <v>202212</v>
      </c>
    </row>
    <row r="1788" spans="1:6" x14ac:dyDescent="0.3">
      <c r="A1788" s="21" t="s">
        <v>22</v>
      </c>
      <c r="B1788" s="21" t="s">
        <v>6</v>
      </c>
      <c r="C1788" s="21" t="s">
        <v>9</v>
      </c>
      <c r="D1788" s="22">
        <v>1</v>
      </c>
      <c r="E1788" s="23" t="s">
        <v>47</v>
      </c>
      <c r="F1788">
        <f t="shared" si="27"/>
        <v>202212</v>
      </c>
    </row>
    <row r="1789" spans="1:6" x14ac:dyDescent="0.3">
      <c r="A1789" s="21" t="s">
        <v>22</v>
      </c>
      <c r="B1789" s="21" t="s">
        <v>6</v>
      </c>
      <c r="C1789" s="21" t="s">
        <v>10</v>
      </c>
      <c r="D1789" s="22">
        <v>2</v>
      </c>
      <c r="E1789" s="23" t="s">
        <v>47</v>
      </c>
      <c r="F1789">
        <f t="shared" si="27"/>
        <v>202212</v>
      </c>
    </row>
    <row r="1790" spans="1:6" x14ac:dyDescent="0.3">
      <c r="A1790" s="21" t="s">
        <v>22</v>
      </c>
      <c r="B1790" s="21" t="s">
        <v>6</v>
      </c>
      <c r="C1790" s="21" t="s">
        <v>11</v>
      </c>
      <c r="D1790" s="22">
        <v>5</v>
      </c>
      <c r="E1790" s="23" t="s">
        <v>47</v>
      </c>
      <c r="F1790">
        <f t="shared" si="27"/>
        <v>202212</v>
      </c>
    </row>
    <row r="1791" spans="1:6" x14ac:dyDescent="0.3">
      <c r="A1791" s="21" t="s">
        <v>22</v>
      </c>
      <c r="B1791" s="21" t="s">
        <v>6</v>
      </c>
      <c r="C1791" s="21" t="s">
        <v>12</v>
      </c>
      <c r="D1791" s="22">
        <v>3</v>
      </c>
      <c r="E1791" s="23" t="s">
        <v>47</v>
      </c>
      <c r="F1791">
        <f t="shared" si="27"/>
        <v>202212</v>
      </c>
    </row>
    <row r="1792" spans="1:6" x14ac:dyDescent="0.3">
      <c r="A1792" s="21" t="s">
        <v>23</v>
      </c>
      <c r="B1792" s="21" t="s">
        <v>6</v>
      </c>
      <c r="C1792" s="21" t="s">
        <v>7</v>
      </c>
      <c r="D1792" s="22">
        <v>0</v>
      </c>
      <c r="E1792" s="23" t="s">
        <v>47</v>
      </c>
      <c r="F1792">
        <f t="shared" si="27"/>
        <v>202212</v>
      </c>
    </row>
    <row r="1793" spans="1:6" x14ac:dyDescent="0.3">
      <c r="A1793" s="21" t="s">
        <v>23</v>
      </c>
      <c r="B1793" s="21" t="s">
        <v>6</v>
      </c>
      <c r="C1793" s="21" t="s">
        <v>9</v>
      </c>
      <c r="D1793" s="22">
        <v>0</v>
      </c>
      <c r="E1793" s="23" t="s">
        <v>47</v>
      </c>
      <c r="F1793">
        <f t="shared" si="27"/>
        <v>202212</v>
      </c>
    </row>
    <row r="1794" spans="1:6" x14ac:dyDescent="0.3">
      <c r="A1794" s="21" t="s">
        <v>23</v>
      </c>
      <c r="B1794" s="21" t="s">
        <v>6</v>
      </c>
      <c r="C1794" s="21" t="s">
        <v>10</v>
      </c>
      <c r="D1794" s="22">
        <v>0</v>
      </c>
      <c r="E1794" s="23" t="s">
        <v>47</v>
      </c>
      <c r="F1794">
        <f t="shared" si="27"/>
        <v>202212</v>
      </c>
    </row>
    <row r="1795" spans="1:6" x14ac:dyDescent="0.3">
      <c r="A1795" s="21" t="s">
        <v>23</v>
      </c>
      <c r="B1795" s="21" t="s">
        <v>6</v>
      </c>
      <c r="C1795" s="21" t="s">
        <v>11</v>
      </c>
      <c r="D1795" s="22">
        <v>0</v>
      </c>
      <c r="E1795" s="23" t="s">
        <v>47</v>
      </c>
      <c r="F1795">
        <f t="shared" ref="F1795:F1858" si="28">YEAR(E1795)*100+MONTH(E1795)</f>
        <v>202212</v>
      </c>
    </row>
    <row r="1796" spans="1:6" x14ac:dyDescent="0.3">
      <c r="A1796" s="21" t="s">
        <v>23</v>
      </c>
      <c r="B1796" s="21" t="s">
        <v>6</v>
      </c>
      <c r="C1796" s="21" t="s">
        <v>12</v>
      </c>
      <c r="D1796" s="22">
        <v>0</v>
      </c>
      <c r="E1796" s="23" t="s">
        <v>47</v>
      </c>
      <c r="F1796">
        <f t="shared" si="28"/>
        <v>202212</v>
      </c>
    </row>
    <row r="1797" spans="1:6" x14ac:dyDescent="0.3">
      <c r="A1797" s="21" t="s">
        <v>24</v>
      </c>
      <c r="B1797" s="21" t="s">
        <v>6</v>
      </c>
      <c r="C1797" s="21" t="s">
        <v>7</v>
      </c>
      <c r="D1797" s="22">
        <v>4</v>
      </c>
      <c r="E1797" s="23" t="s">
        <v>47</v>
      </c>
      <c r="F1797">
        <f t="shared" si="28"/>
        <v>202212</v>
      </c>
    </row>
    <row r="1798" spans="1:6" x14ac:dyDescent="0.3">
      <c r="A1798" s="21" t="s">
        <v>24</v>
      </c>
      <c r="B1798" s="21" t="s">
        <v>6</v>
      </c>
      <c r="C1798" s="21" t="s">
        <v>9</v>
      </c>
      <c r="D1798" s="22">
        <v>0</v>
      </c>
      <c r="E1798" s="23" t="s">
        <v>47</v>
      </c>
      <c r="F1798">
        <f t="shared" si="28"/>
        <v>202212</v>
      </c>
    </row>
    <row r="1799" spans="1:6" x14ac:dyDescent="0.3">
      <c r="A1799" s="21" t="s">
        <v>24</v>
      </c>
      <c r="B1799" s="21" t="s">
        <v>6</v>
      </c>
      <c r="C1799" s="21" t="s">
        <v>10</v>
      </c>
      <c r="D1799" s="22">
        <v>0</v>
      </c>
      <c r="E1799" s="23" t="s">
        <v>47</v>
      </c>
      <c r="F1799">
        <f t="shared" si="28"/>
        <v>202212</v>
      </c>
    </row>
    <row r="1800" spans="1:6" x14ac:dyDescent="0.3">
      <c r="A1800" s="21" t="s">
        <v>24</v>
      </c>
      <c r="B1800" s="21" t="s">
        <v>6</v>
      </c>
      <c r="C1800" s="21" t="s">
        <v>11</v>
      </c>
      <c r="D1800" s="22">
        <v>0</v>
      </c>
      <c r="E1800" s="23" t="s">
        <v>47</v>
      </c>
      <c r="F1800">
        <f t="shared" si="28"/>
        <v>202212</v>
      </c>
    </row>
    <row r="1801" spans="1:6" x14ac:dyDescent="0.3">
      <c r="A1801" s="21" t="s">
        <v>24</v>
      </c>
      <c r="B1801" s="21" t="s">
        <v>6</v>
      </c>
      <c r="C1801" s="21" t="s">
        <v>12</v>
      </c>
      <c r="D1801" s="22">
        <v>1</v>
      </c>
      <c r="E1801" s="23" t="s">
        <v>47</v>
      </c>
      <c r="F1801">
        <f t="shared" si="28"/>
        <v>202212</v>
      </c>
    </row>
    <row r="1802" spans="1:6" x14ac:dyDescent="0.3">
      <c r="A1802" s="21" t="s">
        <v>5</v>
      </c>
      <c r="B1802" s="21" t="s">
        <v>6</v>
      </c>
      <c r="C1802" s="21" t="s">
        <v>7</v>
      </c>
      <c r="D1802" s="22">
        <v>308</v>
      </c>
      <c r="E1802" s="23" t="s">
        <v>48</v>
      </c>
      <c r="F1802">
        <f t="shared" si="28"/>
        <v>202101</v>
      </c>
    </row>
    <row r="1803" spans="1:6" x14ac:dyDescent="0.3">
      <c r="A1803" s="21" t="s">
        <v>5</v>
      </c>
      <c r="B1803" s="21" t="s">
        <v>6</v>
      </c>
      <c r="C1803" s="21" t="s">
        <v>9</v>
      </c>
      <c r="D1803" s="22">
        <v>95</v>
      </c>
      <c r="E1803" s="23" t="s">
        <v>48</v>
      </c>
      <c r="F1803">
        <f t="shared" si="28"/>
        <v>202101</v>
      </c>
    </row>
    <row r="1804" spans="1:6" x14ac:dyDescent="0.3">
      <c r="A1804" s="21" t="s">
        <v>5</v>
      </c>
      <c r="B1804" s="21" t="s">
        <v>6</v>
      </c>
      <c r="C1804" s="21" t="s">
        <v>10</v>
      </c>
      <c r="D1804" s="22">
        <v>128</v>
      </c>
      <c r="E1804" s="23" t="s">
        <v>48</v>
      </c>
      <c r="F1804">
        <f t="shared" si="28"/>
        <v>202101</v>
      </c>
    </row>
    <row r="1805" spans="1:6" x14ac:dyDescent="0.3">
      <c r="A1805" s="21" t="s">
        <v>5</v>
      </c>
      <c r="B1805" s="21" t="s">
        <v>6</v>
      </c>
      <c r="C1805" s="21" t="s">
        <v>11</v>
      </c>
      <c r="D1805" s="22">
        <v>79</v>
      </c>
      <c r="E1805" s="23" t="s">
        <v>48</v>
      </c>
      <c r="F1805">
        <f t="shared" si="28"/>
        <v>202101</v>
      </c>
    </row>
    <row r="1806" spans="1:6" x14ac:dyDescent="0.3">
      <c r="A1806" s="21" t="s">
        <v>5</v>
      </c>
      <c r="B1806" s="21" t="s">
        <v>6</v>
      </c>
      <c r="C1806" s="21" t="s">
        <v>12</v>
      </c>
      <c r="D1806" s="22">
        <v>19</v>
      </c>
      <c r="E1806" s="23" t="s">
        <v>48</v>
      </c>
      <c r="F1806">
        <f t="shared" si="28"/>
        <v>202101</v>
      </c>
    </row>
    <row r="1807" spans="1:6" x14ac:dyDescent="0.3">
      <c r="A1807" s="21" t="s">
        <v>13</v>
      </c>
      <c r="B1807" s="21" t="s">
        <v>6</v>
      </c>
      <c r="C1807" s="21" t="s">
        <v>7</v>
      </c>
      <c r="D1807" s="22">
        <v>39</v>
      </c>
      <c r="E1807" s="23" t="s">
        <v>48</v>
      </c>
      <c r="F1807">
        <f t="shared" si="28"/>
        <v>202101</v>
      </c>
    </row>
    <row r="1808" spans="1:6" x14ac:dyDescent="0.3">
      <c r="A1808" s="21" t="s">
        <v>13</v>
      </c>
      <c r="B1808" s="21" t="s">
        <v>6</v>
      </c>
      <c r="C1808" s="21" t="s">
        <v>9</v>
      </c>
      <c r="D1808" s="22">
        <v>7</v>
      </c>
      <c r="E1808" s="23" t="s">
        <v>48</v>
      </c>
      <c r="F1808">
        <f t="shared" si="28"/>
        <v>202101</v>
      </c>
    </row>
    <row r="1809" spans="1:6" x14ac:dyDescent="0.3">
      <c r="A1809" s="21" t="s">
        <v>13</v>
      </c>
      <c r="B1809" s="21" t="s">
        <v>6</v>
      </c>
      <c r="C1809" s="21" t="s">
        <v>10</v>
      </c>
      <c r="D1809" s="22">
        <v>18</v>
      </c>
      <c r="E1809" s="23" t="s">
        <v>48</v>
      </c>
      <c r="F1809">
        <f t="shared" si="28"/>
        <v>202101</v>
      </c>
    </row>
    <row r="1810" spans="1:6" x14ac:dyDescent="0.3">
      <c r="A1810" s="21" t="s">
        <v>13</v>
      </c>
      <c r="B1810" s="21" t="s">
        <v>6</v>
      </c>
      <c r="C1810" s="21" t="s">
        <v>11</v>
      </c>
      <c r="D1810" s="22">
        <v>9</v>
      </c>
      <c r="E1810" s="23" t="s">
        <v>48</v>
      </c>
      <c r="F1810">
        <f t="shared" si="28"/>
        <v>202101</v>
      </c>
    </row>
    <row r="1811" spans="1:6" x14ac:dyDescent="0.3">
      <c r="A1811" s="21" t="s">
        <v>13</v>
      </c>
      <c r="B1811" s="21" t="s">
        <v>6</v>
      </c>
      <c r="C1811" s="21" t="s">
        <v>12</v>
      </c>
      <c r="D1811" s="22">
        <v>2</v>
      </c>
      <c r="E1811" s="23" t="s">
        <v>48</v>
      </c>
      <c r="F1811">
        <f t="shared" si="28"/>
        <v>202101</v>
      </c>
    </row>
    <row r="1812" spans="1:6" x14ac:dyDescent="0.3">
      <c r="A1812" s="21" t="s">
        <v>14</v>
      </c>
      <c r="B1812" s="21" t="s">
        <v>6</v>
      </c>
      <c r="C1812" s="21" t="s">
        <v>7</v>
      </c>
      <c r="D1812" s="22">
        <v>92</v>
      </c>
      <c r="E1812" s="23" t="s">
        <v>48</v>
      </c>
      <c r="F1812">
        <f t="shared" si="28"/>
        <v>202101</v>
      </c>
    </row>
    <row r="1813" spans="1:6" x14ac:dyDescent="0.3">
      <c r="A1813" s="21" t="s">
        <v>14</v>
      </c>
      <c r="B1813" s="21" t="s">
        <v>6</v>
      </c>
      <c r="C1813" s="21" t="s">
        <v>9</v>
      </c>
      <c r="D1813" s="22">
        <v>23</v>
      </c>
      <c r="E1813" s="23" t="s">
        <v>48</v>
      </c>
      <c r="F1813">
        <f t="shared" si="28"/>
        <v>202101</v>
      </c>
    </row>
    <row r="1814" spans="1:6" x14ac:dyDescent="0.3">
      <c r="A1814" s="21" t="s">
        <v>14</v>
      </c>
      <c r="B1814" s="21" t="s">
        <v>6</v>
      </c>
      <c r="C1814" s="21" t="s">
        <v>10</v>
      </c>
      <c r="D1814" s="22">
        <v>62</v>
      </c>
      <c r="E1814" s="23" t="s">
        <v>48</v>
      </c>
      <c r="F1814">
        <f t="shared" si="28"/>
        <v>202101</v>
      </c>
    </row>
    <row r="1815" spans="1:6" x14ac:dyDescent="0.3">
      <c r="A1815" s="21" t="s">
        <v>14</v>
      </c>
      <c r="B1815" s="21" t="s">
        <v>6</v>
      </c>
      <c r="C1815" s="21" t="s">
        <v>11</v>
      </c>
      <c r="D1815" s="22">
        <v>27</v>
      </c>
      <c r="E1815" s="23" t="s">
        <v>48</v>
      </c>
      <c r="F1815">
        <f t="shared" si="28"/>
        <v>202101</v>
      </c>
    </row>
    <row r="1816" spans="1:6" x14ac:dyDescent="0.3">
      <c r="A1816" s="21" t="s">
        <v>14</v>
      </c>
      <c r="B1816" s="21" t="s">
        <v>6</v>
      </c>
      <c r="C1816" s="21" t="s">
        <v>12</v>
      </c>
      <c r="D1816" s="22">
        <v>22</v>
      </c>
      <c r="E1816" s="23" t="s">
        <v>48</v>
      </c>
      <c r="F1816">
        <f t="shared" si="28"/>
        <v>202101</v>
      </c>
    </row>
    <row r="1817" spans="1:6" x14ac:dyDescent="0.3">
      <c r="A1817" s="21" t="s">
        <v>140</v>
      </c>
      <c r="B1817" s="21" t="s">
        <v>6</v>
      </c>
      <c r="C1817" s="21" t="s">
        <v>7</v>
      </c>
      <c r="D1817" s="22">
        <v>6</v>
      </c>
      <c r="E1817" s="23" t="s">
        <v>48</v>
      </c>
      <c r="F1817">
        <f t="shared" si="28"/>
        <v>202101</v>
      </c>
    </row>
    <row r="1818" spans="1:6" x14ac:dyDescent="0.3">
      <c r="A1818" s="21" t="s">
        <v>140</v>
      </c>
      <c r="B1818" s="21" t="s">
        <v>6</v>
      </c>
      <c r="C1818" s="21" t="s">
        <v>9</v>
      </c>
      <c r="D1818" s="22">
        <v>4</v>
      </c>
      <c r="E1818" s="23" t="s">
        <v>48</v>
      </c>
      <c r="F1818">
        <f t="shared" si="28"/>
        <v>202101</v>
      </c>
    </row>
    <row r="1819" spans="1:6" x14ac:dyDescent="0.3">
      <c r="A1819" s="21" t="s">
        <v>140</v>
      </c>
      <c r="B1819" s="21" t="s">
        <v>6</v>
      </c>
      <c r="C1819" s="21" t="s">
        <v>10</v>
      </c>
      <c r="D1819" s="22">
        <v>2</v>
      </c>
      <c r="E1819" s="23" t="s">
        <v>48</v>
      </c>
      <c r="F1819">
        <f t="shared" si="28"/>
        <v>202101</v>
      </c>
    </row>
    <row r="1820" spans="1:6" x14ac:dyDescent="0.3">
      <c r="A1820" s="21" t="s">
        <v>140</v>
      </c>
      <c r="B1820" s="21" t="s">
        <v>6</v>
      </c>
      <c r="C1820" s="21" t="s">
        <v>11</v>
      </c>
      <c r="D1820" s="22">
        <v>4</v>
      </c>
      <c r="E1820" s="23" t="s">
        <v>48</v>
      </c>
      <c r="F1820">
        <f t="shared" si="28"/>
        <v>202101</v>
      </c>
    </row>
    <row r="1821" spans="1:6" x14ac:dyDescent="0.3">
      <c r="A1821" s="21" t="s">
        <v>140</v>
      </c>
      <c r="B1821" s="21" t="s">
        <v>6</v>
      </c>
      <c r="C1821" s="21" t="s">
        <v>12</v>
      </c>
      <c r="D1821" s="22">
        <v>1</v>
      </c>
      <c r="E1821" s="23" t="s">
        <v>48</v>
      </c>
      <c r="F1821">
        <f t="shared" si="28"/>
        <v>202101</v>
      </c>
    </row>
    <row r="1822" spans="1:6" x14ac:dyDescent="0.3">
      <c r="A1822" s="21" t="s">
        <v>15</v>
      </c>
      <c r="B1822" s="21" t="s">
        <v>6</v>
      </c>
      <c r="C1822" s="21" t="s">
        <v>7</v>
      </c>
      <c r="D1822" s="22">
        <v>335</v>
      </c>
      <c r="E1822" s="23" t="s">
        <v>48</v>
      </c>
      <c r="F1822">
        <f t="shared" si="28"/>
        <v>202101</v>
      </c>
    </row>
    <row r="1823" spans="1:6" x14ac:dyDescent="0.3">
      <c r="A1823" s="21" t="s">
        <v>15</v>
      </c>
      <c r="B1823" s="21" t="s">
        <v>6</v>
      </c>
      <c r="C1823" s="21" t="s">
        <v>9</v>
      </c>
      <c r="D1823" s="22">
        <v>141</v>
      </c>
      <c r="E1823" s="23" t="s">
        <v>48</v>
      </c>
      <c r="F1823">
        <f t="shared" si="28"/>
        <v>202101</v>
      </c>
    </row>
    <row r="1824" spans="1:6" x14ac:dyDescent="0.3">
      <c r="A1824" s="21" t="s">
        <v>15</v>
      </c>
      <c r="B1824" s="21" t="s">
        <v>6</v>
      </c>
      <c r="C1824" s="21" t="s">
        <v>10</v>
      </c>
      <c r="D1824" s="22">
        <v>360</v>
      </c>
      <c r="E1824" s="23" t="s">
        <v>48</v>
      </c>
      <c r="F1824">
        <f t="shared" si="28"/>
        <v>202101</v>
      </c>
    </row>
    <row r="1825" spans="1:6" x14ac:dyDescent="0.3">
      <c r="A1825" s="21" t="s">
        <v>15</v>
      </c>
      <c r="B1825" s="21" t="s">
        <v>6</v>
      </c>
      <c r="C1825" s="21" t="s">
        <v>11</v>
      </c>
      <c r="D1825" s="22">
        <v>122</v>
      </c>
      <c r="E1825" s="23" t="s">
        <v>48</v>
      </c>
      <c r="F1825">
        <f t="shared" si="28"/>
        <v>202101</v>
      </c>
    </row>
    <row r="1826" spans="1:6" x14ac:dyDescent="0.3">
      <c r="A1826" s="21" t="s">
        <v>15</v>
      </c>
      <c r="B1826" s="21" t="s">
        <v>6</v>
      </c>
      <c r="C1826" s="21" t="s">
        <v>12</v>
      </c>
      <c r="D1826" s="22">
        <v>26</v>
      </c>
      <c r="E1826" s="23" t="s">
        <v>48</v>
      </c>
      <c r="F1826">
        <f t="shared" si="28"/>
        <v>202101</v>
      </c>
    </row>
    <row r="1827" spans="1:6" x14ac:dyDescent="0.3">
      <c r="A1827" s="21" t="s">
        <v>16</v>
      </c>
      <c r="B1827" s="21" t="s">
        <v>6</v>
      </c>
      <c r="C1827" s="21" t="s">
        <v>7</v>
      </c>
      <c r="D1827" s="22">
        <v>744</v>
      </c>
      <c r="E1827" s="23" t="s">
        <v>48</v>
      </c>
      <c r="F1827">
        <f t="shared" si="28"/>
        <v>202101</v>
      </c>
    </row>
    <row r="1828" spans="1:6" x14ac:dyDescent="0.3">
      <c r="A1828" s="21" t="s">
        <v>16</v>
      </c>
      <c r="B1828" s="21" t="s">
        <v>6</v>
      </c>
      <c r="C1828" s="21" t="s">
        <v>9</v>
      </c>
      <c r="D1828" s="22">
        <v>180</v>
      </c>
      <c r="E1828" s="23" t="s">
        <v>48</v>
      </c>
      <c r="F1828">
        <f t="shared" si="28"/>
        <v>202101</v>
      </c>
    </row>
    <row r="1829" spans="1:6" x14ac:dyDescent="0.3">
      <c r="A1829" s="21" t="s">
        <v>16</v>
      </c>
      <c r="B1829" s="21" t="s">
        <v>6</v>
      </c>
      <c r="C1829" s="21" t="s">
        <v>10</v>
      </c>
      <c r="D1829" s="22">
        <v>208</v>
      </c>
      <c r="E1829" s="23" t="s">
        <v>48</v>
      </c>
      <c r="F1829">
        <f t="shared" si="28"/>
        <v>202101</v>
      </c>
    </row>
    <row r="1830" spans="1:6" x14ac:dyDescent="0.3">
      <c r="A1830" s="21" t="s">
        <v>16</v>
      </c>
      <c r="B1830" s="21" t="s">
        <v>6</v>
      </c>
      <c r="C1830" s="21" t="s">
        <v>11</v>
      </c>
      <c r="D1830" s="22">
        <v>56</v>
      </c>
      <c r="E1830" s="23" t="s">
        <v>48</v>
      </c>
      <c r="F1830">
        <f t="shared" si="28"/>
        <v>202101</v>
      </c>
    </row>
    <row r="1831" spans="1:6" x14ac:dyDescent="0.3">
      <c r="A1831" s="21" t="s">
        <v>16</v>
      </c>
      <c r="B1831" s="21" t="s">
        <v>6</v>
      </c>
      <c r="C1831" s="21" t="s">
        <v>12</v>
      </c>
      <c r="D1831" s="22">
        <v>19</v>
      </c>
      <c r="E1831" s="23" t="s">
        <v>48</v>
      </c>
      <c r="F1831">
        <f t="shared" si="28"/>
        <v>202101</v>
      </c>
    </row>
    <row r="1832" spans="1:6" x14ac:dyDescent="0.3">
      <c r="A1832" s="21" t="s">
        <v>17</v>
      </c>
      <c r="B1832" s="21" t="s">
        <v>6</v>
      </c>
      <c r="C1832" s="21" t="s">
        <v>7</v>
      </c>
      <c r="D1832" s="22">
        <v>60</v>
      </c>
      <c r="E1832" s="23" t="s">
        <v>48</v>
      </c>
      <c r="F1832">
        <f t="shared" si="28"/>
        <v>202101</v>
      </c>
    </row>
    <row r="1833" spans="1:6" x14ac:dyDescent="0.3">
      <c r="A1833" s="21" t="s">
        <v>17</v>
      </c>
      <c r="B1833" s="21" t="s">
        <v>6</v>
      </c>
      <c r="C1833" s="21" t="s">
        <v>9</v>
      </c>
      <c r="D1833" s="22">
        <v>4</v>
      </c>
      <c r="E1833" s="23" t="s">
        <v>48</v>
      </c>
      <c r="F1833">
        <f t="shared" si="28"/>
        <v>202101</v>
      </c>
    </row>
    <row r="1834" spans="1:6" x14ac:dyDescent="0.3">
      <c r="A1834" s="21" t="s">
        <v>17</v>
      </c>
      <c r="B1834" s="21" t="s">
        <v>6</v>
      </c>
      <c r="C1834" s="21" t="s">
        <v>10</v>
      </c>
      <c r="D1834" s="22">
        <v>6</v>
      </c>
      <c r="E1834" s="23" t="s">
        <v>48</v>
      </c>
      <c r="F1834">
        <f t="shared" si="28"/>
        <v>202101</v>
      </c>
    </row>
    <row r="1835" spans="1:6" x14ac:dyDescent="0.3">
      <c r="A1835" s="21" t="s">
        <v>17</v>
      </c>
      <c r="B1835" s="21" t="s">
        <v>6</v>
      </c>
      <c r="C1835" s="21" t="s">
        <v>11</v>
      </c>
      <c r="D1835" s="22">
        <v>20</v>
      </c>
      <c r="E1835" s="23" t="s">
        <v>48</v>
      </c>
      <c r="F1835">
        <f t="shared" si="28"/>
        <v>202101</v>
      </c>
    </row>
    <row r="1836" spans="1:6" x14ac:dyDescent="0.3">
      <c r="A1836" s="21" t="s">
        <v>17</v>
      </c>
      <c r="B1836" s="21" t="s">
        <v>6</v>
      </c>
      <c r="C1836" s="21" t="s">
        <v>12</v>
      </c>
      <c r="D1836" s="22">
        <v>0</v>
      </c>
      <c r="E1836" s="23" t="s">
        <v>48</v>
      </c>
      <c r="F1836">
        <f t="shared" si="28"/>
        <v>202101</v>
      </c>
    </row>
    <row r="1837" spans="1:6" x14ac:dyDescent="0.3">
      <c r="A1837" s="21" t="s">
        <v>141</v>
      </c>
      <c r="B1837" s="21" t="s">
        <v>6</v>
      </c>
      <c r="C1837" s="21" t="s">
        <v>7</v>
      </c>
      <c r="D1837" s="22">
        <v>34</v>
      </c>
      <c r="E1837" s="23" t="s">
        <v>48</v>
      </c>
      <c r="F1837">
        <f t="shared" si="28"/>
        <v>202101</v>
      </c>
    </row>
    <row r="1838" spans="1:6" x14ac:dyDescent="0.3">
      <c r="A1838" s="21" t="s">
        <v>141</v>
      </c>
      <c r="B1838" s="21" t="s">
        <v>6</v>
      </c>
      <c r="C1838" s="21" t="s">
        <v>9</v>
      </c>
      <c r="D1838" s="22">
        <v>2</v>
      </c>
      <c r="E1838" s="23" t="s">
        <v>48</v>
      </c>
      <c r="F1838">
        <f t="shared" si="28"/>
        <v>202101</v>
      </c>
    </row>
    <row r="1839" spans="1:6" x14ac:dyDescent="0.3">
      <c r="A1839" s="21" t="s">
        <v>141</v>
      </c>
      <c r="B1839" s="21" t="s">
        <v>6</v>
      </c>
      <c r="C1839" s="21" t="s">
        <v>10</v>
      </c>
      <c r="D1839" s="22">
        <v>10</v>
      </c>
      <c r="E1839" s="23" t="s">
        <v>48</v>
      </c>
      <c r="F1839">
        <f t="shared" si="28"/>
        <v>202101</v>
      </c>
    </row>
    <row r="1840" spans="1:6" x14ac:dyDescent="0.3">
      <c r="A1840" s="21" t="s">
        <v>141</v>
      </c>
      <c r="B1840" s="21" t="s">
        <v>6</v>
      </c>
      <c r="C1840" s="21" t="s">
        <v>11</v>
      </c>
      <c r="D1840" s="22">
        <v>2</v>
      </c>
      <c r="E1840" s="23" t="s">
        <v>48</v>
      </c>
      <c r="F1840">
        <f t="shared" si="28"/>
        <v>202101</v>
      </c>
    </row>
    <row r="1841" spans="1:6" x14ac:dyDescent="0.3">
      <c r="A1841" s="21" t="s">
        <v>141</v>
      </c>
      <c r="B1841" s="21" t="s">
        <v>6</v>
      </c>
      <c r="C1841" s="21" t="s">
        <v>12</v>
      </c>
      <c r="D1841" s="22">
        <v>0</v>
      </c>
      <c r="E1841" s="23" t="s">
        <v>48</v>
      </c>
      <c r="F1841">
        <f t="shared" si="28"/>
        <v>202101</v>
      </c>
    </row>
    <row r="1842" spans="1:6" x14ac:dyDescent="0.3">
      <c r="A1842" s="21" t="s">
        <v>18</v>
      </c>
      <c r="B1842" s="21" t="s">
        <v>6</v>
      </c>
      <c r="C1842" s="21" t="s">
        <v>7</v>
      </c>
      <c r="D1842" s="22">
        <v>284</v>
      </c>
      <c r="E1842" s="23" t="s">
        <v>48</v>
      </c>
      <c r="F1842">
        <f t="shared" si="28"/>
        <v>202101</v>
      </c>
    </row>
    <row r="1843" spans="1:6" x14ac:dyDescent="0.3">
      <c r="A1843" s="21" t="s">
        <v>18</v>
      </c>
      <c r="B1843" s="21" t="s">
        <v>6</v>
      </c>
      <c r="C1843" s="21" t="s">
        <v>9</v>
      </c>
      <c r="D1843" s="22">
        <v>106</v>
      </c>
      <c r="E1843" s="23" t="s">
        <v>48</v>
      </c>
      <c r="F1843">
        <f t="shared" si="28"/>
        <v>202101</v>
      </c>
    </row>
    <row r="1844" spans="1:6" x14ac:dyDescent="0.3">
      <c r="A1844" s="21" t="s">
        <v>18</v>
      </c>
      <c r="B1844" s="21" t="s">
        <v>6</v>
      </c>
      <c r="C1844" s="21" t="s">
        <v>10</v>
      </c>
      <c r="D1844" s="22">
        <v>109</v>
      </c>
      <c r="E1844" s="23" t="s">
        <v>48</v>
      </c>
      <c r="F1844">
        <f t="shared" si="28"/>
        <v>202101</v>
      </c>
    </row>
    <row r="1845" spans="1:6" x14ac:dyDescent="0.3">
      <c r="A1845" s="21" t="s">
        <v>18</v>
      </c>
      <c r="B1845" s="21" t="s">
        <v>6</v>
      </c>
      <c r="C1845" s="21" t="s">
        <v>11</v>
      </c>
      <c r="D1845" s="22">
        <v>118</v>
      </c>
      <c r="E1845" s="23" t="s">
        <v>48</v>
      </c>
      <c r="F1845">
        <f t="shared" si="28"/>
        <v>202101</v>
      </c>
    </row>
    <row r="1846" spans="1:6" x14ac:dyDescent="0.3">
      <c r="A1846" s="21" t="s">
        <v>18</v>
      </c>
      <c r="B1846" s="21" t="s">
        <v>6</v>
      </c>
      <c r="C1846" s="21" t="s">
        <v>12</v>
      </c>
      <c r="D1846" s="22">
        <v>13</v>
      </c>
      <c r="E1846" s="23" t="s">
        <v>48</v>
      </c>
      <c r="F1846">
        <f t="shared" si="28"/>
        <v>202101</v>
      </c>
    </row>
    <row r="1847" spans="1:6" x14ac:dyDescent="0.3">
      <c r="A1847" s="21" t="s">
        <v>19</v>
      </c>
      <c r="B1847" s="21" t="s">
        <v>6</v>
      </c>
      <c r="C1847" s="21" t="s">
        <v>7</v>
      </c>
      <c r="D1847" s="22">
        <v>26</v>
      </c>
      <c r="E1847" s="23" t="s">
        <v>48</v>
      </c>
      <c r="F1847">
        <f t="shared" si="28"/>
        <v>202101</v>
      </c>
    </row>
    <row r="1848" spans="1:6" x14ac:dyDescent="0.3">
      <c r="A1848" s="21" t="s">
        <v>19</v>
      </c>
      <c r="B1848" s="21" t="s">
        <v>6</v>
      </c>
      <c r="C1848" s="21" t="s">
        <v>9</v>
      </c>
      <c r="D1848" s="22">
        <v>6</v>
      </c>
      <c r="E1848" s="23" t="s">
        <v>48</v>
      </c>
      <c r="F1848">
        <f t="shared" si="28"/>
        <v>202101</v>
      </c>
    </row>
    <row r="1849" spans="1:6" x14ac:dyDescent="0.3">
      <c r="A1849" s="21" t="s">
        <v>19</v>
      </c>
      <c r="B1849" s="21" t="s">
        <v>6</v>
      </c>
      <c r="C1849" s="21" t="s">
        <v>10</v>
      </c>
      <c r="D1849" s="22">
        <v>5</v>
      </c>
      <c r="E1849" s="23" t="s">
        <v>48</v>
      </c>
      <c r="F1849">
        <f t="shared" si="28"/>
        <v>202101</v>
      </c>
    </row>
    <row r="1850" spans="1:6" x14ac:dyDescent="0.3">
      <c r="A1850" s="21" t="s">
        <v>19</v>
      </c>
      <c r="B1850" s="21" t="s">
        <v>6</v>
      </c>
      <c r="C1850" s="21" t="s">
        <v>11</v>
      </c>
      <c r="D1850" s="22">
        <v>4</v>
      </c>
      <c r="E1850" s="23" t="s">
        <v>48</v>
      </c>
      <c r="F1850">
        <f t="shared" si="28"/>
        <v>202101</v>
      </c>
    </row>
    <row r="1851" spans="1:6" x14ac:dyDescent="0.3">
      <c r="A1851" s="21" t="s">
        <v>19</v>
      </c>
      <c r="B1851" s="21" t="s">
        <v>6</v>
      </c>
      <c r="C1851" s="21" t="s">
        <v>12</v>
      </c>
      <c r="D1851" s="22">
        <v>2</v>
      </c>
      <c r="E1851" s="23" t="s">
        <v>48</v>
      </c>
      <c r="F1851">
        <f t="shared" si="28"/>
        <v>202101</v>
      </c>
    </row>
    <row r="1852" spans="1:6" x14ac:dyDescent="0.3">
      <c r="A1852" s="21" t="s">
        <v>20</v>
      </c>
      <c r="B1852" s="21" t="s">
        <v>6</v>
      </c>
      <c r="C1852" s="21" t="s">
        <v>7</v>
      </c>
      <c r="D1852" s="22">
        <v>50</v>
      </c>
      <c r="E1852" s="23" t="s">
        <v>48</v>
      </c>
      <c r="F1852">
        <f t="shared" si="28"/>
        <v>202101</v>
      </c>
    </row>
    <row r="1853" spans="1:6" x14ac:dyDescent="0.3">
      <c r="A1853" s="21" t="s">
        <v>20</v>
      </c>
      <c r="B1853" s="21" t="s">
        <v>6</v>
      </c>
      <c r="C1853" s="21" t="s">
        <v>9</v>
      </c>
      <c r="D1853" s="22">
        <v>15</v>
      </c>
      <c r="E1853" s="23" t="s">
        <v>48</v>
      </c>
      <c r="F1853">
        <f t="shared" si="28"/>
        <v>202101</v>
      </c>
    </row>
    <row r="1854" spans="1:6" x14ac:dyDescent="0.3">
      <c r="A1854" s="21" t="s">
        <v>20</v>
      </c>
      <c r="B1854" s="21" t="s">
        <v>6</v>
      </c>
      <c r="C1854" s="21" t="s">
        <v>10</v>
      </c>
      <c r="D1854" s="22">
        <v>19</v>
      </c>
      <c r="E1854" s="23" t="s">
        <v>48</v>
      </c>
      <c r="F1854">
        <f t="shared" si="28"/>
        <v>202101</v>
      </c>
    </row>
    <row r="1855" spans="1:6" x14ac:dyDescent="0.3">
      <c r="A1855" s="21" t="s">
        <v>20</v>
      </c>
      <c r="B1855" s="21" t="s">
        <v>6</v>
      </c>
      <c r="C1855" s="21" t="s">
        <v>11</v>
      </c>
      <c r="D1855" s="22">
        <v>13</v>
      </c>
      <c r="E1855" s="23" t="s">
        <v>48</v>
      </c>
      <c r="F1855">
        <f t="shared" si="28"/>
        <v>202101</v>
      </c>
    </row>
    <row r="1856" spans="1:6" x14ac:dyDescent="0.3">
      <c r="A1856" s="21" t="s">
        <v>20</v>
      </c>
      <c r="B1856" s="21" t="s">
        <v>6</v>
      </c>
      <c r="C1856" s="21" t="s">
        <v>12</v>
      </c>
      <c r="D1856" s="22">
        <v>0</v>
      </c>
      <c r="E1856" s="23" t="s">
        <v>48</v>
      </c>
      <c r="F1856">
        <f t="shared" si="28"/>
        <v>202101</v>
      </c>
    </row>
    <row r="1857" spans="1:6" x14ac:dyDescent="0.3">
      <c r="A1857" s="21" t="s">
        <v>21</v>
      </c>
      <c r="B1857" s="21" t="s">
        <v>6</v>
      </c>
      <c r="C1857" s="21" t="s">
        <v>7</v>
      </c>
      <c r="D1857" s="22">
        <v>22</v>
      </c>
      <c r="E1857" s="23" t="s">
        <v>48</v>
      </c>
      <c r="F1857">
        <f t="shared" si="28"/>
        <v>202101</v>
      </c>
    </row>
    <row r="1858" spans="1:6" x14ac:dyDescent="0.3">
      <c r="A1858" s="21" t="s">
        <v>21</v>
      </c>
      <c r="B1858" s="21" t="s">
        <v>6</v>
      </c>
      <c r="C1858" s="21" t="s">
        <v>9</v>
      </c>
      <c r="D1858" s="22">
        <v>10</v>
      </c>
      <c r="E1858" s="23" t="s">
        <v>48</v>
      </c>
      <c r="F1858">
        <f t="shared" si="28"/>
        <v>202101</v>
      </c>
    </row>
    <row r="1859" spans="1:6" x14ac:dyDescent="0.3">
      <c r="A1859" s="21" t="s">
        <v>21</v>
      </c>
      <c r="B1859" s="21" t="s">
        <v>6</v>
      </c>
      <c r="C1859" s="21" t="s">
        <v>10</v>
      </c>
      <c r="D1859" s="22">
        <v>14</v>
      </c>
      <c r="E1859" s="23" t="s">
        <v>48</v>
      </c>
      <c r="F1859">
        <f t="shared" ref="F1859:F1922" si="29">YEAR(E1859)*100+MONTH(E1859)</f>
        <v>202101</v>
      </c>
    </row>
    <row r="1860" spans="1:6" x14ac:dyDescent="0.3">
      <c r="A1860" s="21" t="s">
        <v>21</v>
      </c>
      <c r="B1860" s="21" t="s">
        <v>6</v>
      </c>
      <c r="C1860" s="21" t="s">
        <v>11</v>
      </c>
      <c r="D1860" s="22">
        <v>3</v>
      </c>
      <c r="E1860" s="23" t="s">
        <v>48</v>
      </c>
      <c r="F1860">
        <f t="shared" si="29"/>
        <v>202101</v>
      </c>
    </row>
    <row r="1861" spans="1:6" x14ac:dyDescent="0.3">
      <c r="A1861" s="21" t="s">
        <v>21</v>
      </c>
      <c r="B1861" s="21" t="s">
        <v>6</v>
      </c>
      <c r="C1861" s="21" t="s">
        <v>12</v>
      </c>
      <c r="D1861" s="22">
        <v>2</v>
      </c>
      <c r="E1861" s="23" t="s">
        <v>48</v>
      </c>
      <c r="F1861">
        <f t="shared" si="29"/>
        <v>202101</v>
      </c>
    </row>
    <row r="1862" spans="1:6" x14ac:dyDescent="0.3">
      <c r="A1862" s="21" t="s">
        <v>22</v>
      </c>
      <c r="B1862" s="21" t="s">
        <v>6</v>
      </c>
      <c r="C1862" s="21" t="s">
        <v>7</v>
      </c>
      <c r="D1862" s="22">
        <v>6</v>
      </c>
      <c r="E1862" s="23" t="s">
        <v>48</v>
      </c>
      <c r="F1862">
        <f t="shared" si="29"/>
        <v>202101</v>
      </c>
    </row>
    <row r="1863" spans="1:6" x14ac:dyDescent="0.3">
      <c r="A1863" s="21" t="s">
        <v>22</v>
      </c>
      <c r="B1863" s="21" t="s">
        <v>6</v>
      </c>
      <c r="C1863" s="21" t="s">
        <v>9</v>
      </c>
      <c r="D1863" s="22">
        <v>1</v>
      </c>
      <c r="E1863" s="23" t="s">
        <v>48</v>
      </c>
      <c r="F1863">
        <f t="shared" si="29"/>
        <v>202101</v>
      </c>
    </row>
    <row r="1864" spans="1:6" x14ac:dyDescent="0.3">
      <c r="A1864" s="21" t="s">
        <v>22</v>
      </c>
      <c r="B1864" s="21" t="s">
        <v>6</v>
      </c>
      <c r="C1864" s="21" t="s">
        <v>10</v>
      </c>
      <c r="D1864" s="22">
        <v>5</v>
      </c>
      <c r="E1864" s="23" t="s">
        <v>48</v>
      </c>
      <c r="F1864">
        <f t="shared" si="29"/>
        <v>202101</v>
      </c>
    </row>
    <row r="1865" spans="1:6" x14ac:dyDescent="0.3">
      <c r="A1865" s="21" t="s">
        <v>22</v>
      </c>
      <c r="B1865" s="21" t="s">
        <v>6</v>
      </c>
      <c r="C1865" s="21" t="s">
        <v>11</v>
      </c>
      <c r="D1865" s="22">
        <v>0</v>
      </c>
      <c r="E1865" s="23" t="s">
        <v>48</v>
      </c>
      <c r="F1865">
        <f t="shared" si="29"/>
        <v>202101</v>
      </c>
    </row>
    <row r="1866" spans="1:6" x14ac:dyDescent="0.3">
      <c r="A1866" s="21" t="s">
        <v>22</v>
      </c>
      <c r="B1866" s="21" t="s">
        <v>6</v>
      </c>
      <c r="C1866" s="21" t="s">
        <v>12</v>
      </c>
      <c r="D1866" s="22">
        <v>5</v>
      </c>
      <c r="E1866" s="23" t="s">
        <v>48</v>
      </c>
      <c r="F1866">
        <f t="shared" si="29"/>
        <v>202101</v>
      </c>
    </row>
    <row r="1867" spans="1:6" x14ac:dyDescent="0.3">
      <c r="A1867" s="21" t="s">
        <v>23</v>
      </c>
      <c r="B1867" s="21" t="s">
        <v>6</v>
      </c>
      <c r="C1867" s="21" t="s">
        <v>7</v>
      </c>
      <c r="D1867" s="22">
        <v>0</v>
      </c>
      <c r="E1867" s="23" t="s">
        <v>48</v>
      </c>
      <c r="F1867">
        <f t="shared" si="29"/>
        <v>202101</v>
      </c>
    </row>
    <row r="1868" spans="1:6" x14ac:dyDescent="0.3">
      <c r="A1868" s="21" t="s">
        <v>23</v>
      </c>
      <c r="B1868" s="21" t="s">
        <v>6</v>
      </c>
      <c r="C1868" s="21" t="s">
        <v>9</v>
      </c>
      <c r="D1868" s="22">
        <v>0</v>
      </c>
      <c r="E1868" s="23" t="s">
        <v>48</v>
      </c>
      <c r="F1868">
        <f t="shared" si="29"/>
        <v>202101</v>
      </c>
    </row>
    <row r="1869" spans="1:6" x14ac:dyDescent="0.3">
      <c r="A1869" s="21" t="s">
        <v>23</v>
      </c>
      <c r="B1869" s="21" t="s">
        <v>6</v>
      </c>
      <c r="C1869" s="21" t="s">
        <v>10</v>
      </c>
      <c r="D1869" s="22">
        <v>0</v>
      </c>
      <c r="E1869" s="23" t="s">
        <v>48</v>
      </c>
      <c r="F1869">
        <f t="shared" si="29"/>
        <v>202101</v>
      </c>
    </row>
    <row r="1870" spans="1:6" x14ac:dyDescent="0.3">
      <c r="A1870" s="21" t="s">
        <v>23</v>
      </c>
      <c r="B1870" s="21" t="s">
        <v>6</v>
      </c>
      <c r="C1870" s="21" t="s">
        <v>11</v>
      </c>
      <c r="D1870" s="22">
        <v>0</v>
      </c>
      <c r="E1870" s="23" t="s">
        <v>48</v>
      </c>
      <c r="F1870">
        <f t="shared" si="29"/>
        <v>202101</v>
      </c>
    </row>
    <row r="1871" spans="1:6" x14ac:dyDescent="0.3">
      <c r="A1871" s="21" t="s">
        <v>23</v>
      </c>
      <c r="B1871" s="21" t="s">
        <v>6</v>
      </c>
      <c r="C1871" s="21" t="s">
        <v>12</v>
      </c>
      <c r="D1871" s="22">
        <v>0</v>
      </c>
      <c r="E1871" s="23" t="s">
        <v>48</v>
      </c>
      <c r="F1871">
        <f t="shared" si="29"/>
        <v>202101</v>
      </c>
    </row>
    <row r="1872" spans="1:6" x14ac:dyDescent="0.3">
      <c r="A1872" s="21" t="s">
        <v>24</v>
      </c>
      <c r="B1872" s="21" t="s">
        <v>6</v>
      </c>
      <c r="C1872" s="21" t="s">
        <v>7</v>
      </c>
      <c r="D1872" s="22">
        <v>3</v>
      </c>
      <c r="E1872" s="23" t="s">
        <v>48</v>
      </c>
      <c r="F1872">
        <f t="shared" si="29"/>
        <v>202101</v>
      </c>
    </row>
    <row r="1873" spans="1:6" x14ac:dyDescent="0.3">
      <c r="A1873" s="21" t="s">
        <v>24</v>
      </c>
      <c r="B1873" s="21" t="s">
        <v>6</v>
      </c>
      <c r="C1873" s="21" t="s">
        <v>9</v>
      </c>
      <c r="D1873" s="22">
        <v>0</v>
      </c>
      <c r="E1873" s="23" t="s">
        <v>48</v>
      </c>
      <c r="F1873">
        <f t="shared" si="29"/>
        <v>202101</v>
      </c>
    </row>
    <row r="1874" spans="1:6" x14ac:dyDescent="0.3">
      <c r="A1874" s="21" t="s">
        <v>24</v>
      </c>
      <c r="B1874" s="21" t="s">
        <v>6</v>
      </c>
      <c r="C1874" s="21" t="s">
        <v>10</v>
      </c>
      <c r="D1874" s="22">
        <v>0</v>
      </c>
      <c r="E1874" s="23" t="s">
        <v>48</v>
      </c>
      <c r="F1874">
        <f t="shared" si="29"/>
        <v>202101</v>
      </c>
    </row>
    <row r="1875" spans="1:6" x14ac:dyDescent="0.3">
      <c r="A1875" s="21" t="s">
        <v>24</v>
      </c>
      <c r="B1875" s="21" t="s">
        <v>6</v>
      </c>
      <c r="C1875" s="21" t="s">
        <v>11</v>
      </c>
      <c r="D1875" s="22">
        <v>0</v>
      </c>
      <c r="E1875" s="23" t="s">
        <v>48</v>
      </c>
      <c r="F1875">
        <f t="shared" si="29"/>
        <v>202101</v>
      </c>
    </row>
    <row r="1876" spans="1:6" x14ac:dyDescent="0.3">
      <c r="A1876" s="21" t="s">
        <v>24</v>
      </c>
      <c r="B1876" s="21" t="s">
        <v>6</v>
      </c>
      <c r="C1876" s="21" t="s">
        <v>12</v>
      </c>
      <c r="D1876" s="22">
        <v>0</v>
      </c>
      <c r="E1876" s="23" t="s">
        <v>48</v>
      </c>
      <c r="F1876">
        <f t="shared" si="29"/>
        <v>202101</v>
      </c>
    </row>
    <row r="1877" spans="1:6" x14ac:dyDescent="0.3">
      <c r="A1877" s="21" t="s">
        <v>5</v>
      </c>
      <c r="B1877" s="21" t="s">
        <v>6</v>
      </c>
      <c r="C1877" s="21" t="s">
        <v>7</v>
      </c>
      <c r="D1877" s="22">
        <v>288</v>
      </c>
      <c r="E1877" s="23" t="s">
        <v>49</v>
      </c>
      <c r="F1877">
        <f t="shared" si="29"/>
        <v>202102</v>
      </c>
    </row>
    <row r="1878" spans="1:6" x14ac:dyDescent="0.3">
      <c r="A1878" s="21" t="s">
        <v>5</v>
      </c>
      <c r="B1878" s="21" t="s">
        <v>6</v>
      </c>
      <c r="C1878" s="21" t="s">
        <v>9</v>
      </c>
      <c r="D1878" s="22">
        <v>71</v>
      </c>
      <c r="E1878" s="23" t="s">
        <v>49</v>
      </c>
      <c r="F1878">
        <f t="shared" si="29"/>
        <v>202102</v>
      </c>
    </row>
    <row r="1879" spans="1:6" x14ac:dyDescent="0.3">
      <c r="A1879" s="21" t="s">
        <v>5</v>
      </c>
      <c r="B1879" s="21" t="s">
        <v>6</v>
      </c>
      <c r="C1879" s="21" t="s">
        <v>10</v>
      </c>
      <c r="D1879" s="22">
        <v>134</v>
      </c>
      <c r="E1879" s="23" t="s">
        <v>49</v>
      </c>
      <c r="F1879">
        <f t="shared" si="29"/>
        <v>202102</v>
      </c>
    </row>
    <row r="1880" spans="1:6" x14ac:dyDescent="0.3">
      <c r="A1880" s="21" t="s">
        <v>5</v>
      </c>
      <c r="B1880" s="21" t="s">
        <v>6</v>
      </c>
      <c r="C1880" s="21" t="s">
        <v>11</v>
      </c>
      <c r="D1880" s="22">
        <v>69</v>
      </c>
      <c r="E1880" s="23" t="s">
        <v>49</v>
      </c>
      <c r="F1880">
        <f t="shared" si="29"/>
        <v>202102</v>
      </c>
    </row>
    <row r="1881" spans="1:6" x14ac:dyDescent="0.3">
      <c r="A1881" s="21" t="s">
        <v>5</v>
      </c>
      <c r="B1881" s="21" t="s">
        <v>6</v>
      </c>
      <c r="C1881" s="21" t="s">
        <v>12</v>
      </c>
      <c r="D1881" s="22">
        <v>19</v>
      </c>
      <c r="E1881" s="23" t="s">
        <v>49</v>
      </c>
      <c r="F1881">
        <f t="shared" si="29"/>
        <v>202102</v>
      </c>
    </row>
    <row r="1882" spans="1:6" x14ac:dyDescent="0.3">
      <c r="A1882" s="21" t="s">
        <v>13</v>
      </c>
      <c r="B1882" s="21" t="s">
        <v>6</v>
      </c>
      <c r="C1882" s="21" t="s">
        <v>7</v>
      </c>
      <c r="D1882" s="22">
        <v>28</v>
      </c>
      <c r="E1882" s="23" t="s">
        <v>49</v>
      </c>
      <c r="F1882">
        <f t="shared" si="29"/>
        <v>202102</v>
      </c>
    </row>
    <row r="1883" spans="1:6" x14ac:dyDescent="0.3">
      <c r="A1883" s="21" t="s">
        <v>13</v>
      </c>
      <c r="B1883" s="21" t="s">
        <v>6</v>
      </c>
      <c r="C1883" s="21" t="s">
        <v>9</v>
      </c>
      <c r="D1883" s="22">
        <v>12</v>
      </c>
      <c r="E1883" s="23" t="s">
        <v>49</v>
      </c>
      <c r="F1883">
        <f t="shared" si="29"/>
        <v>202102</v>
      </c>
    </row>
    <row r="1884" spans="1:6" x14ac:dyDescent="0.3">
      <c r="A1884" s="21" t="s">
        <v>13</v>
      </c>
      <c r="B1884" s="21" t="s">
        <v>6</v>
      </c>
      <c r="C1884" s="21" t="s">
        <v>10</v>
      </c>
      <c r="D1884" s="22">
        <v>14</v>
      </c>
      <c r="E1884" s="23" t="s">
        <v>49</v>
      </c>
      <c r="F1884">
        <f t="shared" si="29"/>
        <v>202102</v>
      </c>
    </row>
    <row r="1885" spans="1:6" x14ac:dyDescent="0.3">
      <c r="A1885" s="21" t="s">
        <v>13</v>
      </c>
      <c r="B1885" s="21" t="s">
        <v>6</v>
      </c>
      <c r="C1885" s="21" t="s">
        <v>11</v>
      </c>
      <c r="D1885" s="22">
        <v>9</v>
      </c>
      <c r="E1885" s="23" t="s">
        <v>49</v>
      </c>
      <c r="F1885">
        <f t="shared" si="29"/>
        <v>202102</v>
      </c>
    </row>
    <row r="1886" spans="1:6" x14ac:dyDescent="0.3">
      <c r="A1886" s="21" t="s">
        <v>13</v>
      </c>
      <c r="B1886" s="21" t="s">
        <v>6</v>
      </c>
      <c r="C1886" s="21" t="s">
        <v>12</v>
      </c>
      <c r="D1886" s="22">
        <v>2</v>
      </c>
      <c r="E1886" s="23" t="s">
        <v>49</v>
      </c>
      <c r="F1886">
        <f t="shared" si="29"/>
        <v>202102</v>
      </c>
    </row>
    <row r="1887" spans="1:6" x14ac:dyDescent="0.3">
      <c r="A1887" s="21" t="s">
        <v>14</v>
      </c>
      <c r="B1887" s="21" t="s">
        <v>6</v>
      </c>
      <c r="C1887" s="21" t="s">
        <v>7</v>
      </c>
      <c r="D1887" s="22">
        <v>93</v>
      </c>
      <c r="E1887" s="23" t="s">
        <v>49</v>
      </c>
      <c r="F1887">
        <f t="shared" si="29"/>
        <v>202102</v>
      </c>
    </row>
    <row r="1888" spans="1:6" x14ac:dyDescent="0.3">
      <c r="A1888" s="21" t="s">
        <v>14</v>
      </c>
      <c r="B1888" s="21" t="s">
        <v>6</v>
      </c>
      <c r="C1888" s="21" t="s">
        <v>9</v>
      </c>
      <c r="D1888" s="22">
        <v>16</v>
      </c>
      <c r="E1888" s="23" t="s">
        <v>49</v>
      </c>
      <c r="F1888">
        <f t="shared" si="29"/>
        <v>202102</v>
      </c>
    </row>
    <row r="1889" spans="1:6" x14ac:dyDescent="0.3">
      <c r="A1889" s="21" t="s">
        <v>14</v>
      </c>
      <c r="B1889" s="21" t="s">
        <v>6</v>
      </c>
      <c r="C1889" s="21" t="s">
        <v>10</v>
      </c>
      <c r="D1889" s="22">
        <v>55</v>
      </c>
      <c r="E1889" s="23" t="s">
        <v>49</v>
      </c>
      <c r="F1889">
        <f t="shared" si="29"/>
        <v>202102</v>
      </c>
    </row>
    <row r="1890" spans="1:6" x14ac:dyDescent="0.3">
      <c r="A1890" s="21" t="s">
        <v>14</v>
      </c>
      <c r="B1890" s="21" t="s">
        <v>6</v>
      </c>
      <c r="C1890" s="21" t="s">
        <v>11</v>
      </c>
      <c r="D1890" s="22">
        <v>19</v>
      </c>
      <c r="E1890" s="23" t="s">
        <v>49</v>
      </c>
      <c r="F1890">
        <f t="shared" si="29"/>
        <v>202102</v>
      </c>
    </row>
    <row r="1891" spans="1:6" x14ac:dyDescent="0.3">
      <c r="A1891" s="21" t="s">
        <v>14</v>
      </c>
      <c r="B1891" s="21" t="s">
        <v>6</v>
      </c>
      <c r="C1891" s="21" t="s">
        <v>12</v>
      </c>
      <c r="D1891" s="22">
        <v>16</v>
      </c>
      <c r="E1891" s="23" t="s">
        <v>49</v>
      </c>
      <c r="F1891">
        <f t="shared" si="29"/>
        <v>202102</v>
      </c>
    </row>
    <row r="1892" spans="1:6" x14ac:dyDescent="0.3">
      <c r="A1892" s="21" t="s">
        <v>140</v>
      </c>
      <c r="B1892" s="21" t="s">
        <v>6</v>
      </c>
      <c r="C1892" s="21" t="s">
        <v>7</v>
      </c>
      <c r="D1892" s="22">
        <v>13</v>
      </c>
      <c r="E1892" s="23" t="s">
        <v>49</v>
      </c>
      <c r="F1892">
        <f t="shared" si="29"/>
        <v>202102</v>
      </c>
    </row>
    <row r="1893" spans="1:6" x14ac:dyDescent="0.3">
      <c r="A1893" s="21" t="s">
        <v>140</v>
      </c>
      <c r="B1893" s="21" t="s">
        <v>6</v>
      </c>
      <c r="C1893" s="21" t="s">
        <v>9</v>
      </c>
      <c r="D1893" s="22">
        <v>2</v>
      </c>
      <c r="E1893" s="23" t="s">
        <v>49</v>
      </c>
      <c r="F1893">
        <f t="shared" si="29"/>
        <v>202102</v>
      </c>
    </row>
    <row r="1894" spans="1:6" x14ac:dyDescent="0.3">
      <c r="A1894" s="21" t="s">
        <v>140</v>
      </c>
      <c r="B1894" s="21" t="s">
        <v>6</v>
      </c>
      <c r="C1894" s="21" t="s">
        <v>10</v>
      </c>
      <c r="D1894" s="22">
        <v>3</v>
      </c>
      <c r="E1894" s="23" t="s">
        <v>49</v>
      </c>
      <c r="F1894">
        <f t="shared" si="29"/>
        <v>202102</v>
      </c>
    </row>
    <row r="1895" spans="1:6" x14ac:dyDescent="0.3">
      <c r="A1895" s="21" t="s">
        <v>140</v>
      </c>
      <c r="B1895" s="21" t="s">
        <v>6</v>
      </c>
      <c r="C1895" s="21" t="s">
        <v>11</v>
      </c>
      <c r="D1895" s="22">
        <v>1</v>
      </c>
      <c r="E1895" s="23" t="s">
        <v>49</v>
      </c>
      <c r="F1895">
        <f t="shared" si="29"/>
        <v>202102</v>
      </c>
    </row>
    <row r="1896" spans="1:6" x14ac:dyDescent="0.3">
      <c r="A1896" s="21" t="s">
        <v>140</v>
      </c>
      <c r="B1896" s="21" t="s">
        <v>6</v>
      </c>
      <c r="C1896" s="21" t="s">
        <v>12</v>
      </c>
      <c r="D1896" s="22">
        <v>0</v>
      </c>
      <c r="E1896" s="23" t="s">
        <v>49</v>
      </c>
      <c r="F1896">
        <f t="shared" si="29"/>
        <v>202102</v>
      </c>
    </row>
    <row r="1897" spans="1:6" x14ac:dyDescent="0.3">
      <c r="A1897" s="21" t="s">
        <v>15</v>
      </c>
      <c r="B1897" s="21" t="s">
        <v>6</v>
      </c>
      <c r="C1897" s="21" t="s">
        <v>7</v>
      </c>
      <c r="D1897" s="22">
        <v>347</v>
      </c>
      <c r="E1897" s="23" t="s">
        <v>49</v>
      </c>
      <c r="F1897">
        <f t="shared" si="29"/>
        <v>202102</v>
      </c>
    </row>
    <row r="1898" spans="1:6" x14ac:dyDescent="0.3">
      <c r="A1898" s="21" t="s">
        <v>15</v>
      </c>
      <c r="B1898" s="21" t="s">
        <v>6</v>
      </c>
      <c r="C1898" s="21" t="s">
        <v>9</v>
      </c>
      <c r="D1898" s="22">
        <v>138</v>
      </c>
      <c r="E1898" s="23" t="s">
        <v>49</v>
      </c>
      <c r="F1898">
        <f t="shared" si="29"/>
        <v>202102</v>
      </c>
    </row>
    <row r="1899" spans="1:6" x14ac:dyDescent="0.3">
      <c r="A1899" s="21" t="s">
        <v>15</v>
      </c>
      <c r="B1899" s="21" t="s">
        <v>6</v>
      </c>
      <c r="C1899" s="21" t="s">
        <v>10</v>
      </c>
      <c r="D1899" s="22">
        <v>454</v>
      </c>
      <c r="E1899" s="23" t="s">
        <v>49</v>
      </c>
      <c r="F1899">
        <f t="shared" si="29"/>
        <v>202102</v>
      </c>
    </row>
    <row r="1900" spans="1:6" x14ac:dyDescent="0.3">
      <c r="A1900" s="21" t="s">
        <v>15</v>
      </c>
      <c r="B1900" s="21" t="s">
        <v>6</v>
      </c>
      <c r="C1900" s="21" t="s">
        <v>11</v>
      </c>
      <c r="D1900" s="22">
        <v>151</v>
      </c>
      <c r="E1900" s="23" t="s">
        <v>49</v>
      </c>
      <c r="F1900">
        <f t="shared" si="29"/>
        <v>202102</v>
      </c>
    </row>
    <row r="1901" spans="1:6" x14ac:dyDescent="0.3">
      <c r="A1901" s="21" t="s">
        <v>15</v>
      </c>
      <c r="B1901" s="21" t="s">
        <v>6</v>
      </c>
      <c r="C1901" s="21" t="s">
        <v>12</v>
      </c>
      <c r="D1901" s="22">
        <v>36</v>
      </c>
      <c r="E1901" s="23" t="s">
        <v>49</v>
      </c>
      <c r="F1901">
        <f t="shared" si="29"/>
        <v>202102</v>
      </c>
    </row>
    <row r="1902" spans="1:6" x14ac:dyDescent="0.3">
      <c r="A1902" s="21" t="s">
        <v>16</v>
      </c>
      <c r="B1902" s="21" t="s">
        <v>6</v>
      </c>
      <c r="C1902" s="21" t="s">
        <v>7</v>
      </c>
      <c r="D1902" s="22">
        <v>870</v>
      </c>
      <c r="E1902" s="23" t="s">
        <v>49</v>
      </c>
      <c r="F1902">
        <f t="shared" si="29"/>
        <v>202102</v>
      </c>
    </row>
    <row r="1903" spans="1:6" x14ac:dyDescent="0.3">
      <c r="A1903" s="21" t="s">
        <v>16</v>
      </c>
      <c r="B1903" s="21" t="s">
        <v>6</v>
      </c>
      <c r="C1903" s="21" t="s">
        <v>9</v>
      </c>
      <c r="D1903" s="22">
        <v>169</v>
      </c>
      <c r="E1903" s="23" t="s">
        <v>49</v>
      </c>
      <c r="F1903">
        <f t="shared" si="29"/>
        <v>202102</v>
      </c>
    </row>
    <row r="1904" spans="1:6" x14ac:dyDescent="0.3">
      <c r="A1904" s="21" t="s">
        <v>16</v>
      </c>
      <c r="B1904" s="21" t="s">
        <v>6</v>
      </c>
      <c r="C1904" s="21" t="s">
        <v>10</v>
      </c>
      <c r="D1904" s="22">
        <v>253</v>
      </c>
      <c r="E1904" s="23" t="s">
        <v>49</v>
      </c>
      <c r="F1904">
        <f t="shared" si="29"/>
        <v>202102</v>
      </c>
    </row>
    <row r="1905" spans="1:6" x14ac:dyDescent="0.3">
      <c r="A1905" s="21" t="s">
        <v>16</v>
      </c>
      <c r="B1905" s="21" t="s">
        <v>6</v>
      </c>
      <c r="C1905" s="21" t="s">
        <v>11</v>
      </c>
      <c r="D1905" s="22">
        <v>68</v>
      </c>
      <c r="E1905" s="23" t="s">
        <v>49</v>
      </c>
      <c r="F1905">
        <f t="shared" si="29"/>
        <v>202102</v>
      </c>
    </row>
    <row r="1906" spans="1:6" x14ac:dyDescent="0.3">
      <c r="A1906" s="21" t="s">
        <v>16</v>
      </c>
      <c r="B1906" s="21" t="s">
        <v>6</v>
      </c>
      <c r="C1906" s="21" t="s">
        <v>12</v>
      </c>
      <c r="D1906" s="22">
        <v>21</v>
      </c>
      <c r="E1906" s="23" t="s">
        <v>49</v>
      </c>
      <c r="F1906">
        <f t="shared" si="29"/>
        <v>202102</v>
      </c>
    </row>
    <row r="1907" spans="1:6" x14ac:dyDescent="0.3">
      <c r="A1907" s="21" t="s">
        <v>17</v>
      </c>
      <c r="B1907" s="21" t="s">
        <v>6</v>
      </c>
      <c r="C1907" s="21" t="s">
        <v>7</v>
      </c>
      <c r="D1907" s="22">
        <v>57</v>
      </c>
      <c r="E1907" s="23" t="s">
        <v>49</v>
      </c>
      <c r="F1907">
        <f t="shared" si="29"/>
        <v>202102</v>
      </c>
    </row>
    <row r="1908" spans="1:6" x14ac:dyDescent="0.3">
      <c r="A1908" s="21" t="s">
        <v>17</v>
      </c>
      <c r="B1908" s="21" t="s">
        <v>6</v>
      </c>
      <c r="C1908" s="21" t="s">
        <v>9</v>
      </c>
      <c r="D1908" s="22">
        <v>5</v>
      </c>
      <c r="E1908" s="23" t="s">
        <v>49</v>
      </c>
      <c r="F1908">
        <f t="shared" si="29"/>
        <v>202102</v>
      </c>
    </row>
    <row r="1909" spans="1:6" x14ac:dyDescent="0.3">
      <c r="A1909" s="21" t="s">
        <v>17</v>
      </c>
      <c r="B1909" s="21" t="s">
        <v>6</v>
      </c>
      <c r="C1909" s="21" t="s">
        <v>10</v>
      </c>
      <c r="D1909" s="22">
        <v>34</v>
      </c>
      <c r="E1909" s="23" t="s">
        <v>49</v>
      </c>
      <c r="F1909">
        <f t="shared" si="29"/>
        <v>202102</v>
      </c>
    </row>
    <row r="1910" spans="1:6" x14ac:dyDescent="0.3">
      <c r="A1910" s="21" t="s">
        <v>17</v>
      </c>
      <c r="B1910" s="21" t="s">
        <v>6</v>
      </c>
      <c r="C1910" s="21" t="s">
        <v>11</v>
      </c>
      <c r="D1910" s="22">
        <v>18</v>
      </c>
      <c r="E1910" s="23" t="s">
        <v>49</v>
      </c>
      <c r="F1910">
        <f t="shared" si="29"/>
        <v>202102</v>
      </c>
    </row>
    <row r="1911" spans="1:6" x14ac:dyDescent="0.3">
      <c r="A1911" s="21" t="s">
        <v>17</v>
      </c>
      <c r="B1911" s="21" t="s">
        <v>6</v>
      </c>
      <c r="C1911" s="21" t="s">
        <v>12</v>
      </c>
      <c r="D1911" s="22">
        <v>0</v>
      </c>
      <c r="E1911" s="23" t="s">
        <v>49</v>
      </c>
      <c r="F1911">
        <f t="shared" si="29"/>
        <v>202102</v>
      </c>
    </row>
    <row r="1912" spans="1:6" x14ac:dyDescent="0.3">
      <c r="A1912" s="21" t="s">
        <v>141</v>
      </c>
      <c r="B1912" s="21" t="s">
        <v>6</v>
      </c>
      <c r="C1912" s="21" t="s">
        <v>7</v>
      </c>
      <c r="D1912" s="22">
        <v>68</v>
      </c>
      <c r="E1912" s="23" t="s">
        <v>49</v>
      </c>
      <c r="F1912">
        <f t="shared" si="29"/>
        <v>202102</v>
      </c>
    </row>
    <row r="1913" spans="1:6" x14ac:dyDescent="0.3">
      <c r="A1913" s="21" t="s">
        <v>141</v>
      </c>
      <c r="B1913" s="21" t="s">
        <v>6</v>
      </c>
      <c r="C1913" s="21" t="s">
        <v>9</v>
      </c>
      <c r="D1913" s="22">
        <v>22</v>
      </c>
      <c r="E1913" s="23" t="s">
        <v>49</v>
      </c>
      <c r="F1913">
        <f t="shared" si="29"/>
        <v>202102</v>
      </c>
    </row>
    <row r="1914" spans="1:6" x14ac:dyDescent="0.3">
      <c r="A1914" s="21" t="s">
        <v>141</v>
      </c>
      <c r="B1914" s="21" t="s">
        <v>6</v>
      </c>
      <c r="C1914" s="21" t="s">
        <v>10</v>
      </c>
      <c r="D1914" s="22">
        <v>14</v>
      </c>
      <c r="E1914" s="23" t="s">
        <v>49</v>
      </c>
      <c r="F1914">
        <f t="shared" si="29"/>
        <v>202102</v>
      </c>
    </row>
    <row r="1915" spans="1:6" x14ac:dyDescent="0.3">
      <c r="A1915" s="21" t="s">
        <v>141</v>
      </c>
      <c r="B1915" s="21" t="s">
        <v>6</v>
      </c>
      <c r="C1915" s="21" t="s">
        <v>11</v>
      </c>
      <c r="D1915" s="22">
        <v>4</v>
      </c>
      <c r="E1915" s="23" t="s">
        <v>49</v>
      </c>
      <c r="F1915">
        <f t="shared" si="29"/>
        <v>202102</v>
      </c>
    </row>
    <row r="1916" spans="1:6" x14ac:dyDescent="0.3">
      <c r="A1916" s="21" t="s">
        <v>141</v>
      </c>
      <c r="B1916" s="21" t="s">
        <v>6</v>
      </c>
      <c r="C1916" s="21" t="s">
        <v>12</v>
      </c>
      <c r="D1916" s="22">
        <v>0</v>
      </c>
      <c r="E1916" s="23" t="s">
        <v>49</v>
      </c>
      <c r="F1916">
        <f t="shared" si="29"/>
        <v>202102</v>
      </c>
    </row>
    <row r="1917" spans="1:6" x14ac:dyDescent="0.3">
      <c r="A1917" s="21" t="s">
        <v>18</v>
      </c>
      <c r="B1917" s="21" t="s">
        <v>6</v>
      </c>
      <c r="C1917" s="21" t="s">
        <v>7</v>
      </c>
      <c r="D1917" s="22">
        <v>369</v>
      </c>
      <c r="E1917" s="23" t="s">
        <v>49</v>
      </c>
      <c r="F1917">
        <f t="shared" si="29"/>
        <v>202102</v>
      </c>
    </row>
    <row r="1918" spans="1:6" x14ac:dyDescent="0.3">
      <c r="A1918" s="21" t="s">
        <v>18</v>
      </c>
      <c r="B1918" s="21" t="s">
        <v>6</v>
      </c>
      <c r="C1918" s="21" t="s">
        <v>9</v>
      </c>
      <c r="D1918" s="22">
        <v>96</v>
      </c>
      <c r="E1918" s="23" t="s">
        <v>49</v>
      </c>
      <c r="F1918">
        <f t="shared" si="29"/>
        <v>202102</v>
      </c>
    </row>
    <row r="1919" spans="1:6" x14ac:dyDescent="0.3">
      <c r="A1919" s="21" t="s">
        <v>18</v>
      </c>
      <c r="B1919" s="21" t="s">
        <v>6</v>
      </c>
      <c r="C1919" s="21" t="s">
        <v>10</v>
      </c>
      <c r="D1919" s="22">
        <v>134</v>
      </c>
      <c r="E1919" s="23" t="s">
        <v>49</v>
      </c>
      <c r="F1919">
        <f t="shared" si="29"/>
        <v>202102</v>
      </c>
    </row>
    <row r="1920" spans="1:6" x14ac:dyDescent="0.3">
      <c r="A1920" s="21" t="s">
        <v>18</v>
      </c>
      <c r="B1920" s="21" t="s">
        <v>6</v>
      </c>
      <c r="C1920" s="21" t="s">
        <v>11</v>
      </c>
      <c r="D1920" s="22">
        <v>109</v>
      </c>
      <c r="E1920" s="23" t="s">
        <v>49</v>
      </c>
      <c r="F1920">
        <f t="shared" si="29"/>
        <v>202102</v>
      </c>
    </row>
    <row r="1921" spans="1:6" x14ac:dyDescent="0.3">
      <c r="A1921" s="21" t="s">
        <v>18</v>
      </c>
      <c r="B1921" s="21" t="s">
        <v>6</v>
      </c>
      <c r="C1921" s="21" t="s">
        <v>12</v>
      </c>
      <c r="D1921" s="22">
        <v>10</v>
      </c>
      <c r="E1921" s="23" t="s">
        <v>49</v>
      </c>
      <c r="F1921">
        <f t="shared" si="29"/>
        <v>202102</v>
      </c>
    </row>
    <row r="1922" spans="1:6" x14ac:dyDescent="0.3">
      <c r="A1922" s="21" t="s">
        <v>19</v>
      </c>
      <c r="B1922" s="21" t="s">
        <v>6</v>
      </c>
      <c r="C1922" s="21" t="s">
        <v>7</v>
      </c>
      <c r="D1922" s="22">
        <v>31</v>
      </c>
      <c r="E1922" s="23" t="s">
        <v>49</v>
      </c>
      <c r="F1922">
        <f t="shared" si="29"/>
        <v>202102</v>
      </c>
    </row>
    <row r="1923" spans="1:6" x14ac:dyDescent="0.3">
      <c r="A1923" s="21" t="s">
        <v>19</v>
      </c>
      <c r="B1923" s="21" t="s">
        <v>6</v>
      </c>
      <c r="C1923" s="21" t="s">
        <v>9</v>
      </c>
      <c r="D1923" s="22">
        <v>4</v>
      </c>
      <c r="E1923" s="23" t="s">
        <v>49</v>
      </c>
      <c r="F1923">
        <f t="shared" ref="F1923:F1986" si="30">YEAR(E1923)*100+MONTH(E1923)</f>
        <v>202102</v>
      </c>
    </row>
    <row r="1924" spans="1:6" x14ac:dyDescent="0.3">
      <c r="A1924" s="21" t="s">
        <v>19</v>
      </c>
      <c r="B1924" s="21" t="s">
        <v>6</v>
      </c>
      <c r="C1924" s="21" t="s">
        <v>10</v>
      </c>
      <c r="D1924" s="22">
        <v>10</v>
      </c>
      <c r="E1924" s="23" t="s">
        <v>49</v>
      </c>
      <c r="F1924">
        <f t="shared" si="30"/>
        <v>202102</v>
      </c>
    </row>
    <row r="1925" spans="1:6" x14ac:dyDescent="0.3">
      <c r="A1925" s="21" t="s">
        <v>19</v>
      </c>
      <c r="B1925" s="21" t="s">
        <v>6</v>
      </c>
      <c r="C1925" s="21" t="s">
        <v>11</v>
      </c>
      <c r="D1925" s="22">
        <v>5</v>
      </c>
      <c r="E1925" s="23" t="s">
        <v>49</v>
      </c>
      <c r="F1925">
        <f t="shared" si="30"/>
        <v>202102</v>
      </c>
    </row>
    <row r="1926" spans="1:6" x14ac:dyDescent="0.3">
      <c r="A1926" s="21" t="s">
        <v>19</v>
      </c>
      <c r="B1926" s="21" t="s">
        <v>6</v>
      </c>
      <c r="C1926" s="21" t="s">
        <v>12</v>
      </c>
      <c r="D1926" s="22">
        <v>1</v>
      </c>
      <c r="E1926" s="23" t="s">
        <v>49</v>
      </c>
      <c r="F1926">
        <f t="shared" si="30"/>
        <v>202102</v>
      </c>
    </row>
    <row r="1927" spans="1:6" x14ac:dyDescent="0.3">
      <c r="A1927" s="21" t="s">
        <v>20</v>
      </c>
      <c r="B1927" s="21" t="s">
        <v>6</v>
      </c>
      <c r="C1927" s="21" t="s">
        <v>7</v>
      </c>
      <c r="D1927" s="22">
        <v>72</v>
      </c>
      <c r="E1927" s="23" t="s">
        <v>49</v>
      </c>
      <c r="F1927">
        <f t="shared" si="30"/>
        <v>202102</v>
      </c>
    </row>
    <row r="1928" spans="1:6" x14ac:dyDescent="0.3">
      <c r="A1928" s="21" t="s">
        <v>20</v>
      </c>
      <c r="B1928" s="21" t="s">
        <v>6</v>
      </c>
      <c r="C1928" s="21" t="s">
        <v>9</v>
      </c>
      <c r="D1928" s="22">
        <v>10</v>
      </c>
      <c r="E1928" s="23" t="s">
        <v>49</v>
      </c>
      <c r="F1928">
        <f t="shared" si="30"/>
        <v>202102</v>
      </c>
    </row>
    <row r="1929" spans="1:6" x14ac:dyDescent="0.3">
      <c r="A1929" s="21" t="s">
        <v>20</v>
      </c>
      <c r="B1929" s="21" t="s">
        <v>6</v>
      </c>
      <c r="C1929" s="21" t="s">
        <v>10</v>
      </c>
      <c r="D1929" s="22">
        <v>12</v>
      </c>
      <c r="E1929" s="23" t="s">
        <v>49</v>
      </c>
      <c r="F1929">
        <f t="shared" si="30"/>
        <v>202102</v>
      </c>
    </row>
    <row r="1930" spans="1:6" x14ac:dyDescent="0.3">
      <c r="A1930" s="21" t="s">
        <v>20</v>
      </c>
      <c r="B1930" s="21" t="s">
        <v>6</v>
      </c>
      <c r="C1930" s="21" t="s">
        <v>11</v>
      </c>
      <c r="D1930" s="22">
        <v>20</v>
      </c>
      <c r="E1930" s="23" t="s">
        <v>49</v>
      </c>
      <c r="F1930">
        <f t="shared" si="30"/>
        <v>202102</v>
      </c>
    </row>
    <row r="1931" spans="1:6" x14ac:dyDescent="0.3">
      <c r="A1931" s="21" t="s">
        <v>20</v>
      </c>
      <c r="B1931" s="21" t="s">
        <v>6</v>
      </c>
      <c r="C1931" s="21" t="s">
        <v>12</v>
      </c>
      <c r="D1931" s="22">
        <v>0</v>
      </c>
      <c r="E1931" s="23" t="s">
        <v>49</v>
      </c>
      <c r="F1931">
        <f t="shared" si="30"/>
        <v>202102</v>
      </c>
    </row>
    <row r="1932" spans="1:6" x14ac:dyDescent="0.3">
      <c r="A1932" s="21" t="s">
        <v>21</v>
      </c>
      <c r="B1932" s="21" t="s">
        <v>6</v>
      </c>
      <c r="C1932" s="21" t="s">
        <v>7</v>
      </c>
      <c r="D1932" s="22">
        <v>31</v>
      </c>
      <c r="E1932" s="23" t="s">
        <v>49</v>
      </c>
      <c r="F1932">
        <f t="shared" si="30"/>
        <v>202102</v>
      </c>
    </row>
    <row r="1933" spans="1:6" x14ac:dyDescent="0.3">
      <c r="A1933" s="21" t="s">
        <v>21</v>
      </c>
      <c r="B1933" s="21" t="s">
        <v>6</v>
      </c>
      <c r="C1933" s="21" t="s">
        <v>9</v>
      </c>
      <c r="D1933" s="22">
        <v>10</v>
      </c>
      <c r="E1933" s="23" t="s">
        <v>49</v>
      </c>
      <c r="F1933">
        <f t="shared" si="30"/>
        <v>202102</v>
      </c>
    </row>
    <row r="1934" spans="1:6" x14ac:dyDescent="0.3">
      <c r="A1934" s="21" t="s">
        <v>21</v>
      </c>
      <c r="B1934" s="21" t="s">
        <v>6</v>
      </c>
      <c r="C1934" s="21" t="s">
        <v>10</v>
      </c>
      <c r="D1934" s="22">
        <v>12</v>
      </c>
      <c r="E1934" s="23" t="s">
        <v>49</v>
      </c>
      <c r="F1934">
        <f t="shared" si="30"/>
        <v>202102</v>
      </c>
    </row>
    <row r="1935" spans="1:6" x14ac:dyDescent="0.3">
      <c r="A1935" s="21" t="s">
        <v>21</v>
      </c>
      <c r="B1935" s="21" t="s">
        <v>6</v>
      </c>
      <c r="C1935" s="21" t="s">
        <v>11</v>
      </c>
      <c r="D1935" s="22">
        <v>5</v>
      </c>
      <c r="E1935" s="23" t="s">
        <v>49</v>
      </c>
      <c r="F1935">
        <f t="shared" si="30"/>
        <v>202102</v>
      </c>
    </row>
    <row r="1936" spans="1:6" x14ac:dyDescent="0.3">
      <c r="A1936" s="21" t="s">
        <v>21</v>
      </c>
      <c r="B1936" s="21" t="s">
        <v>6</v>
      </c>
      <c r="C1936" s="21" t="s">
        <v>12</v>
      </c>
      <c r="D1936" s="22">
        <v>5</v>
      </c>
      <c r="E1936" s="23" t="s">
        <v>49</v>
      </c>
      <c r="F1936">
        <f t="shared" si="30"/>
        <v>202102</v>
      </c>
    </row>
    <row r="1937" spans="1:6" x14ac:dyDescent="0.3">
      <c r="A1937" s="21" t="s">
        <v>22</v>
      </c>
      <c r="B1937" s="21" t="s">
        <v>6</v>
      </c>
      <c r="C1937" s="21" t="s">
        <v>7</v>
      </c>
      <c r="D1937" s="22">
        <v>9</v>
      </c>
      <c r="E1937" s="23" t="s">
        <v>49</v>
      </c>
      <c r="F1937">
        <f t="shared" si="30"/>
        <v>202102</v>
      </c>
    </row>
    <row r="1938" spans="1:6" x14ac:dyDescent="0.3">
      <c r="A1938" s="21" t="s">
        <v>22</v>
      </c>
      <c r="B1938" s="21" t="s">
        <v>6</v>
      </c>
      <c r="C1938" s="21" t="s">
        <v>9</v>
      </c>
      <c r="D1938" s="22">
        <v>4</v>
      </c>
      <c r="E1938" s="23" t="s">
        <v>49</v>
      </c>
      <c r="F1938">
        <f t="shared" si="30"/>
        <v>202102</v>
      </c>
    </row>
    <row r="1939" spans="1:6" x14ac:dyDescent="0.3">
      <c r="A1939" s="21" t="s">
        <v>22</v>
      </c>
      <c r="B1939" s="21" t="s">
        <v>6</v>
      </c>
      <c r="C1939" s="21" t="s">
        <v>10</v>
      </c>
      <c r="D1939" s="22">
        <v>1</v>
      </c>
      <c r="E1939" s="23" t="s">
        <v>49</v>
      </c>
      <c r="F1939">
        <f t="shared" si="30"/>
        <v>202102</v>
      </c>
    </row>
    <row r="1940" spans="1:6" x14ac:dyDescent="0.3">
      <c r="A1940" s="21" t="s">
        <v>22</v>
      </c>
      <c r="B1940" s="21" t="s">
        <v>6</v>
      </c>
      <c r="C1940" s="21" t="s">
        <v>11</v>
      </c>
      <c r="D1940" s="22">
        <v>3</v>
      </c>
      <c r="E1940" s="23" t="s">
        <v>49</v>
      </c>
      <c r="F1940">
        <f t="shared" si="30"/>
        <v>202102</v>
      </c>
    </row>
    <row r="1941" spans="1:6" x14ac:dyDescent="0.3">
      <c r="A1941" s="21" t="s">
        <v>22</v>
      </c>
      <c r="B1941" s="21" t="s">
        <v>6</v>
      </c>
      <c r="C1941" s="21" t="s">
        <v>12</v>
      </c>
      <c r="D1941" s="22">
        <v>2</v>
      </c>
      <c r="E1941" s="23" t="s">
        <v>49</v>
      </c>
      <c r="F1941">
        <f t="shared" si="30"/>
        <v>202102</v>
      </c>
    </row>
    <row r="1942" spans="1:6" x14ac:dyDescent="0.3">
      <c r="A1942" s="21" t="s">
        <v>23</v>
      </c>
      <c r="B1942" s="21" t="s">
        <v>6</v>
      </c>
      <c r="C1942" s="21" t="s">
        <v>7</v>
      </c>
      <c r="D1942" s="22">
        <v>0</v>
      </c>
      <c r="E1942" s="23" t="s">
        <v>49</v>
      </c>
      <c r="F1942">
        <f t="shared" si="30"/>
        <v>202102</v>
      </c>
    </row>
    <row r="1943" spans="1:6" x14ac:dyDescent="0.3">
      <c r="A1943" s="21" t="s">
        <v>23</v>
      </c>
      <c r="B1943" s="21" t="s">
        <v>6</v>
      </c>
      <c r="C1943" s="21" t="s">
        <v>9</v>
      </c>
      <c r="D1943" s="22">
        <v>0</v>
      </c>
      <c r="E1943" s="23" t="s">
        <v>49</v>
      </c>
      <c r="F1943">
        <f t="shared" si="30"/>
        <v>202102</v>
      </c>
    </row>
    <row r="1944" spans="1:6" x14ac:dyDescent="0.3">
      <c r="A1944" s="21" t="s">
        <v>23</v>
      </c>
      <c r="B1944" s="21" t="s">
        <v>6</v>
      </c>
      <c r="C1944" s="21" t="s">
        <v>10</v>
      </c>
      <c r="D1944" s="22">
        <v>1</v>
      </c>
      <c r="E1944" s="23" t="s">
        <v>49</v>
      </c>
      <c r="F1944">
        <f t="shared" si="30"/>
        <v>202102</v>
      </c>
    </row>
    <row r="1945" spans="1:6" x14ac:dyDescent="0.3">
      <c r="A1945" s="21" t="s">
        <v>23</v>
      </c>
      <c r="B1945" s="21" t="s">
        <v>6</v>
      </c>
      <c r="C1945" s="21" t="s">
        <v>11</v>
      </c>
      <c r="D1945" s="22">
        <v>0</v>
      </c>
      <c r="E1945" s="23" t="s">
        <v>49</v>
      </c>
      <c r="F1945">
        <f t="shared" si="30"/>
        <v>202102</v>
      </c>
    </row>
    <row r="1946" spans="1:6" x14ac:dyDescent="0.3">
      <c r="A1946" s="21" t="s">
        <v>23</v>
      </c>
      <c r="B1946" s="21" t="s">
        <v>6</v>
      </c>
      <c r="C1946" s="21" t="s">
        <v>12</v>
      </c>
      <c r="D1946" s="22">
        <v>0</v>
      </c>
      <c r="E1946" s="23" t="s">
        <v>49</v>
      </c>
      <c r="F1946">
        <f t="shared" si="30"/>
        <v>202102</v>
      </c>
    </row>
    <row r="1947" spans="1:6" x14ac:dyDescent="0.3">
      <c r="A1947" s="21" t="s">
        <v>24</v>
      </c>
      <c r="B1947" s="21" t="s">
        <v>6</v>
      </c>
      <c r="C1947" s="21" t="s">
        <v>7</v>
      </c>
      <c r="D1947" s="22">
        <v>3</v>
      </c>
      <c r="E1947" s="23" t="s">
        <v>49</v>
      </c>
      <c r="F1947">
        <f t="shared" si="30"/>
        <v>202102</v>
      </c>
    </row>
    <row r="1948" spans="1:6" x14ac:dyDescent="0.3">
      <c r="A1948" s="21" t="s">
        <v>24</v>
      </c>
      <c r="B1948" s="21" t="s">
        <v>6</v>
      </c>
      <c r="C1948" s="21" t="s">
        <v>9</v>
      </c>
      <c r="D1948" s="22">
        <v>0</v>
      </c>
      <c r="E1948" s="23" t="s">
        <v>49</v>
      </c>
      <c r="F1948">
        <f t="shared" si="30"/>
        <v>202102</v>
      </c>
    </row>
    <row r="1949" spans="1:6" x14ac:dyDescent="0.3">
      <c r="A1949" s="21" t="s">
        <v>24</v>
      </c>
      <c r="B1949" s="21" t="s">
        <v>6</v>
      </c>
      <c r="C1949" s="21" t="s">
        <v>10</v>
      </c>
      <c r="D1949" s="22">
        <v>1</v>
      </c>
      <c r="E1949" s="23" t="s">
        <v>49</v>
      </c>
      <c r="F1949">
        <f t="shared" si="30"/>
        <v>202102</v>
      </c>
    </row>
    <row r="1950" spans="1:6" x14ac:dyDescent="0.3">
      <c r="A1950" s="21" t="s">
        <v>24</v>
      </c>
      <c r="B1950" s="21" t="s">
        <v>6</v>
      </c>
      <c r="C1950" s="21" t="s">
        <v>11</v>
      </c>
      <c r="D1950" s="22">
        <v>0</v>
      </c>
      <c r="E1950" s="23" t="s">
        <v>49</v>
      </c>
      <c r="F1950">
        <f t="shared" si="30"/>
        <v>202102</v>
      </c>
    </row>
    <row r="1951" spans="1:6" x14ac:dyDescent="0.3">
      <c r="A1951" s="21" t="s">
        <v>24</v>
      </c>
      <c r="B1951" s="21" t="s">
        <v>6</v>
      </c>
      <c r="C1951" s="21" t="s">
        <v>12</v>
      </c>
      <c r="D1951" s="22">
        <v>0</v>
      </c>
      <c r="E1951" s="23" t="s">
        <v>49</v>
      </c>
      <c r="F1951">
        <f t="shared" si="30"/>
        <v>202102</v>
      </c>
    </row>
    <row r="1952" spans="1:6" x14ac:dyDescent="0.3">
      <c r="A1952" s="21" t="s">
        <v>5</v>
      </c>
      <c r="B1952" s="21" t="s">
        <v>6</v>
      </c>
      <c r="C1952" s="21" t="s">
        <v>7</v>
      </c>
      <c r="D1952" s="22">
        <v>364</v>
      </c>
      <c r="E1952" s="23" t="s">
        <v>50</v>
      </c>
      <c r="F1952">
        <f t="shared" si="30"/>
        <v>202103</v>
      </c>
    </row>
    <row r="1953" spans="1:6" x14ac:dyDescent="0.3">
      <c r="A1953" s="21" t="s">
        <v>5</v>
      </c>
      <c r="B1953" s="21" t="s">
        <v>6</v>
      </c>
      <c r="C1953" s="21" t="s">
        <v>9</v>
      </c>
      <c r="D1953" s="22">
        <v>108</v>
      </c>
      <c r="E1953" s="23" t="s">
        <v>50</v>
      </c>
      <c r="F1953">
        <f t="shared" si="30"/>
        <v>202103</v>
      </c>
    </row>
    <row r="1954" spans="1:6" x14ac:dyDescent="0.3">
      <c r="A1954" s="21" t="s">
        <v>5</v>
      </c>
      <c r="B1954" s="21" t="s">
        <v>6</v>
      </c>
      <c r="C1954" s="21" t="s">
        <v>10</v>
      </c>
      <c r="D1954" s="22">
        <v>147</v>
      </c>
      <c r="E1954" s="23" t="s">
        <v>50</v>
      </c>
      <c r="F1954">
        <f t="shared" si="30"/>
        <v>202103</v>
      </c>
    </row>
    <row r="1955" spans="1:6" x14ac:dyDescent="0.3">
      <c r="A1955" s="21" t="s">
        <v>5</v>
      </c>
      <c r="B1955" s="21" t="s">
        <v>6</v>
      </c>
      <c r="C1955" s="21" t="s">
        <v>11</v>
      </c>
      <c r="D1955" s="22">
        <v>87</v>
      </c>
      <c r="E1955" s="23" t="s">
        <v>50</v>
      </c>
      <c r="F1955">
        <f t="shared" si="30"/>
        <v>202103</v>
      </c>
    </row>
    <row r="1956" spans="1:6" x14ac:dyDescent="0.3">
      <c r="A1956" s="21" t="s">
        <v>5</v>
      </c>
      <c r="B1956" s="21" t="s">
        <v>6</v>
      </c>
      <c r="C1956" s="21" t="s">
        <v>12</v>
      </c>
      <c r="D1956" s="22">
        <v>19</v>
      </c>
      <c r="E1956" s="23" t="s">
        <v>50</v>
      </c>
      <c r="F1956">
        <f t="shared" si="30"/>
        <v>202103</v>
      </c>
    </row>
    <row r="1957" spans="1:6" x14ac:dyDescent="0.3">
      <c r="A1957" s="21" t="s">
        <v>13</v>
      </c>
      <c r="B1957" s="21" t="s">
        <v>6</v>
      </c>
      <c r="C1957" s="21" t="s">
        <v>7</v>
      </c>
      <c r="D1957" s="22">
        <v>43</v>
      </c>
      <c r="E1957" s="23" t="s">
        <v>50</v>
      </c>
      <c r="F1957">
        <f t="shared" si="30"/>
        <v>202103</v>
      </c>
    </row>
    <row r="1958" spans="1:6" x14ac:dyDescent="0.3">
      <c r="A1958" s="21" t="s">
        <v>13</v>
      </c>
      <c r="B1958" s="21" t="s">
        <v>6</v>
      </c>
      <c r="C1958" s="21" t="s">
        <v>9</v>
      </c>
      <c r="D1958" s="22">
        <v>7</v>
      </c>
      <c r="E1958" s="23" t="s">
        <v>50</v>
      </c>
      <c r="F1958">
        <f t="shared" si="30"/>
        <v>202103</v>
      </c>
    </row>
    <row r="1959" spans="1:6" x14ac:dyDescent="0.3">
      <c r="A1959" s="21" t="s">
        <v>13</v>
      </c>
      <c r="B1959" s="21" t="s">
        <v>6</v>
      </c>
      <c r="C1959" s="21" t="s">
        <v>10</v>
      </c>
      <c r="D1959" s="22">
        <v>29</v>
      </c>
      <c r="E1959" s="23" t="s">
        <v>50</v>
      </c>
      <c r="F1959">
        <f t="shared" si="30"/>
        <v>202103</v>
      </c>
    </row>
    <row r="1960" spans="1:6" x14ac:dyDescent="0.3">
      <c r="A1960" s="21" t="s">
        <v>13</v>
      </c>
      <c r="B1960" s="21" t="s">
        <v>6</v>
      </c>
      <c r="C1960" s="21" t="s">
        <v>11</v>
      </c>
      <c r="D1960" s="22">
        <v>10</v>
      </c>
      <c r="E1960" s="23" t="s">
        <v>50</v>
      </c>
      <c r="F1960">
        <f t="shared" si="30"/>
        <v>202103</v>
      </c>
    </row>
    <row r="1961" spans="1:6" x14ac:dyDescent="0.3">
      <c r="A1961" s="21" t="s">
        <v>13</v>
      </c>
      <c r="B1961" s="21" t="s">
        <v>6</v>
      </c>
      <c r="C1961" s="21" t="s">
        <v>12</v>
      </c>
      <c r="D1961" s="22">
        <v>2</v>
      </c>
      <c r="E1961" s="23" t="s">
        <v>50</v>
      </c>
      <c r="F1961">
        <f t="shared" si="30"/>
        <v>202103</v>
      </c>
    </row>
    <row r="1962" spans="1:6" x14ac:dyDescent="0.3">
      <c r="A1962" s="21" t="s">
        <v>14</v>
      </c>
      <c r="B1962" s="21" t="s">
        <v>6</v>
      </c>
      <c r="C1962" s="21" t="s">
        <v>7</v>
      </c>
      <c r="D1962" s="22">
        <v>142</v>
      </c>
      <c r="E1962" s="23" t="s">
        <v>50</v>
      </c>
      <c r="F1962">
        <f t="shared" si="30"/>
        <v>202103</v>
      </c>
    </row>
    <row r="1963" spans="1:6" x14ac:dyDescent="0.3">
      <c r="A1963" s="21" t="s">
        <v>14</v>
      </c>
      <c r="B1963" s="21" t="s">
        <v>6</v>
      </c>
      <c r="C1963" s="21" t="s">
        <v>9</v>
      </c>
      <c r="D1963" s="22">
        <v>25</v>
      </c>
      <c r="E1963" s="23" t="s">
        <v>50</v>
      </c>
      <c r="F1963">
        <f t="shared" si="30"/>
        <v>202103</v>
      </c>
    </row>
    <row r="1964" spans="1:6" x14ac:dyDescent="0.3">
      <c r="A1964" s="21" t="s">
        <v>14</v>
      </c>
      <c r="B1964" s="21" t="s">
        <v>6</v>
      </c>
      <c r="C1964" s="21" t="s">
        <v>10</v>
      </c>
      <c r="D1964" s="22">
        <v>58</v>
      </c>
      <c r="E1964" s="23" t="s">
        <v>50</v>
      </c>
      <c r="F1964">
        <f t="shared" si="30"/>
        <v>202103</v>
      </c>
    </row>
    <row r="1965" spans="1:6" x14ac:dyDescent="0.3">
      <c r="A1965" s="21" t="s">
        <v>14</v>
      </c>
      <c r="B1965" s="21" t="s">
        <v>6</v>
      </c>
      <c r="C1965" s="21" t="s">
        <v>11</v>
      </c>
      <c r="D1965" s="22">
        <v>38</v>
      </c>
      <c r="E1965" s="23" t="s">
        <v>50</v>
      </c>
      <c r="F1965">
        <f t="shared" si="30"/>
        <v>202103</v>
      </c>
    </row>
    <row r="1966" spans="1:6" x14ac:dyDescent="0.3">
      <c r="A1966" s="21" t="s">
        <v>14</v>
      </c>
      <c r="B1966" s="21" t="s">
        <v>6</v>
      </c>
      <c r="C1966" s="21" t="s">
        <v>12</v>
      </c>
      <c r="D1966" s="22">
        <v>24</v>
      </c>
      <c r="E1966" s="23" t="s">
        <v>50</v>
      </c>
      <c r="F1966">
        <f t="shared" si="30"/>
        <v>202103</v>
      </c>
    </row>
    <row r="1967" spans="1:6" x14ac:dyDescent="0.3">
      <c r="A1967" s="21" t="s">
        <v>140</v>
      </c>
      <c r="B1967" s="21" t="s">
        <v>6</v>
      </c>
      <c r="C1967" s="21" t="s">
        <v>7</v>
      </c>
      <c r="D1967" s="22">
        <v>16</v>
      </c>
      <c r="E1967" s="23" t="s">
        <v>50</v>
      </c>
      <c r="F1967">
        <f t="shared" si="30"/>
        <v>202103</v>
      </c>
    </row>
    <row r="1968" spans="1:6" x14ac:dyDescent="0.3">
      <c r="A1968" s="21" t="s">
        <v>140</v>
      </c>
      <c r="B1968" s="21" t="s">
        <v>6</v>
      </c>
      <c r="C1968" s="21" t="s">
        <v>9</v>
      </c>
      <c r="D1968" s="22">
        <v>2</v>
      </c>
      <c r="E1968" s="23" t="s">
        <v>50</v>
      </c>
      <c r="F1968">
        <f t="shared" si="30"/>
        <v>202103</v>
      </c>
    </row>
    <row r="1969" spans="1:6" x14ac:dyDescent="0.3">
      <c r="A1969" s="21" t="s">
        <v>140</v>
      </c>
      <c r="B1969" s="21" t="s">
        <v>6</v>
      </c>
      <c r="C1969" s="21" t="s">
        <v>10</v>
      </c>
      <c r="D1969" s="22">
        <v>1</v>
      </c>
      <c r="E1969" s="23" t="s">
        <v>50</v>
      </c>
      <c r="F1969">
        <f t="shared" si="30"/>
        <v>202103</v>
      </c>
    </row>
    <row r="1970" spans="1:6" x14ac:dyDescent="0.3">
      <c r="A1970" s="21" t="s">
        <v>140</v>
      </c>
      <c r="B1970" s="21" t="s">
        <v>6</v>
      </c>
      <c r="C1970" s="21" t="s">
        <v>11</v>
      </c>
      <c r="D1970" s="22">
        <v>1</v>
      </c>
      <c r="E1970" s="23" t="s">
        <v>50</v>
      </c>
      <c r="F1970">
        <f t="shared" si="30"/>
        <v>202103</v>
      </c>
    </row>
    <row r="1971" spans="1:6" x14ac:dyDescent="0.3">
      <c r="A1971" s="21" t="s">
        <v>140</v>
      </c>
      <c r="B1971" s="21" t="s">
        <v>6</v>
      </c>
      <c r="C1971" s="21" t="s">
        <v>12</v>
      </c>
      <c r="D1971" s="22">
        <v>0</v>
      </c>
      <c r="E1971" s="23" t="s">
        <v>50</v>
      </c>
      <c r="F1971">
        <f t="shared" si="30"/>
        <v>202103</v>
      </c>
    </row>
    <row r="1972" spans="1:6" x14ac:dyDescent="0.3">
      <c r="A1972" s="21" t="s">
        <v>15</v>
      </c>
      <c r="B1972" s="21" t="s">
        <v>6</v>
      </c>
      <c r="C1972" s="21" t="s">
        <v>7</v>
      </c>
      <c r="D1972" s="22">
        <v>499</v>
      </c>
      <c r="E1972" s="23" t="s">
        <v>50</v>
      </c>
      <c r="F1972">
        <f t="shared" si="30"/>
        <v>202103</v>
      </c>
    </row>
    <row r="1973" spans="1:6" x14ac:dyDescent="0.3">
      <c r="A1973" s="21" t="s">
        <v>15</v>
      </c>
      <c r="B1973" s="21" t="s">
        <v>6</v>
      </c>
      <c r="C1973" s="21" t="s">
        <v>9</v>
      </c>
      <c r="D1973" s="22">
        <v>119</v>
      </c>
      <c r="E1973" s="23" t="s">
        <v>50</v>
      </c>
      <c r="F1973">
        <f t="shared" si="30"/>
        <v>202103</v>
      </c>
    </row>
    <row r="1974" spans="1:6" x14ac:dyDescent="0.3">
      <c r="A1974" s="21" t="s">
        <v>15</v>
      </c>
      <c r="B1974" s="21" t="s">
        <v>6</v>
      </c>
      <c r="C1974" s="21" t="s">
        <v>10</v>
      </c>
      <c r="D1974" s="22">
        <v>495</v>
      </c>
      <c r="E1974" s="23" t="s">
        <v>50</v>
      </c>
      <c r="F1974">
        <f t="shared" si="30"/>
        <v>202103</v>
      </c>
    </row>
    <row r="1975" spans="1:6" x14ac:dyDescent="0.3">
      <c r="A1975" s="21" t="s">
        <v>15</v>
      </c>
      <c r="B1975" s="21" t="s">
        <v>6</v>
      </c>
      <c r="C1975" s="21" t="s">
        <v>11</v>
      </c>
      <c r="D1975" s="22">
        <v>142</v>
      </c>
      <c r="E1975" s="23" t="s">
        <v>50</v>
      </c>
      <c r="F1975">
        <f t="shared" si="30"/>
        <v>202103</v>
      </c>
    </row>
    <row r="1976" spans="1:6" x14ac:dyDescent="0.3">
      <c r="A1976" s="21" t="s">
        <v>15</v>
      </c>
      <c r="B1976" s="21" t="s">
        <v>6</v>
      </c>
      <c r="C1976" s="21" t="s">
        <v>12</v>
      </c>
      <c r="D1976" s="22">
        <v>28</v>
      </c>
      <c r="E1976" s="23" t="s">
        <v>50</v>
      </c>
      <c r="F1976">
        <f t="shared" si="30"/>
        <v>202103</v>
      </c>
    </row>
    <row r="1977" spans="1:6" x14ac:dyDescent="0.3">
      <c r="A1977" s="21" t="s">
        <v>16</v>
      </c>
      <c r="B1977" s="21" t="s">
        <v>6</v>
      </c>
      <c r="C1977" s="21" t="s">
        <v>7</v>
      </c>
      <c r="D1977" s="22">
        <v>1138</v>
      </c>
      <c r="E1977" s="23" t="s">
        <v>50</v>
      </c>
      <c r="F1977">
        <f t="shared" si="30"/>
        <v>202103</v>
      </c>
    </row>
    <row r="1978" spans="1:6" x14ac:dyDescent="0.3">
      <c r="A1978" s="21" t="s">
        <v>16</v>
      </c>
      <c r="B1978" s="21" t="s">
        <v>6</v>
      </c>
      <c r="C1978" s="21" t="s">
        <v>9</v>
      </c>
      <c r="D1978" s="22">
        <v>239</v>
      </c>
      <c r="E1978" s="23" t="s">
        <v>50</v>
      </c>
      <c r="F1978">
        <f t="shared" si="30"/>
        <v>202103</v>
      </c>
    </row>
    <row r="1979" spans="1:6" x14ac:dyDescent="0.3">
      <c r="A1979" s="21" t="s">
        <v>16</v>
      </c>
      <c r="B1979" s="21" t="s">
        <v>6</v>
      </c>
      <c r="C1979" s="21" t="s">
        <v>10</v>
      </c>
      <c r="D1979" s="22">
        <v>319</v>
      </c>
      <c r="E1979" s="23" t="s">
        <v>50</v>
      </c>
      <c r="F1979">
        <f t="shared" si="30"/>
        <v>202103</v>
      </c>
    </row>
    <row r="1980" spans="1:6" x14ac:dyDescent="0.3">
      <c r="A1980" s="21" t="s">
        <v>16</v>
      </c>
      <c r="B1980" s="21" t="s">
        <v>6</v>
      </c>
      <c r="C1980" s="21" t="s">
        <v>11</v>
      </c>
      <c r="D1980" s="22">
        <v>113</v>
      </c>
      <c r="E1980" s="23" t="s">
        <v>50</v>
      </c>
      <c r="F1980">
        <f t="shared" si="30"/>
        <v>202103</v>
      </c>
    </row>
    <row r="1981" spans="1:6" x14ac:dyDescent="0.3">
      <c r="A1981" s="21" t="s">
        <v>16</v>
      </c>
      <c r="B1981" s="21" t="s">
        <v>6</v>
      </c>
      <c r="C1981" s="21" t="s">
        <v>12</v>
      </c>
      <c r="D1981" s="22">
        <v>15</v>
      </c>
      <c r="E1981" s="23" t="s">
        <v>50</v>
      </c>
      <c r="F1981">
        <f t="shared" si="30"/>
        <v>202103</v>
      </c>
    </row>
    <row r="1982" spans="1:6" x14ac:dyDescent="0.3">
      <c r="A1982" s="21" t="s">
        <v>17</v>
      </c>
      <c r="B1982" s="21" t="s">
        <v>6</v>
      </c>
      <c r="C1982" s="21" t="s">
        <v>7</v>
      </c>
      <c r="D1982" s="22">
        <v>123</v>
      </c>
      <c r="E1982" s="23" t="s">
        <v>50</v>
      </c>
      <c r="F1982">
        <f t="shared" si="30"/>
        <v>202103</v>
      </c>
    </row>
    <row r="1983" spans="1:6" x14ac:dyDescent="0.3">
      <c r="A1983" s="21" t="s">
        <v>17</v>
      </c>
      <c r="B1983" s="21" t="s">
        <v>6</v>
      </c>
      <c r="C1983" s="21" t="s">
        <v>9</v>
      </c>
      <c r="D1983" s="22">
        <v>15</v>
      </c>
      <c r="E1983" s="23" t="s">
        <v>50</v>
      </c>
      <c r="F1983">
        <f t="shared" si="30"/>
        <v>202103</v>
      </c>
    </row>
    <row r="1984" spans="1:6" x14ac:dyDescent="0.3">
      <c r="A1984" s="21" t="s">
        <v>17</v>
      </c>
      <c r="B1984" s="21" t="s">
        <v>6</v>
      </c>
      <c r="C1984" s="21" t="s">
        <v>10</v>
      </c>
      <c r="D1984" s="22">
        <v>36</v>
      </c>
      <c r="E1984" s="23" t="s">
        <v>50</v>
      </c>
      <c r="F1984">
        <f t="shared" si="30"/>
        <v>202103</v>
      </c>
    </row>
    <row r="1985" spans="1:6" x14ac:dyDescent="0.3">
      <c r="A1985" s="21" t="s">
        <v>17</v>
      </c>
      <c r="B1985" s="21" t="s">
        <v>6</v>
      </c>
      <c r="C1985" s="21" t="s">
        <v>11</v>
      </c>
      <c r="D1985" s="22">
        <v>9</v>
      </c>
      <c r="E1985" s="23" t="s">
        <v>50</v>
      </c>
      <c r="F1985">
        <f t="shared" si="30"/>
        <v>202103</v>
      </c>
    </row>
    <row r="1986" spans="1:6" x14ac:dyDescent="0.3">
      <c r="A1986" s="21" t="s">
        <v>17</v>
      </c>
      <c r="B1986" s="21" t="s">
        <v>6</v>
      </c>
      <c r="C1986" s="21" t="s">
        <v>12</v>
      </c>
      <c r="D1986" s="22">
        <v>0</v>
      </c>
      <c r="E1986" s="23" t="s">
        <v>50</v>
      </c>
      <c r="F1986">
        <f t="shared" si="30"/>
        <v>202103</v>
      </c>
    </row>
    <row r="1987" spans="1:6" x14ac:dyDescent="0.3">
      <c r="A1987" s="21" t="s">
        <v>141</v>
      </c>
      <c r="B1987" s="21" t="s">
        <v>6</v>
      </c>
      <c r="C1987" s="21" t="s">
        <v>7</v>
      </c>
      <c r="D1987" s="22">
        <v>57</v>
      </c>
      <c r="E1987" s="23" t="s">
        <v>50</v>
      </c>
      <c r="F1987">
        <f t="shared" ref="F1987:F2050" si="31">YEAR(E1987)*100+MONTH(E1987)</f>
        <v>202103</v>
      </c>
    </row>
    <row r="1988" spans="1:6" x14ac:dyDescent="0.3">
      <c r="A1988" s="21" t="s">
        <v>141</v>
      </c>
      <c r="B1988" s="21" t="s">
        <v>6</v>
      </c>
      <c r="C1988" s="21" t="s">
        <v>9</v>
      </c>
      <c r="D1988" s="22">
        <v>8</v>
      </c>
      <c r="E1988" s="23" t="s">
        <v>50</v>
      </c>
      <c r="F1988">
        <f t="shared" si="31"/>
        <v>202103</v>
      </c>
    </row>
    <row r="1989" spans="1:6" x14ac:dyDescent="0.3">
      <c r="A1989" s="21" t="s">
        <v>141</v>
      </c>
      <c r="B1989" s="21" t="s">
        <v>6</v>
      </c>
      <c r="C1989" s="21" t="s">
        <v>10</v>
      </c>
      <c r="D1989" s="22">
        <v>16</v>
      </c>
      <c r="E1989" s="23" t="s">
        <v>50</v>
      </c>
      <c r="F1989">
        <f t="shared" si="31"/>
        <v>202103</v>
      </c>
    </row>
    <row r="1990" spans="1:6" x14ac:dyDescent="0.3">
      <c r="A1990" s="21" t="s">
        <v>141</v>
      </c>
      <c r="B1990" s="21" t="s">
        <v>6</v>
      </c>
      <c r="C1990" s="21" t="s">
        <v>11</v>
      </c>
      <c r="D1990" s="22">
        <v>8</v>
      </c>
      <c r="E1990" s="23" t="s">
        <v>50</v>
      </c>
      <c r="F1990">
        <f t="shared" si="31"/>
        <v>202103</v>
      </c>
    </row>
    <row r="1991" spans="1:6" x14ac:dyDescent="0.3">
      <c r="A1991" s="21" t="s">
        <v>141</v>
      </c>
      <c r="B1991" s="21" t="s">
        <v>6</v>
      </c>
      <c r="C1991" s="21" t="s">
        <v>12</v>
      </c>
      <c r="D1991" s="22">
        <v>0</v>
      </c>
      <c r="E1991" s="23" t="s">
        <v>50</v>
      </c>
      <c r="F1991">
        <f t="shared" si="31"/>
        <v>202103</v>
      </c>
    </row>
    <row r="1992" spans="1:6" x14ac:dyDescent="0.3">
      <c r="A1992" s="21" t="s">
        <v>18</v>
      </c>
      <c r="B1992" s="21" t="s">
        <v>6</v>
      </c>
      <c r="C1992" s="21" t="s">
        <v>7</v>
      </c>
      <c r="D1992" s="22">
        <v>415</v>
      </c>
      <c r="E1992" s="23" t="s">
        <v>50</v>
      </c>
      <c r="F1992">
        <f t="shared" si="31"/>
        <v>202103</v>
      </c>
    </row>
    <row r="1993" spans="1:6" x14ac:dyDescent="0.3">
      <c r="A1993" s="21" t="s">
        <v>18</v>
      </c>
      <c r="B1993" s="21" t="s">
        <v>6</v>
      </c>
      <c r="C1993" s="21" t="s">
        <v>9</v>
      </c>
      <c r="D1993" s="22">
        <v>133</v>
      </c>
      <c r="E1993" s="23" t="s">
        <v>50</v>
      </c>
      <c r="F1993">
        <f t="shared" si="31"/>
        <v>202103</v>
      </c>
    </row>
    <row r="1994" spans="1:6" x14ac:dyDescent="0.3">
      <c r="A1994" s="21" t="s">
        <v>18</v>
      </c>
      <c r="B1994" s="21" t="s">
        <v>6</v>
      </c>
      <c r="C1994" s="21" t="s">
        <v>10</v>
      </c>
      <c r="D1994" s="22">
        <v>169</v>
      </c>
      <c r="E1994" s="23" t="s">
        <v>50</v>
      </c>
      <c r="F1994">
        <f t="shared" si="31"/>
        <v>202103</v>
      </c>
    </row>
    <row r="1995" spans="1:6" x14ac:dyDescent="0.3">
      <c r="A1995" s="21" t="s">
        <v>18</v>
      </c>
      <c r="B1995" s="21" t="s">
        <v>6</v>
      </c>
      <c r="C1995" s="21" t="s">
        <v>11</v>
      </c>
      <c r="D1995" s="22">
        <v>149</v>
      </c>
      <c r="E1995" s="23" t="s">
        <v>50</v>
      </c>
      <c r="F1995">
        <f t="shared" si="31"/>
        <v>202103</v>
      </c>
    </row>
    <row r="1996" spans="1:6" x14ac:dyDescent="0.3">
      <c r="A1996" s="21" t="s">
        <v>18</v>
      </c>
      <c r="B1996" s="21" t="s">
        <v>6</v>
      </c>
      <c r="C1996" s="21" t="s">
        <v>12</v>
      </c>
      <c r="D1996" s="22">
        <v>12</v>
      </c>
      <c r="E1996" s="23" t="s">
        <v>50</v>
      </c>
      <c r="F1996">
        <f t="shared" si="31"/>
        <v>202103</v>
      </c>
    </row>
    <row r="1997" spans="1:6" x14ac:dyDescent="0.3">
      <c r="A1997" s="21" t="s">
        <v>19</v>
      </c>
      <c r="B1997" s="21" t="s">
        <v>6</v>
      </c>
      <c r="C1997" s="21" t="s">
        <v>7</v>
      </c>
      <c r="D1997" s="22">
        <v>46</v>
      </c>
      <c r="E1997" s="23" t="s">
        <v>50</v>
      </c>
      <c r="F1997">
        <f t="shared" si="31"/>
        <v>202103</v>
      </c>
    </row>
    <row r="1998" spans="1:6" x14ac:dyDescent="0.3">
      <c r="A1998" s="21" t="s">
        <v>19</v>
      </c>
      <c r="B1998" s="21" t="s">
        <v>6</v>
      </c>
      <c r="C1998" s="21" t="s">
        <v>9</v>
      </c>
      <c r="D1998" s="22">
        <v>4</v>
      </c>
      <c r="E1998" s="23" t="s">
        <v>50</v>
      </c>
      <c r="F1998">
        <f t="shared" si="31"/>
        <v>202103</v>
      </c>
    </row>
    <row r="1999" spans="1:6" x14ac:dyDescent="0.3">
      <c r="A1999" s="21" t="s">
        <v>19</v>
      </c>
      <c r="B1999" s="21" t="s">
        <v>6</v>
      </c>
      <c r="C1999" s="21" t="s">
        <v>10</v>
      </c>
      <c r="D1999" s="22">
        <v>7</v>
      </c>
      <c r="E1999" s="23" t="s">
        <v>50</v>
      </c>
      <c r="F1999">
        <f t="shared" si="31"/>
        <v>202103</v>
      </c>
    </row>
    <row r="2000" spans="1:6" x14ac:dyDescent="0.3">
      <c r="A2000" s="21" t="s">
        <v>19</v>
      </c>
      <c r="B2000" s="21" t="s">
        <v>6</v>
      </c>
      <c r="C2000" s="21" t="s">
        <v>11</v>
      </c>
      <c r="D2000" s="22">
        <v>8</v>
      </c>
      <c r="E2000" s="23" t="s">
        <v>50</v>
      </c>
      <c r="F2000">
        <f t="shared" si="31"/>
        <v>202103</v>
      </c>
    </row>
    <row r="2001" spans="1:6" x14ac:dyDescent="0.3">
      <c r="A2001" s="21" t="s">
        <v>19</v>
      </c>
      <c r="B2001" s="21" t="s">
        <v>6</v>
      </c>
      <c r="C2001" s="21" t="s">
        <v>12</v>
      </c>
      <c r="D2001" s="22">
        <v>2</v>
      </c>
      <c r="E2001" s="23" t="s">
        <v>50</v>
      </c>
      <c r="F2001">
        <f t="shared" si="31"/>
        <v>202103</v>
      </c>
    </row>
    <row r="2002" spans="1:6" x14ac:dyDescent="0.3">
      <c r="A2002" s="21" t="s">
        <v>20</v>
      </c>
      <c r="B2002" s="21" t="s">
        <v>6</v>
      </c>
      <c r="C2002" s="21" t="s">
        <v>7</v>
      </c>
      <c r="D2002" s="22">
        <v>100</v>
      </c>
      <c r="E2002" s="23" t="s">
        <v>50</v>
      </c>
      <c r="F2002">
        <f t="shared" si="31"/>
        <v>202103</v>
      </c>
    </row>
    <row r="2003" spans="1:6" x14ac:dyDescent="0.3">
      <c r="A2003" s="21" t="s">
        <v>20</v>
      </c>
      <c r="B2003" s="21" t="s">
        <v>6</v>
      </c>
      <c r="C2003" s="21" t="s">
        <v>9</v>
      </c>
      <c r="D2003" s="22">
        <v>11</v>
      </c>
      <c r="E2003" s="23" t="s">
        <v>50</v>
      </c>
      <c r="F2003">
        <f t="shared" si="31"/>
        <v>202103</v>
      </c>
    </row>
    <row r="2004" spans="1:6" x14ac:dyDescent="0.3">
      <c r="A2004" s="21" t="s">
        <v>20</v>
      </c>
      <c r="B2004" s="21" t="s">
        <v>6</v>
      </c>
      <c r="C2004" s="21" t="s">
        <v>10</v>
      </c>
      <c r="D2004" s="22">
        <v>12</v>
      </c>
      <c r="E2004" s="23" t="s">
        <v>50</v>
      </c>
      <c r="F2004">
        <f t="shared" si="31"/>
        <v>202103</v>
      </c>
    </row>
    <row r="2005" spans="1:6" x14ac:dyDescent="0.3">
      <c r="A2005" s="21" t="s">
        <v>20</v>
      </c>
      <c r="B2005" s="21" t="s">
        <v>6</v>
      </c>
      <c r="C2005" s="21" t="s">
        <v>11</v>
      </c>
      <c r="D2005" s="22">
        <v>15</v>
      </c>
      <c r="E2005" s="23" t="s">
        <v>50</v>
      </c>
      <c r="F2005">
        <f t="shared" si="31"/>
        <v>202103</v>
      </c>
    </row>
    <row r="2006" spans="1:6" x14ac:dyDescent="0.3">
      <c r="A2006" s="21" t="s">
        <v>20</v>
      </c>
      <c r="B2006" s="21" t="s">
        <v>6</v>
      </c>
      <c r="C2006" s="21" t="s">
        <v>12</v>
      </c>
      <c r="D2006" s="22">
        <v>0</v>
      </c>
      <c r="E2006" s="23" t="s">
        <v>50</v>
      </c>
      <c r="F2006">
        <f t="shared" si="31"/>
        <v>202103</v>
      </c>
    </row>
    <row r="2007" spans="1:6" x14ac:dyDescent="0.3">
      <c r="A2007" s="21" t="s">
        <v>21</v>
      </c>
      <c r="B2007" s="21" t="s">
        <v>6</v>
      </c>
      <c r="C2007" s="21" t="s">
        <v>7</v>
      </c>
      <c r="D2007" s="22">
        <v>38</v>
      </c>
      <c r="E2007" s="23" t="s">
        <v>50</v>
      </c>
      <c r="F2007">
        <f t="shared" si="31"/>
        <v>202103</v>
      </c>
    </row>
    <row r="2008" spans="1:6" x14ac:dyDescent="0.3">
      <c r="A2008" s="21" t="s">
        <v>21</v>
      </c>
      <c r="B2008" s="21" t="s">
        <v>6</v>
      </c>
      <c r="C2008" s="21" t="s">
        <v>9</v>
      </c>
      <c r="D2008" s="22">
        <v>13</v>
      </c>
      <c r="E2008" s="23" t="s">
        <v>50</v>
      </c>
      <c r="F2008">
        <f t="shared" si="31"/>
        <v>202103</v>
      </c>
    </row>
    <row r="2009" spans="1:6" x14ac:dyDescent="0.3">
      <c r="A2009" s="21" t="s">
        <v>21</v>
      </c>
      <c r="B2009" s="21" t="s">
        <v>6</v>
      </c>
      <c r="C2009" s="21" t="s">
        <v>10</v>
      </c>
      <c r="D2009" s="22">
        <v>29</v>
      </c>
      <c r="E2009" s="23" t="s">
        <v>50</v>
      </c>
      <c r="F2009">
        <f t="shared" si="31"/>
        <v>202103</v>
      </c>
    </row>
    <row r="2010" spans="1:6" x14ac:dyDescent="0.3">
      <c r="A2010" s="21" t="s">
        <v>21</v>
      </c>
      <c r="B2010" s="21" t="s">
        <v>6</v>
      </c>
      <c r="C2010" s="21" t="s">
        <v>11</v>
      </c>
      <c r="D2010" s="22">
        <v>4</v>
      </c>
      <c r="E2010" s="23" t="s">
        <v>50</v>
      </c>
      <c r="F2010">
        <f t="shared" si="31"/>
        <v>202103</v>
      </c>
    </row>
    <row r="2011" spans="1:6" x14ac:dyDescent="0.3">
      <c r="A2011" s="21" t="s">
        <v>21</v>
      </c>
      <c r="B2011" s="21" t="s">
        <v>6</v>
      </c>
      <c r="C2011" s="21" t="s">
        <v>12</v>
      </c>
      <c r="D2011" s="22">
        <v>9</v>
      </c>
      <c r="E2011" s="23" t="s">
        <v>50</v>
      </c>
      <c r="F2011">
        <f t="shared" si="31"/>
        <v>202103</v>
      </c>
    </row>
    <row r="2012" spans="1:6" x14ac:dyDescent="0.3">
      <c r="A2012" s="21" t="s">
        <v>22</v>
      </c>
      <c r="B2012" s="21" t="s">
        <v>6</v>
      </c>
      <c r="C2012" s="21" t="s">
        <v>7</v>
      </c>
      <c r="D2012" s="22">
        <v>15</v>
      </c>
      <c r="E2012" s="23" t="s">
        <v>50</v>
      </c>
      <c r="F2012">
        <f t="shared" si="31"/>
        <v>202103</v>
      </c>
    </row>
    <row r="2013" spans="1:6" x14ac:dyDescent="0.3">
      <c r="A2013" s="21" t="s">
        <v>22</v>
      </c>
      <c r="B2013" s="21" t="s">
        <v>6</v>
      </c>
      <c r="C2013" s="21" t="s">
        <v>9</v>
      </c>
      <c r="D2013" s="22">
        <v>1</v>
      </c>
      <c r="E2013" s="23" t="s">
        <v>50</v>
      </c>
      <c r="F2013">
        <f t="shared" si="31"/>
        <v>202103</v>
      </c>
    </row>
    <row r="2014" spans="1:6" x14ac:dyDescent="0.3">
      <c r="A2014" s="21" t="s">
        <v>22</v>
      </c>
      <c r="B2014" s="21" t="s">
        <v>6</v>
      </c>
      <c r="C2014" s="21" t="s">
        <v>10</v>
      </c>
      <c r="D2014" s="22">
        <v>8</v>
      </c>
      <c r="E2014" s="23" t="s">
        <v>50</v>
      </c>
      <c r="F2014">
        <f t="shared" si="31"/>
        <v>202103</v>
      </c>
    </row>
    <row r="2015" spans="1:6" x14ac:dyDescent="0.3">
      <c r="A2015" s="21" t="s">
        <v>22</v>
      </c>
      <c r="B2015" s="21" t="s">
        <v>6</v>
      </c>
      <c r="C2015" s="21" t="s">
        <v>11</v>
      </c>
      <c r="D2015" s="22">
        <v>3</v>
      </c>
      <c r="E2015" s="23" t="s">
        <v>50</v>
      </c>
      <c r="F2015">
        <f t="shared" si="31"/>
        <v>202103</v>
      </c>
    </row>
    <row r="2016" spans="1:6" x14ac:dyDescent="0.3">
      <c r="A2016" s="21" t="s">
        <v>22</v>
      </c>
      <c r="B2016" s="21" t="s">
        <v>6</v>
      </c>
      <c r="C2016" s="21" t="s">
        <v>12</v>
      </c>
      <c r="D2016" s="22">
        <v>6</v>
      </c>
      <c r="E2016" s="23" t="s">
        <v>50</v>
      </c>
      <c r="F2016">
        <f t="shared" si="31"/>
        <v>202103</v>
      </c>
    </row>
    <row r="2017" spans="1:6" x14ac:dyDescent="0.3">
      <c r="A2017" s="21" t="s">
        <v>23</v>
      </c>
      <c r="B2017" s="21" t="s">
        <v>6</v>
      </c>
      <c r="C2017" s="21" t="s">
        <v>7</v>
      </c>
      <c r="D2017" s="22">
        <v>1</v>
      </c>
      <c r="E2017" s="23" t="s">
        <v>50</v>
      </c>
      <c r="F2017">
        <f t="shared" si="31"/>
        <v>202103</v>
      </c>
    </row>
    <row r="2018" spans="1:6" x14ac:dyDescent="0.3">
      <c r="A2018" s="21" t="s">
        <v>23</v>
      </c>
      <c r="B2018" s="21" t="s">
        <v>6</v>
      </c>
      <c r="C2018" s="21" t="s">
        <v>9</v>
      </c>
      <c r="D2018" s="22">
        <v>0</v>
      </c>
      <c r="E2018" s="23" t="s">
        <v>50</v>
      </c>
      <c r="F2018">
        <f t="shared" si="31"/>
        <v>202103</v>
      </c>
    </row>
    <row r="2019" spans="1:6" x14ac:dyDescent="0.3">
      <c r="A2019" s="21" t="s">
        <v>23</v>
      </c>
      <c r="B2019" s="21" t="s">
        <v>6</v>
      </c>
      <c r="C2019" s="21" t="s">
        <v>10</v>
      </c>
      <c r="D2019" s="22">
        <v>0</v>
      </c>
      <c r="E2019" s="23" t="s">
        <v>50</v>
      </c>
      <c r="F2019">
        <f t="shared" si="31"/>
        <v>202103</v>
      </c>
    </row>
    <row r="2020" spans="1:6" x14ac:dyDescent="0.3">
      <c r="A2020" s="21" t="s">
        <v>23</v>
      </c>
      <c r="B2020" s="21" t="s">
        <v>6</v>
      </c>
      <c r="C2020" s="21" t="s">
        <v>11</v>
      </c>
      <c r="D2020" s="22">
        <v>0</v>
      </c>
      <c r="E2020" s="23" t="s">
        <v>50</v>
      </c>
      <c r="F2020">
        <f t="shared" si="31"/>
        <v>202103</v>
      </c>
    </row>
    <row r="2021" spans="1:6" x14ac:dyDescent="0.3">
      <c r="A2021" s="21" t="s">
        <v>23</v>
      </c>
      <c r="B2021" s="21" t="s">
        <v>6</v>
      </c>
      <c r="C2021" s="21" t="s">
        <v>12</v>
      </c>
      <c r="D2021" s="22">
        <v>0</v>
      </c>
      <c r="E2021" s="23" t="s">
        <v>50</v>
      </c>
      <c r="F2021">
        <f t="shared" si="31"/>
        <v>202103</v>
      </c>
    </row>
    <row r="2022" spans="1:6" x14ac:dyDescent="0.3">
      <c r="A2022" s="21" t="s">
        <v>24</v>
      </c>
      <c r="B2022" s="21" t="s">
        <v>6</v>
      </c>
      <c r="C2022" s="21" t="s">
        <v>7</v>
      </c>
      <c r="D2022" s="22">
        <v>6</v>
      </c>
      <c r="E2022" s="23" t="s">
        <v>50</v>
      </c>
      <c r="F2022">
        <f t="shared" si="31"/>
        <v>202103</v>
      </c>
    </row>
    <row r="2023" spans="1:6" x14ac:dyDescent="0.3">
      <c r="A2023" s="21" t="s">
        <v>24</v>
      </c>
      <c r="B2023" s="21" t="s">
        <v>6</v>
      </c>
      <c r="C2023" s="21" t="s">
        <v>9</v>
      </c>
      <c r="D2023" s="22">
        <v>0</v>
      </c>
      <c r="E2023" s="23" t="s">
        <v>50</v>
      </c>
      <c r="F2023">
        <f t="shared" si="31"/>
        <v>202103</v>
      </c>
    </row>
    <row r="2024" spans="1:6" x14ac:dyDescent="0.3">
      <c r="A2024" s="21" t="s">
        <v>24</v>
      </c>
      <c r="B2024" s="21" t="s">
        <v>6</v>
      </c>
      <c r="C2024" s="21" t="s">
        <v>10</v>
      </c>
      <c r="D2024" s="22">
        <v>1</v>
      </c>
      <c r="E2024" s="23" t="s">
        <v>50</v>
      </c>
      <c r="F2024">
        <f t="shared" si="31"/>
        <v>202103</v>
      </c>
    </row>
    <row r="2025" spans="1:6" x14ac:dyDescent="0.3">
      <c r="A2025" s="21" t="s">
        <v>24</v>
      </c>
      <c r="B2025" s="21" t="s">
        <v>6</v>
      </c>
      <c r="C2025" s="21" t="s">
        <v>11</v>
      </c>
      <c r="D2025" s="22">
        <v>0</v>
      </c>
      <c r="E2025" s="23" t="s">
        <v>50</v>
      </c>
      <c r="F2025">
        <f t="shared" si="31"/>
        <v>202103</v>
      </c>
    </row>
    <row r="2026" spans="1:6" x14ac:dyDescent="0.3">
      <c r="A2026" s="21" t="s">
        <v>24</v>
      </c>
      <c r="B2026" s="21" t="s">
        <v>6</v>
      </c>
      <c r="C2026" s="21" t="s">
        <v>12</v>
      </c>
      <c r="D2026" s="22">
        <v>0</v>
      </c>
      <c r="E2026" s="23" t="s">
        <v>50</v>
      </c>
      <c r="F2026">
        <f t="shared" si="31"/>
        <v>202103</v>
      </c>
    </row>
    <row r="2027" spans="1:6" x14ac:dyDescent="0.3">
      <c r="A2027" s="21" t="s">
        <v>5</v>
      </c>
      <c r="B2027" s="21" t="s">
        <v>6</v>
      </c>
      <c r="C2027" s="21" t="s">
        <v>7</v>
      </c>
      <c r="D2027" s="22">
        <v>276</v>
      </c>
      <c r="E2027" s="23" t="s">
        <v>51</v>
      </c>
      <c r="F2027">
        <f t="shared" si="31"/>
        <v>202104</v>
      </c>
    </row>
    <row r="2028" spans="1:6" x14ac:dyDescent="0.3">
      <c r="A2028" s="21" t="s">
        <v>5</v>
      </c>
      <c r="B2028" s="21" t="s">
        <v>6</v>
      </c>
      <c r="C2028" s="21" t="s">
        <v>9</v>
      </c>
      <c r="D2028" s="22">
        <v>87</v>
      </c>
      <c r="E2028" s="23" t="s">
        <v>51</v>
      </c>
      <c r="F2028">
        <f t="shared" si="31"/>
        <v>202104</v>
      </c>
    </row>
    <row r="2029" spans="1:6" x14ac:dyDescent="0.3">
      <c r="A2029" s="21" t="s">
        <v>5</v>
      </c>
      <c r="B2029" s="21" t="s">
        <v>6</v>
      </c>
      <c r="C2029" s="21" t="s">
        <v>10</v>
      </c>
      <c r="D2029" s="22">
        <v>152</v>
      </c>
      <c r="E2029" s="23" t="s">
        <v>51</v>
      </c>
      <c r="F2029">
        <f t="shared" si="31"/>
        <v>202104</v>
      </c>
    </row>
    <row r="2030" spans="1:6" x14ac:dyDescent="0.3">
      <c r="A2030" s="21" t="s">
        <v>5</v>
      </c>
      <c r="B2030" s="21" t="s">
        <v>6</v>
      </c>
      <c r="C2030" s="21" t="s">
        <v>11</v>
      </c>
      <c r="D2030" s="22">
        <v>72</v>
      </c>
      <c r="E2030" s="23" t="s">
        <v>51</v>
      </c>
      <c r="F2030">
        <f t="shared" si="31"/>
        <v>202104</v>
      </c>
    </row>
    <row r="2031" spans="1:6" x14ac:dyDescent="0.3">
      <c r="A2031" s="21" t="s">
        <v>5</v>
      </c>
      <c r="B2031" s="21" t="s">
        <v>6</v>
      </c>
      <c r="C2031" s="21" t="s">
        <v>12</v>
      </c>
      <c r="D2031" s="22">
        <v>28</v>
      </c>
      <c r="E2031" s="23" t="s">
        <v>51</v>
      </c>
      <c r="F2031">
        <f t="shared" si="31"/>
        <v>202104</v>
      </c>
    </row>
    <row r="2032" spans="1:6" x14ac:dyDescent="0.3">
      <c r="A2032" s="21" t="s">
        <v>13</v>
      </c>
      <c r="B2032" s="21" t="s">
        <v>6</v>
      </c>
      <c r="C2032" s="21" t="s">
        <v>7</v>
      </c>
      <c r="D2032" s="22">
        <v>24</v>
      </c>
      <c r="E2032" s="23" t="s">
        <v>51</v>
      </c>
      <c r="F2032">
        <f t="shared" si="31"/>
        <v>202104</v>
      </c>
    </row>
    <row r="2033" spans="1:6" x14ac:dyDescent="0.3">
      <c r="A2033" s="21" t="s">
        <v>13</v>
      </c>
      <c r="B2033" s="21" t="s">
        <v>6</v>
      </c>
      <c r="C2033" s="21" t="s">
        <v>9</v>
      </c>
      <c r="D2033" s="22">
        <v>9</v>
      </c>
      <c r="E2033" s="23" t="s">
        <v>51</v>
      </c>
      <c r="F2033">
        <f t="shared" si="31"/>
        <v>202104</v>
      </c>
    </row>
    <row r="2034" spans="1:6" x14ac:dyDescent="0.3">
      <c r="A2034" s="21" t="s">
        <v>13</v>
      </c>
      <c r="B2034" s="21" t="s">
        <v>6</v>
      </c>
      <c r="C2034" s="21" t="s">
        <v>10</v>
      </c>
      <c r="D2034" s="22">
        <v>20</v>
      </c>
      <c r="E2034" s="23" t="s">
        <v>51</v>
      </c>
      <c r="F2034">
        <f t="shared" si="31"/>
        <v>202104</v>
      </c>
    </row>
    <row r="2035" spans="1:6" x14ac:dyDescent="0.3">
      <c r="A2035" s="21" t="s">
        <v>13</v>
      </c>
      <c r="B2035" s="21" t="s">
        <v>6</v>
      </c>
      <c r="C2035" s="21" t="s">
        <v>11</v>
      </c>
      <c r="D2035" s="22">
        <v>9</v>
      </c>
      <c r="E2035" s="23" t="s">
        <v>51</v>
      </c>
      <c r="F2035">
        <f t="shared" si="31"/>
        <v>202104</v>
      </c>
    </row>
    <row r="2036" spans="1:6" x14ac:dyDescent="0.3">
      <c r="A2036" s="21" t="s">
        <v>13</v>
      </c>
      <c r="B2036" s="21" t="s">
        <v>6</v>
      </c>
      <c r="C2036" s="21" t="s">
        <v>12</v>
      </c>
      <c r="D2036" s="22">
        <v>2</v>
      </c>
      <c r="E2036" s="23" t="s">
        <v>51</v>
      </c>
      <c r="F2036">
        <f t="shared" si="31"/>
        <v>202104</v>
      </c>
    </row>
    <row r="2037" spans="1:6" x14ac:dyDescent="0.3">
      <c r="A2037" s="21" t="s">
        <v>14</v>
      </c>
      <c r="B2037" s="21" t="s">
        <v>6</v>
      </c>
      <c r="C2037" s="21" t="s">
        <v>7</v>
      </c>
      <c r="D2037" s="22">
        <v>116</v>
      </c>
      <c r="E2037" s="23" t="s">
        <v>51</v>
      </c>
      <c r="F2037">
        <f t="shared" si="31"/>
        <v>202104</v>
      </c>
    </row>
    <row r="2038" spans="1:6" x14ac:dyDescent="0.3">
      <c r="A2038" s="21" t="s">
        <v>14</v>
      </c>
      <c r="B2038" s="21" t="s">
        <v>6</v>
      </c>
      <c r="C2038" s="21" t="s">
        <v>9</v>
      </c>
      <c r="D2038" s="22">
        <v>19</v>
      </c>
      <c r="E2038" s="23" t="s">
        <v>51</v>
      </c>
      <c r="F2038">
        <f t="shared" si="31"/>
        <v>202104</v>
      </c>
    </row>
    <row r="2039" spans="1:6" x14ac:dyDescent="0.3">
      <c r="A2039" s="21" t="s">
        <v>14</v>
      </c>
      <c r="B2039" s="21" t="s">
        <v>6</v>
      </c>
      <c r="C2039" s="21" t="s">
        <v>10</v>
      </c>
      <c r="D2039" s="22">
        <v>75</v>
      </c>
      <c r="E2039" s="23" t="s">
        <v>51</v>
      </c>
      <c r="F2039">
        <f t="shared" si="31"/>
        <v>202104</v>
      </c>
    </row>
    <row r="2040" spans="1:6" x14ac:dyDescent="0.3">
      <c r="A2040" s="21" t="s">
        <v>14</v>
      </c>
      <c r="B2040" s="21" t="s">
        <v>6</v>
      </c>
      <c r="C2040" s="21" t="s">
        <v>11</v>
      </c>
      <c r="D2040" s="22">
        <v>24</v>
      </c>
      <c r="E2040" s="23" t="s">
        <v>51</v>
      </c>
      <c r="F2040">
        <f t="shared" si="31"/>
        <v>202104</v>
      </c>
    </row>
    <row r="2041" spans="1:6" x14ac:dyDescent="0.3">
      <c r="A2041" s="21" t="s">
        <v>14</v>
      </c>
      <c r="B2041" s="21" t="s">
        <v>6</v>
      </c>
      <c r="C2041" s="21" t="s">
        <v>12</v>
      </c>
      <c r="D2041" s="22">
        <v>26</v>
      </c>
      <c r="E2041" s="23" t="s">
        <v>51</v>
      </c>
      <c r="F2041">
        <f t="shared" si="31"/>
        <v>202104</v>
      </c>
    </row>
    <row r="2042" spans="1:6" x14ac:dyDescent="0.3">
      <c r="A2042" s="21" t="s">
        <v>140</v>
      </c>
      <c r="B2042" s="21" t="s">
        <v>6</v>
      </c>
      <c r="C2042" s="21" t="s">
        <v>7</v>
      </c>
      <c r="D2042" s="22">
        <v>11</v>
      </c>
      <c r="E2042" s="23" t="s">
        <v>51</v>
      </c>
      <c r="F2042">
        <f t="shared" si="31"/>
        <v>202104</v>
      </c>
    </row>
    <row r="2043" spans="1:6" x14ac:dyDescent="0.3">
      <c r="A2043" s="21" t="s">
        <v>140</v>
      </c>
      <c r="B2043" s="21" t="s">
        <v>6</v>
      </c>
      <c r="C2043" s="21" t="s">
        <v>9</v>
      </c>
      <c r="D2043" s="22">
        <v>2</v>
      </c>
      <c r="E2043" s="23" t="s">
        <v>51</v>
      </c>
      <c r="F2043">
        <f t="shared" si="31"/>
        <v>202104</v>
      </c>
    </row>
    <row r="2044" spans="1:6" x14ac:dyDescent="0.3">
      <c r="A2044" s="21" t="s">
        <v>140</v>
      </c>
      <c r="B2044" s="21" t="s">
        <v>6</v>
      </c>
      <c r="C2044" s="21" t="s">
        <v>10</v>
      </c>
      <c r="D2044" s="22">
        <v>6</v>
      </c>
      <c r="E2044" s="23" t="s">
        <v>51</v>
      </c>
      <c r="F2044">
        <f t="shared" si="31"/>
        <v>202104</v>
      </c>
    </row>
    <row r="2045" spans="1:6" x14ac:dyDescent="0.3">
      <c r="A2045" s="21" t="s">
        <v>140</v>
      </c>
      <c r="B2045" s="21" t="s">
        <v>6</v>
      </c>
      <c r="C2045" s="21" t="s">
        <v>11</v>
      </c>
      <c r="D2045" s="22">
        <v>2</v>
      </c>
      <c r="E2045" s="23" t="s">
        <v>51</v>
      </c>
      <c r="F2045">
        <f t="shared" si="31"/>
        <v>202104</v>
      </c>
    </row>
    <row r="2046" spans="1:6" x14ac:dyDescent="0.3">
      <c r="A2046" s="21" t="s">
        <v>140</v>
      </c>
      <c r="B2046" s="21" t="s">
        <v>6</v>
      </c>
      <c r="C2046" s="21" t="s">
        <v>12</v>
      </c>
      <c r="D2046" s="22">
        <v>1</v>
      </c>
      <c r="E2046" s="23" t="s">
        <v>51</v>
      </c>
      <c r="F2046">
        <f t="shared" si="31"/>
        <v>202104</v>
      </c>
    </row>
    <row r="2047" spans="1:6" x14ac:dyDescent="0.3">
      <c r="A2047" s="21" t="s">
        <v>15</v>
      </c>
      <c r="B2047" s="21" t="s">
        <v>6</v>
      </c>
      <c r="C2047" s="21" t="s">
        <v>7</v>
      </c>
      <c r="D2047" s="22">
        <v>398</v>
      </c>
      <c r="E2047" s="23" t="s">
        <v>51</v>
      </c>
      <c r="F2047">
        <f t="shared" si="31"/>
        <v>202104</v>
      </c>
    </row>
    <row r="2048" spans="1:6" x14ac:dyDescent="0.3">
      <c r="A2048" s="21" t="s">
        <v>15</v>
      </c>
      <c r="B2048" s="21" t="s">
        <v>6</v>
      </c>
      <c r="C2048" s="21" t="s">
        <v>9</v>
      </c>
      <c r="D2048" s="22">
        <v>154</v>
      </c>
      <c r="E2048" s="23" t="s">
        <v>51</v>
      </c>
      <c r="F2048">
        <f t="shared" si="31"/>
        <v>202104</v>
      </c>
    </row>
    <row r="2049" spans="1:6" x14ac:dyDescent="0.3">
      <c r="A2049" s="21" t="s">
        <v>15</v>
      </c>
      <c r="B2049" s="21" t="s">
        <v>6</v>
      </c>
      <c r="C2049" s="21" t="s">
        <v>10</v>
      </c>
      <c r="D2049" s="22">
        <v>445</v>
      </c>
      <c r="E2049" s="23" t="s">
        <v>51</v>
      </c>
      <c r="F2049">
        <f t="shared" si="31"/>
        <v>202104</v>
      </c>
    </row>
    <row r="2050" spans="1:6" x14ac:dyDescent="0.3">
      <c r="A2050" s="21" t="s">
        <v>15</v>
      </c>
      <c r="B2050" s="21" t="s">
        <v>6</v>
      </c>
      <c r="C2050" s="21" t="s">
        <v>11</v>
      </c>
      <c r="D2050" s="22">
        <v>156</v>
      </c>
      <c r="E2050" s="23" t="s">
        <v>51</v>
      </c>
      <c r="F2050">
        <f t="shared" si="31"/>
        <v>202104</v>
      </c>
    </row>
    <row r="2051" spans="1:6" x14ac:dyDescent="0.3">
      <c r="A2051" s="21" t="s">
        <v>15</v>
      </c>
      <c r="B2051" s="21" t="s">
        <v>6</v>
      </c>
      <c r="C2051" s="21" t="s">
        <v>12</v>
      </c>
      <c r="D2051" s="22">
        <v>33</v>
      </c>
      <c r="E2051" s="23" t="s">
        <v>51</v>
      </c>
      <c r="F2051">
        <f t="shared" ref="F2051:F2114" si="32">YEAR(E2051)*100+MONTH(E2051)</f>
        <v>202104</v>
      </c>
    </row>
    <row r="2052" spans="1:6" x14ac:dyDescent="0.3">
      <c r="A2052" s="21" t="s">
        <v>16</v>
      </c>
      <c r="B2052" s="21" t="s">
        <v>6</v>
      </c>
      <c r="C2052" s="21" t="s">
        <v>7</v>
      </c>
      <c r="D2052" s="22">
        <v>1069</v>
      </c>
      <c r="E2052" s="23" t="s">
        <v>51</v>
      </c>
      <c r="F2052">
        <f t="shared" si="32"/>
        <v>202104</v>
      </c>
    </row>
    <row r="2053" spans="1:6" x14ac:dyDescent="0.3">
      <c r="A2053" s="21" t="s">
        <v>16</v>
      </c>
      <c r="B2053" s="21" t="s">
        <v>6</v>
      </c>
      <c r="C2053" s="21" t="s">
        <v>9</v>
      </c>
      <c r="D2053" s="22">
        <v>221</v>
      </c>
      <c r="E2053" s="23" t="s">
        <v>51</v>
      </c>
      <c r="F2053">
        <f t="shared" si="32"/>
        <v>202104</v>
      </c>
    </row>
    <row r="2054" spans="1:6" x14ac:dyDescent="0.3">
      <c r="A2054" s="21" t="s">
        <v>16</v>
      </c>
      <c r="B2054" s="21" t="s">
        <v>6</v>
      </c>
      <c r="C2054" s="21" t="s">
        <v>10</v>
      </c>
      <c r="D2054" s="22">
        <v>298</v>
      </c>
      <c r="E2054" s="23" t="s">
        <v>51</v>
      </c>
      <c r="F2054">
        <f t="shared" si="32"/>
        <v>202104</v>
      </c>
    </row>
    <row r="2055" spans="1:6" x14ac:dyDescent="0.3">
      <c r="A2055" s="21" t="s">
        <v>16</v>
      </c>
      <c r="B2055" s="21" t="s">
        <v>6</v>
      </c>
      <c r="C2055" s="21" t="s">
        <v>11</v>
      </c>
      <c r="D2055" s="22">
        <v>91</v>
      </c>
      <c r="E2055" s="23" t="s">
        <v>51</v>
      </c>
      <c r="F2055">
        <f t="shared" si="32"/>
        <v>202104</v>
      </c>
    </row>
    <row r="2056" spans="1:6" x14ac:dyDescent="0.3">
      <c r="A2056" s="21" t="s">
        <v>16</v>
      </c>
      <c r="B2056" s="21" t="s">
        <v>6</v>
      </c>
      <c r="C2056" s="21" t="s">
        <v>12</v>
      </c>
      <c r="D2056" s="22">
        <v>18</v>
      </c>
      <c r="E2056" s="23" t="s">
        <v>51</v>
      </c>
      <c r="F2056">
        <f t="shared" si="32"/>
        <v>202104</v>
      </c>
    </row>
    <row r="2057" spans="1:6" x14ac:dyDescent="0.3">
      <c r="A2057" s="21" t="s">
        <v>17</v>
      </c>
      <c r="B2057" s="21" t="s">
        <v>6</v>
      </c>
      <c r="C2057" s="21" t="s">
        <v>7</v>
      </c>
      <c r="D2057" s="22">
        <v>85</v>
      </c>
      <c r="E2057" s="23" t="s">
        <v>51</v>
      </c>
      <c r="F2057">
        <f t="shared" si="32"/>
        <v>202104</v>
      </c>
    </row>
    <row r="2058" spans="1:6" x14ac:dyDescent="0.3">
      <c r="A2058" s="21" t="s">
        <v>17</v>
      </c>
      <c r="B2058" s="21" t="s">
        <v>6</v>
      </c>
      <c r="C2058" s="21" t="s">
        <v>9</v>
      </c>
      <c r="D2058" s="22">
        <v>7</v>
      </c>
      <c r="E2058" s="23" t="s">
        <v>51</v>
      </c>
      <c r="F2058">
        <f t="shared" si="32"/>
        <v>202104</v>
      </c>
    </row>
    <row r="2059" spans="1:6" x14ac:dyDescent="0.3">
      <c r="A2059" s="21" t="s">
        <v>17</v>
      </c>
      <c r="B2059" s="21" t="s">
        <v>6</v>
      </c>
      <c r="C2059" s="21" t="s">
        <v>10</v>
      </c>
      <c r="D2059" s="22">
        <v>8</v>
      </c>
      <c r="E2059" s="23" t="s">
        <v>51</v>
      </c>
      <c r="F2059">
        <f t="shared" si="32"/>
        <v>202104</v>
      </c>
    </row>
    <row r="2060" spans="1:6" x14ac:dyDescent="0.3">
      <c r="A2060" s="21" t="s">
        <v>17</v>
      </c>
      <c r="B2060" s="21" t="s">
        <v>6</v>
      </c>
      <c r="C2060" s="21" t="s">
        <v>11</v>
      </c>
      <c r="D2060" s="22">
        <v>7</v>
      </c>
      <c r="E2060" s="23" t="s">
        <v>51</v>
      </c>
      <c r="F2060">
        <f t="shared" si="32"/>
        <v>202104</v>
      </c>
    </row>
    <row r="2061" spans="1:6" x14ac:dyDescent="0.3">
      <c r="A2061" s="21" t="s">
        <v>17</v>
      </c>
      <c r="B2061" s="21" t="s">
        <v>6</v>
      </c>
      <c r="C2061" s="21" t="s">
        <v>12</v>
      </c>
      <c r="D2061" s="22">
        <v>0</v>
      </c>
      <c r="E2061" s="23" t="s">
        <v>51</v>
      </c>
      <c r="F2061">
        <f t="shared" si="32"/>
        <v>202104</v>
      </c>
    </row>
    <row r="2062" spans="1:6" x14ac:dyDescent="0.3">
      <c r="A2062" s="21" t="s">
        <v>141</v>
      </c>
      <c r="B2062" s="21" t="s">
        <v>6</v>
      </c>
      <c r="C2062" s="21" t="s">
        <v>7</v>
      </c>
      <c r="D2062" s="22">
        <v>28</v>
      </c>
      <c r="E2062" s="23" t="s">
        <v>51</v>
      </c>
      <c r="F2062">
        <f t="shared" si="32"/>
        <v>202104</v>
      </c>
    </row>
    <row r="2063" spans="1:6" x14ac:dyDescent="0.3">
      <c r="A2063" s="21" t="s">
        <v>141</v>
      </c>
      <c r="B2063" s="21" t="s">
        <v>6</v>
      </c>
      <c r="C2063" s="21" t="s">
        <v>9</v>
      </c>
      <c r="D2063" s="22">
        <v>13</v>
      </c>
      <c r="E2063" s="23" t="s">
        <v>51</v>
      </c>
      <c r="F2063">
        <f t="shared" si="32"/>
        <v>202104</v>
      </c>
    </row>
    <row r="2064" spans="1:6" x14ac:dyDescent="0.3">
      <c r="A2064" s="21" t="s">
        <v>141</v>
      </c>
      <c r="B2064" s="21" t="s">
        <v>6</v>
      </c>
      <c r="C2064" s="21" t="s">
        <v>10</v>
      </c>
      <c r="D2064" s="22">
        <v>16</v>
      </c>
      <c r="E2064" s="23" t="s">
        <v>51</v>
      </c>
      <c r="F2064">
        <f t="shared" si="32"/>
        <v>202104</v>
      </c>
    </row>
    <row r="2065" spans="1:6" x14ac:dyDescent="0.3">
      <c r="A2065" s="21" t="s">
        <v>141</v>
      </c>
      <c r="B2065" s="21" t="s">
        <v>6</v>
      </c>
      <c r="C2065" s="21" t="s">
        <v>11</v>
      </c>
      <c r="D2065" s="22">
        <v>3</v>
      </c>
      <c r="E2065" s="23" t="s">
        <v>51</v>
      </c>
      <c r="F2065">
        <f t="shared" si="32"/>
        <v>202104</v>
      </c>
    </row>
    <row r="2066" spans="1:6" x14ac:dyDescent="0.3">
      <c r="A2066" s="21" t="s">
        <v>141</v>
      </c>
      <c r="B2066" s="21" t="s">
        <v>6</v>
      </c>
      <c r="C2066" s="21" t="s">
        <v>12</v>
      </c>
      <c r="D2066" s="22">
        <v>0</v>
      </c>
      <c r="E2066" s="23" t="s">
        <v>51</v>
      </c>
      <c r="F2066">
        <f t="shared" si="32"/>
        <v>202104</v>
      </c>
    </row>
    <row r="2067" spans="1:6" x14ac:dyDescent="0.3">
      <c r="A2067" s="21" t="s">
        <v>18</v>
      </c>
      <c r="B2067" s="21" t="s">
        <v>6</v>
      </c>
      <c r="C2067" s="21" t="s">
        <v>7</v>
      </c>
      <c r="D2067" s="22">
        <v>372</v>
      </c>
      <c r="E2067" s="23" t="s">
        <v>51</v>
      </c>
      <c r="F2067">
        <f t="shared" si="32"/>
        <v>202104</v>
      </c>
    </row>
    <row r="2068" spans="1:6" x14ac:dyDescent="0.3">
      <c r="A2068" s="21" t="s">
        <v>18</v>
      </c>
      <c r="B2068" s="21" t="s">
        <v>6</v>
      </c>
      <c r="C2068" s="21" t="s">
        <v>9</v>
      </c>
      <c r="D2068" s="22">
        <v>114</v>
      </c>
      <c r="E2068" s="23" t="s">
        <v>51</v>
      </c>
      <c r="F2068">
        <f t="shared" si="32"/>
        <v>202104</v>
      </c>
    </row>
    <row r="2069" spans="1:6" x14ac:dyDescent="0.3">
      <c r="A2069" s="21" t="s">
        <v>18</v>
      </c>
      <c r="B2069" s="21" t="s">
        <v>6</v>
      </c>
      <c r="C2069" s="21" t="s">
        <v>10</v>
      </c>
      <c r="D2069" s="22">
        <v>164</v>
      </c>
      <c r="E2069" s="23" t="s">
        <v>51</v>
      </c>
      <c r="F2069">
        <f t="shared" si="32"/>
        <v>202104</v>
      </c>
    </row>
    <row r="2070" spans="1:6" x14ac:dyDescent="0.3">
      <c r="A2070" s="21" t="s">
        <v>18</v>
      </c>
      <c r="B2070" s="21" t="s">
        <v>6</v>
      </c>
      <c r="C2070" s="21" t="s">
        <v>11</v>
      </c>
      <c r="D2070" s="22">
        <v>144</v>
      </c>
      <c r="E2070" s="23" t="s">
        <v>51</v>
      </c>
      <c r="F2070">
        <f t="shared" si="32"/>
        <v>202104</v>
      </c>
    </row>
    <row r="2071" spans="1:6" x14ac:dyDescent="0.3">
      <c r="A2071" s="21" t="s">
        <v>18</v>
      </c>
      <c r="B2071" s="21" t="s">
        <v>6</v>
      </c>
      <c r="C2071" s="21" t="s">
        <v>12</v>
      </c>
      <c r="D2071" s="22">
        <v>15</v>
      </c>
      <c r="E2071" s="23" t="s">
        <v>51</v>
      </c>
      <c r="F2071">
        <f t="shared" si="32"/>
        <v>202104</v>
      </c>
    </row>
    <row r="2072" spans="1:6" x14ac:dyDescent="0.3">
      <c r="A2072" s="21" t="s">
        <v>19</v>
      </c>
      <c r="B2072" s="21" t="s">
        <v>6</v>
      </c>
      <c r="C2072" s="21" t="s">
        <v>7</v>
      </c>
      <c r="D2072" s="22">
        <v>37</v>
      </c>
      <c r="E2072" s="23" t="s">
        <v>51</v>
      </c>
      <c r="F2072">
        <f t="shared" si="32"/>
        <v>202104</v>
      </c>
    </row>
    <row r="2073" spans="1:6" x14ac:dyDescent="0.3">
      <c r="A2073" s="21" t="s">
        <v>19</v>
      </c>
      <c r="B2073" s="21" t="s">
        <v>6</v>
      </c>
      <c r="C2073" s="21" t="s">
        <v>9</v>
      </c>
      <c r="D2073" s="22">
        <v>2</v>
      </c>
      <c r="E2073" s="23" t="s">
        <v>51</v>
      </c>
      <c r="F2073">
        <f t="shared" si="32"/>
        <v>202104</v>
      </c>
    </row>
    <row r="2074" spans="1:6" x14ac:dyDescent="0.3">
      <c r="A2074" s="21" t="s">
        <v>19</v>
      </c>
      <c r="B2074" s="21" t="s">
        <v>6</v>
      </c>
      <c r="C2074" s="21" t="s">
        <v>10</v>
      </c>
      <c r="D2074" s="22">
        <v>7</v>
      </c>
      <c r="E2074" s="23" t="s">
        <v>51</v>
      </c>
      <c r="F2074">
        <f t="shared" si="32"/>
        <v>202104</v>
      </c>
    </row>
    <row r="2075" spans="1:6" x14ac:dyDescent="0.3">
      <c r="A2075" s="21" t="s">
        <v>19</v>
      </c>
      <c r="B2075" s="21" t="s">
        <v>6</v>
      </c>
      <c r="C2075" s="21" t="s">
        <v>11</v>
      </c>
      <c r="D2075" s="22">
        <v>5</v>
      </c>
      <c r="E2075" s="23" t="s">
        <v>51</v>
      </c>
      <c r="F2075">
        <f t="shared" si="32"/>
        <v>202104</v>
      </c>
    </row>
    <row r="2076" spans="1:6" x14ac:dyDescent="0.3">
      <c r="A2076" s="21" t="s">
        <v>19</v>
      </c>
      <c r="B2076" s="21" t="s">
        <v>6</v>
      </c>
      <c r="C2076" s="21" t="s">
        <v>12</v>
      </c>
      <c r="D2076" s="22">
        <v>1</v>
      </c>
      <c r="E2076" s="23" t="s">
        <v>51</v>
      </c>
      <c r="F2076">
        <f t="shared" si="32"/>
        <v>202104</v>
      </c>
    </row>
    <row r="2077" spans="1:6" x14ac:dyDescent="0.3">
      <c r="A2077" s="21" t="s">
        <v>20</v>
      </c>
      <c r="B2077" s="21" t="s">
        <v>6</v>
      </c>
      <c r="C2077" s="21" t="s">
        <v>7</v>
      </c>
      <c r="D2077" s="22">
        <v>78</v>
      </c>
      <c r="E2077" s="23" t="s">
        <v>51</v>
      </c>
      <c r="F2077">
        <f t="shared" si="32"/>
        <v>202104</v>
      </c>
    </row>
    <row r="2078" spans="1:6" x14ac:dyDescent="0.3">
      <c r="A2078" s="21" t="s">
        <v>20</v>
      </c>
      <c r="B2078" s="21" t="s">
        <v>6</v>
      </c>
      <c r="C2078" s="21" t="s">
        <v>9</v>
      </c>
      <c r="D2078" s="22">
        <v>12</v>
      </c>
      <c r="E2078" s="23" t="s">
        <v>51</v>
      </c>
      <c r="F2078">
        <f t="shared" si="32"/>
        <v>202104</v>
      </c>
    </row>
    <row r="2079" spans="1:6" x14ac:dyDescent="0.3">
      <c r="A2079" s="21" t="s">
        <v>20</v>
      </c>
      <c r="B2079" s="21" t="s">
        <v>6</v>
      </c>
      <c r="C2079" s="21" t="s">
        <v>10</v>
      </c>
      <c r="D2079" s="22">
        <v>21</v>
      </c>
      <c r="E2079" s="23" t="s">
        <v>51</v>
      </c>
      <c r="F2079">
        <f t="shared" si="32"/>
        <v>202104</v>
      </c>
    </row>
    <row r="2080" spans="1:6" x14ac:dyDescent="0.3">
      <c r="A2080" s="21" t="s">
        <v>20</v>
      </c>
      <c r="B2080" s="21" t="s">
        <v>6</v>
      </c>
      <c r="C2080" s="21" t="s">
        <v>11</v>
      </c>
      <c r="D2080" s="22">
        <v>10</v>
      </c>
      <c r="E2080" s="23" t="s">
        <v>51</v>
      </c>
      <c r="F2080">
        <f t="shared" si="32"/>
        <v>202104</v>
      </c>
    </row>
    <row r="2081" spans="1:6" x14ac:dyDescent="0.3">
      <c r="A2081" s="21" t="s">
        <v>20</v>
      </c>
      <c r="B2081" s="21" t="s">
        <v>6</v>
      </c>
      <c r="C2081" s="21" t="s">
        <v>12</v>
      </c>
      <c r="D2081" s="22">
        <v>0</v>
      </c>
      <c r="E2081" s="23" t="s">
        <v>51</v>
      </c>
      <c r="F2081">
        <f t="shared" si="32"/>
        <v>202104</v>
      </c>
    </row>
    <row r="2082" spans="1:6" x14ac:dyDescent="0.3">
      <c r="A2082" s="21" t="s">
        <v>21</v>
      </c>
      <c r="B2082" s="21" t="s">
        <v>6</v>
      </c>
      <c r="C2082" s="21" t="s">
        <v>7</v>
      </c>
      <c r="D2082" s="22">
        <v>33</v>
      </c>
      <c r="E2082" s="23" t="s">
        <v>51</v>
      </c>
      <c r="F2082">
        <f t="shared" si="32"/>
        <v>202104</v>
      </c>
    </row>
    <row r="2083" spans="1:6" x14ac:dyDescent="0.3">
      <c r="A2083" s="21" t="s">
        <v>21</v>
      </c>
      <c r="B2083" s="21" t="s">
        <v>6</v>
      </c>
      <c r="C2083" s="21" t="s">
        <v>9</v>
      </c>
      <c r="D2083" s="22">
        <v>37</v>
      </c>
      <c r="E2083" s="23" t="s">
        <v>51</v>
      </c>
      <c r="F2083">
        <f t="shared" si="32"/>
        <v>202104</v>
      </c>
    </row>
    <row r="2084" spans="1:6" x14ac:dyDescent="0.3">
      <c r="A2084" s="21" t="s">
        <v>21</v>
      </c>
      <c r="B2084" s="21" t="s">
        <v>6</v>
      </c>
      <c r="C2084" s="21" t="s">
        <v>10</v>
      </c>
      <c r="D2084" s="22">
        <v>11</v>
      </c>
      <c r="E2084" s="23" t="s">
        <v>51</v>
      </c>
      <c r="F2084">
        <f t="shared" si="32"/>
        <v>202104</v>
      </c>
    </row>
    <row r="2085" spans="1:6" x14ac:dyDescent="0.3">
      <c r="A2085" s="21" t="s">
        <v>21</v>
      </c>
      <c r="B2085" s="21" t="s">
        <v>6</v>
      </c>
      <c r="C2085" s="21" t="s">
        <v>11</v>
      </c>
      <c r="D2085" s="22">
        <v>5</v>
      </c>
      <c r="E2085" s="23" t="s">
        <v>51</v>
      </c>
      <c r="F2085">
        <f t="shared" si="32"/>
        <v>202104</v>
      </c>
    </row>
    <row r="2086" spans="1:6" x14ac:dyDescent="0.3">
      <c r="A2086" s="21" t="s">
        <v>21</v>
      </c>
      <c r="B2086" s="21" t="s">
        <v>6</v>
      </c>
      <c r="C2086" s="21" t="s">
        <v>12</v>
      </c>
      <c r="D2086" s="22">
        <v>5</v>
      </c>
      <c r="E2086" s="23" t="s">
        <v>51</v>
      </c>
      <c r="F2086">
        <f t="shared" si="32"/>
        <v>202104</v>
      </c>
    </row>
    <row r="2087" spans="1:6" x14ac:dyDescent="0.3">
      <c r="A2087" s="21" t="s">
        <v>22</v>
      </c>
      <c r="B2087" s="21" t="s">
        <v>6</v>
      </c>
      <c r="C2087" s="21" t="s">
        <v>7</v>
      </c>
      <c r="D2087" s="22">
        <v>20</v>
      </c>
      <c r="E2087" s="23" t="s">
        <v>51</v>
      </c>
      <c r="F2087">
        <f t="shared" si="32"/>
        <v>202104</v>
      </c>
    </row>
    <row r="2088" spans="1:6" x14ac:dyDescent="0.3">
      <c r="A2088" s="21" t="s">
        <v>22</v>
      </c>
      <c r="B2088" s="21" t="s">
        <v>6</v>
      </c>
      <c r="C2088" s="21" t="s">
        <v>9</v>
      </c>
      <c r="D2088" s="22">
        <v>2</v>
      </c>
      <c r="E2088" s="23" t="s">
        <v>51</v>
      </c>
      <c r="F2088">
        <f t="shared" si="32"/>
        <v>202104</v>
      </c>
    </row>
    <row r="2089" spans="1:6" x14ac:dyDescent="0.3">
      <c r="A2089" s="21" t="s">
        <v>22</v>
      </c>
      <c r="B2089" s="21" t="s">
        <v>6</v>
      </c>
      <c r="C2089" s="21" t="s">
        <v>10</v>
      </c>
      <c r="D2089" s="22">
        <v>3</v>
      </c>
      <c r="E2089" s="23" t="s">
        <v>51</v>
      </c>
      <c r="F2089">
        <f t="shared" si="32"/>
        <v>202104</v>
      </c>
    </row>
    <row r="2090" spans="1:6" x14ac:dyDescent="0.3">
      <c r="A2090" s="21" t="s">
        <v>22</v>
      </c>
      <c r="B2090" s="21" t="s">
        <v>6</v>
      </c>
      <c r="C2090" s="21" t="s">
        <v>11</v>
      </c>
      <c r="D2090" s="22">
        <v>5</v>
      </c>
      <c r="E2090" s="23" t="s">
        <v>51</v>
      </c>
      <c r="F2090">
        <f t="shared" si="32"/>
        <v>202104</v>
      </c>
    </row>
    <row r="2091" spans="1:6" x14ac:dyDescent="0.3">
      <c r="A2091" s="21" t="s">
        <v>22</v>
      </c>
      <c r="B2091" s="21" t="s">
        <v>6</v>
      </c>
      <c r="C2091" s="21" t="s">
        <v>12</v>
      </c>
      <c r="D2091" s="22">
        <v>0</v>
      </c>
      <c r="E2091" s="23" t="s">
        <v>51</v>
      </c>
      <c r="F2091">
        <f t="shared" si="32"/>
        <v>202104</v>
      </c>
    </row>
    <row r="2092" spans="1:6" x14ac:dyDescent="0.3">
      <c r="A2092" s="21" t="s">
        <v>23</v>
      </c>
      <c r="B2092" s="21" t="s">
        <v>6</v>
      </c>
      <c r="C2092" s="21" t="s">
        <v>7</v>
      </c>
      <c r="D2092" s="22">
        <v>0</v>
      </c>
      <c r="E2092" s="23" t="s">
        <v>51</v>
      </c>
      <c r="F2092">
        <f t="shared" si="32"/>
        <v>202104</v>
      </c>
    </row>
    <row r="2093" spans="1:6" x14ac:dyDescent="0.3">
      <c r="A2093" s="21" t="s">
        <v>23</v>
      </c>
      <c r="B2093" s="21" t="s">
        <v>6</v>
      </c>
      <c r="C2093" s="21" t="s">
        <v>9</v>
      </c>
      <c r="D2093" s="22">
        <v>0</v>
      </c>
      <c r="E2093" s="23" t="s">
        <v>51</v>
      </c>
      <c r="F2093">
        <f t="shared" si="32"/>
        <v>202104</v>
      </c>
    </row>
    <row r="2094" spans="1:6" x14ac:dyDescent="0.3">
      <c r="A2094" s="21" t="s">
        <v>23</v>
      </c>
      <c r="B2094" s="21" t="s">
        <v>6</v>
      </c>
      <c r="C2094" s="21" t="s">
        <v>10</v>
      </c>
      <c r="D2094" s="22">
        <v>0</v>
      </c>
      <c r="E2094" s="23" t="s">
        <v>51</v>
      </c>
      <c r="F2094">
        <f t="shared" si="32"/>
        <v>202104</v>
      </c>
    </row>
    <row r="2095" spans="1:6" x14ac:dyDescent="0.3">
      <c r="A2095" s="21" t="s">
        <v>23</v>
      </c>
      <c r="B2095" s="21" t="s">
        <v>6</v>
      </c>
      <c r="C2095" s="21" t="s">
        <v>11</v>
      </c>
      <c r="D2095" s="22">
        <v>0</v>
      </c>
      <c r="E2095" s="23" t="s">
        <v>51</v>
      </c>
      <c r="F2095">
        <f t="shared" si="32"/>
        <v>202104</v>
      </c>
    </row>
    <row r="2096" spans="1:6" x14ac:dyDescent="0.3">
      <c r="A2096" s="21" t="s">
        <v>23</v>
      </c>
      <c r="B2096" s="21" t="s">
        <v>6</v>
      </c>
      <c r="C2096" s="21" t="s">
        <v>12</v>
      </c>
      <c r="D2096" s="22">
        <v>0</v>
      </c>
      <c r="E2096" s="23" t="s">
        <v>51</v>
      </c>
      <c r="F2096">
        <f t="shared" si="32"/>
        <v>202104</v>
      </c>
    </row>
    <row r="2097" spans="1:6" x14ac:dyDescent="0.3">
      <c r="A2097" s="21" t="s">
        <v>24</v>
      </c>
      <c r="B2097" s="21" t="s">
        <v>6</v>
      </c>
      <c r="C2097" s="21" t="s">
        <v>7</v>
      </c>
      <c r="D2097" s="22">
        <v>2</v>
      </c>
      <c r="E2097" s="23" t="s">
        <v>51</v>
      </c>
      <c r="F2097">
        <f t="shared" si="32"/>
        <v>202104</v>
      </c>
    </row>
    <row r="2098" spans="1:6" x14ac:dyDescent="0.3">
      <c r="A2098" s="21" t="s">
        <v>24</v>
      </c>
      <c r="B2098" s="21" t="s">
        <v>6</v>
      </c>
      <c r="C2098" s="21" t="s">
        <v>9</v>
      </c>
      <c r="D2098" s="22">
        <v>1</v>
      </c>
      <c r="E2098" s="23" t="s">
        <v>51</v>
      </c>
      <c r="F2098">
        <f t="shared" si="32"/>
        <v>202104</v>
      </c>
    </row>
    <row r="2099" spans="1:6" x14ac:dyDescent="0.3">
      <c r="A2099" s="21" t="s">
        <v>24</v>
      </c>
      <c r="B2099" s="21" t="s">
        <v>6</v>
      </c>
      <c r="C2099" s="21" t="s">
        <v>10</v>
      </c>
      <c r="D2099" s="22">
        <v>0</v>
      </c>
      <c r="E2099" s="23" t="s">
        <v>51</v>
      </c>
      <c r="F2099">
        <f t="shared" si="32"/>
        <v>202104</v>
      </c>
    </row>
    <row r="2100" spans="1:6" x14ac:dyDescent="0.3">
      <c r="A2100" s="21" t="s">
        <v>24</v>
      </c>
      <c r="B2100" s="21" t="s">
        <v>6</v>
      </c>
      <c r="C2100" s="21" t="s">
        <v>11</v>
      </c>
      <c r="D2100" s="22">
        <v>0</v>
      </c>
      <c r="E2100" s="23" t="s">
        <v>51</v>
      </c>
      <c r="F2100">
        <f t="shared" si="32"/>
        <v>202104</v>
      </c>
    </row>
    <row r="2101" spans="1:6" x14ac:dyDescent="0.3">
      <c r="A2101" s="21" t="s">
        <v>24</v>
      </c>
      <c r="B2101" s="21" t="s">
        <v>6</v>
      </c>
      <c r="C2101" s="21" t="s">
        <v>12</v>
      </c>
      <c r="D2101" s="22">
        <v>1</v>
      </c>
      <c r="E2101" s="23" t="s">
        <v>51</v>
      </c>
      <c r="F2101">
        <f t="shared" si="32"/>
        <v>202104</v>
      </c>
    </row>
    <row r="2102" spans="1:6" x14ac:dyDescent="0.3">
      <c r="A2102" s="21" t="s">
        <v>5</v>
      </c>
      <c r="B2102" s="21" t="s">
        <v>6</v>
      </c>
      <c r="C2102" s="21" t="s">
        <v>7</v>
      </c>
      <c r="D2102" s="22">
        <v>283</v>
      </c>
      <c r="E2102" s="23" t="s">
        <v>52</v>
      </c>
      <c r="F2102">
        <f t="shared" si="32"/>
        <v>202105</v>
      </c>
    </row>
    <row r="2103" spans="1:6" x14ac:dyDescent="0.3">
      <c r="A2103" s="21" t="s">
        <v>5</v>
      </c>
      <c r="B2103" s="21" t="s">
        <v>6</v>
      </c>
      <c r="C2103" s="21" t="s">
        <v>9</v>
      </c>
      <c r="D2103" s="22">
        <v>100</v>
      </c>
      <c r="E2103" s="23" t="s">
        <v>52</v>
      </c>
      <c r="F2103">
        <f t="shared" si="32"/>
        <v>202105</v>
      </c>
    </row>
    <row r="2104" spans="1:6" x14ac:dyDescent="0.3">
      <c r="A2104" s="21" t="s">
        <v>5</v>
      </c>
      <c r="B2104" s="21" t="s">
        <v>6</v>
      </c>
      <c r="C2104" s="21" t="s">
        <v>10</v>
      </c>
      <c r="D2104" s="22">
        <v>151</v>
      </c>
      <c r="E2104" s="23" t="s">
        <v>52</v>
      </c>
      <c r="F2104">
        <f t="shared" si="32"/>
        <v>202105</v>
      </c>
    </row>
    <row r="2105" spans="1:6" x14ac:dyDescent="0.3">
      <c r="A2105" s="21" t="s">
        <v>5</v>
      </c>
      <c r="B2105" s="21" t="s">
        <v>6</v>
      </c>
      <c r="C2105" s="21" t="s">
        <v>11</v>
      </c>
      <c r="D2105" s="22">
        <v>65</v>
      </c>
      <c r="E2105" s="23" t="s">
        <v>52</v>
      </c>
      <c r="F2105">
        <f t="shared" si="32"/>
        <v>202105</v>
      </c>
    </row>
    <row r="2106" spans="1:6" x14ac:dyDescent="0.3">
      <c r="A2106" s="21" t="s">
        <v>5</v>
      </c>
      <c r="B2106" s="21" t="s">
        <v>6</v>
      </c>
      <c r="C2106" s="21" t="s">
        <v>12</v>
      </c>
      <c r="D2106" s="22">
        <v>23</v>
      </c>
      <c r="E2106" s="23" t="s">
        <v>52</v>
      </c>
      <c r="F2106">
        <f t="shared" si="32"/>
        <v>202105</v>
      </c>
    </row>
    <row r="2107" spans="1:6" x14ac:dyDescent="0.3">
      <c r="A2107" s="21" t="s">
        <v>13</v>
      </c>
      <c r="B2107" s="21" t="s">
        <v>6</v>
      </c>
      <c r="C2107" s="21" t="s">
        <v>7</v>
      </c>
      <c r="D2107" s="22">
        <v>31</v>
      </c>
      <c r="E2107" s="23" t="s">
        <v>52</v>
      </c>
      <c r="F2107">
        <f t="shared" si="32"/>
        <v>202105</v>
      </c>
    </row>
    <row r="2108" spans="1:6" x14ac:dyDescent="0.3">
      <c r="A2108" s="21" t="s">
        <v>13</v>
      </c>
      <c r="B2108" s="21" t="s">
        <v>6</v>
      </c>
      <c r="C2108" s="21" t="s">
        <v>9</v>
      </c>
      <c r="D2108" s="22">
        <v>11</v>
      </c>
      <c r="E2108" s="23" t="s">
        <v>52</v>
      </c>
      <c r="F2108">
        <f t="shared" si="32"/>
        <v>202105</v>
      </c>
    </row>
    <row r="2109" spans="1:6" x14ac:dyDescent="0.3">
      <c r="A2109" s="21" t="s">
        <v>13</v>
      </c>
      <c r="B2109" s="21" t="s">
        <v>6</v>
      </c>
      <c r="C2109" s="21" t="s">
        <v>10</v>
      </c>
      <c r="D2109" s="22">
        <v>13</v>
      </c>
      <c r="E2109" s="23" t="s">
        <v>52</v>
      </c>
      <c r="F2109">
        <f t="shared" si="32"/>
        <v>202105</v>
      </c>
    </row>
    <row r="2110" spans="1:6" x14ac:dyDescent="0.3">
      <c r="A2110" s="21" t="s">
        <v>13</v>
      </c>
      <c r="B2110" s="21" t="s">
        <v>6</v>
      </c>
      <c r="C2110" s="21" t="s">
        <v>11</v>
      </c>
      <c r="D2110" s="22">
        <v>5</v>
      </c>
      <c r="E2110" s="23" t="s">
        <v>52</v>
      </c>
      <c r="F2110">
        <f t="shared" si="32"/>
        <v>202105</v>
      </c>
    </row>
    <row r="2111" spans="1:6" x14ac:dyDescent="0.3">
      <c r="A2111" s="21" t="s">
        <v>13</v>
      </c>
      <c r="B2111" s="21" t="s">
        <v>6</v>
      </c>
      <c r="C2111" s="21" t="s">
        <v>12</v>
      </c>
      <c r="D2111" s="22">
        <v>1</v>
      </c>
      <c r="E2111" s="23" t="s">
        <v>52</v>
      </c>
      <c r="F2111">
        <f t="shared" si="32"/>
        <v>202105</v>
      </c>
    </row>
    <row r="2112" spans="1:6" x14ac:dyDescent="0.3">
      <c r="A2112" s="21" t="s">
        <v>14</v>
      </c>
      <c r="B2112" s="21" t="s">
        <v>6</v>
      </c>
      <c r="C2112" s="21" t="s">
        <v>7</v>
      </c>
      <c r="D2112" s="22">
        <v>109</v>
      </c>
      <c r="E2112" s="23" t="s">
        <v>52</v>
      </c>
      <c r="F2112">
        <f t="shared" si="32"/>
        <v>202105</v>
      </c>
    </row>
    <row r="2113" spans="1:6" x14ac:dyDescent="0.3">
      <c r="A2113" s="21" t="s">
        <v>14</v>
      </c>
      <c r="B2113" s="21" t="s">
        <v>6</v>
      </c>
      <c r="C2113" s="21" t="s">
        <v>9</v>
      </c>
      <c r="D2113" s="22">
        <v>51</v>
      </c>
      <c r="E2113" s="23" t="s">
        <v>52</v>
      </c>
      <c r="F2113">
        <f t="shared" si="32"/>
        <v>202105</v>
      </c>
    </row>
    <row r="2114" spans="1:6" x14ac:dyDescent="0.3">
      <c r="A2114" s="21" t="s">
        <v>14</v>
      </c>
      <c r="B2114" s="21" t="s">
        <v>6</v>
      </c>
      <c r="C2114" s="21" t="s">
        <v>10</v>
      </c>
      <c r="D2114" s="22">
        <v>84</v>
      </c>
      <c r="E2114" s="23" t="s">
        <v>52</v>
      </c>
      <c r="F2114">
        <f t="shared" si="32"/>
        <v>202105</v>
      </c>
    </row>
    <row r="2115" spans="1:6" x14ac:dyDescent="0.3">
      <c r="A2115" s="21" t="s">
        <v>14</v>
      </c>
      <c r="B2115" s="21" t="s">
        <v>6</v>
      </c>
      <c r="C2115" s="21" t="s">
        <v>11</v>
      </c>
      <c r="D2115" s="22">
        <v>30</v>
      </c>
      <c r="E2115" s="23" t="s">
        <v>52</v>
      </c>
      <c r="F2115">
        <f t="shared" ref="F2115:F2178" si="33">YEAR(E2115)*100+MONTH(E2115)</f>
        <v>202105</v>
      </c>
    </row>
    <row r="2116" spans="1:6" x14ac:dyDescent="0.3">
      <c r="A2116" s="21" t="s">
        <v>14</v>
      </c>
      <c r="B2116" s="21" t="s">
        <v>6</v>
      </c>
      <c r="C2116" s="21" t="s">
        <v>12</v>
      </c>
      <c r="D2116" s="22">
        <v>24</v>
      </c>
      <c r="E2116" s="23" t="s">
        <v>52</v>
      </c>
      <c r="F2116">
        <f t="shared" si="33"/>
        <v>202105</v>
      </c>
    </row>
    <row r="2117" spans="1:6" x14ac:dyDescent="0.3">
      <c r="A2117" s="21" t="s">
        <v>140</v>
      </c>
      <c r="B2117" s="21" t="s">
        <v>6</v>
      </c>
      <c r="C2117" s="21" t="s">
        <v>7</v>
      </c>
      <c r="D2117" s="22">
        <v>24</v>
      </c>
      <c r="E2117" s="23" t="s">
        <v>52</v>
      </c>
      <c r="F2117">
        <f t="shared" si="33"/>
        <v>202105</v>
      </c>
    </row>
    <row r="2118" spans="1:6" x14ac:dyDescent="0.3">
      <c r="A2118" s="21" t="s">
        <v>140</v>
      </c>
      <c r="B2118" s="21" t="s">
        <v>6</v>
      </c>
      <c r="C2118" s="21" t="s">
        <v>9</v>
      </c>
      <c r="D2118" s="22">
        <v>2</v>
      </c>
      <c r="E2118" s="23" t="s">
        <v>52</v>
      </c>
      <c r="F2118">
        <f t="shared" si="33"/>
        <v>202105</v>
      </c>
    </row>
    <row r="2119" spans="1:6" x14ac:dyDescent="0.3">
      <c r="A2119" s="21" t="s">
        <v>140</v>
      </c>
      <c r="B2119" s="21" t="s">
        <v>6</v>
      </c>
      <c r="C2119" s="21" t="s">
        <v>10</v>
      </c>
      <c r="D2119" s="22">
        <v>4</v>
      </c>
      <c r="E2119" s="23" t="s">
        <v>52</v>
      </c>
      <c r="F2119">
        <f t="shared" si="33"/>
        <v>202105</v>
      </c>
    </row>
    <row r="2120" spans="1:6" x14ac:dyDescent="0.3">
      <c r="A2120" s="21" t="s">
        <v>140</v>
      </c>
      <c r="B2120" s="21" t="s">
        <v>6</v>
      </c>
      <c r="C2120" s="21" t="s">
        <v>11</v>
      </c>
      <c r="D2120" s="22">
        <v>0</v>
      </c>
      <c r="E2120" s="23" t="s">
        <v>52</v>
      </c>
      <c r="F2120">
        <f t="shared" si="33"/>
        <v>202105</v>
      </c>
    </row>
    <row r="2121" spans="1:6" x14ac:dyDescent="0.3">
      <c r="A2121" s="21" t="s">
        <v>140</v>
      </c>
      <c r="B2121" s="21" t="s">
        <v>6</v>
      </c>
      <c r="C2121" s="21" t="s">
        <v>12</v>
      </c>
      <c r="D2121" s="22">
        <v>0</v>
      </c>
      <c r="E2121" s="23" t="s">
        <v>52</v>
      </c>
      <c r="F2121">
        <f t="shared" si="33"/>
        <v>202105</v>
      </c>
    </row>
    <row r="2122" spans="1:6" x14ac:dyDescent="0.3">
      <c r="A2122" s="21" t="s">
        <v>15</v>
      </c>
      <c r="B2122" s="21" t="s">
        <v>6</v>
      </c>
      <c r="C2122" s="21" t="s">
        <v>7</v>
      </c>
      <c r="D2122" s="22">
        <v>388</v>
      </c>
      <c r="E2122" s="23" t="s">
        <v>52</v>
      </c>
      <c r="F2122">
        <f t="shared" si="33"/>
        <v>202105</v>
      </c>
    </row>
    <row r="2123" spans="1:6" x14ac:dyDescent="0.3">
      <c r="A2123" s="21" t="s">
        <v>15</v>
      </c>
      <c r="B2123" s="21" t="s">
        <v>6</v>
      </c>
      <c r="C2123" s="21" t="s">
        <v>9</v>
      </c>
      <c r="D2123" s="22">
        <v>180</v>
      </c>
      <c r="E2123" s="23" t="s">
        <v>52</v>
      </c>
      <c r="F2123">
        <f t="shared" si="33"/>
        <v>202105</v>
      </c>
    </row>
    <row r="2124" spans="1:6" x14ac:dyDescent="0.3">
      <c r="A2124" s="21" t="s">
        <v>15</v>
      </c>
      <c r="B2124" s="21" t="s">
        <v>6</v>
      </c>
      <c r="C2124" s="21" t="s">
        <v>10</v>
      </c>
      <c r="D2124" s="22">
        <v>468</v>
      </c>
      <c r="E2124" s="23" t="s">
        <v>52</v>
      </c>
      <c r="F2124">
        <f t="shared" si="33"/>
        <v>202105</v>
      </c>
    </row>
    <row r="2125" spans="1:6" x14ac:dyDescent="0.3">
      <c r="A2125" s="21" t="s">
        <v>15</v>
      </c>
      <c r="B2125" s="21" t="s">
        <v>6</v>
      </c>
      <c r="C2125" s="21" t="s">
        <v>11</v>
      </c>
      <c r="D2125" s="22">
        <v>146</v>
      </c>
      <c r="E2125" s="23" t="s">
        <v>52</v>
      </c>
      <c r="F2125">
        <f t="shared" si="33"/>
        <v>202105</v>
      </c>
    </row>
    <row r="2126" spans="1:6" x14ac:dyDescent="0.3">
      <c r="A2126" s="21" t="s">
        <v>15</v>
      </c>
      <c r="B2126" s="21" t="s">
        <v>6</v>
      </c>
      <c r="C2126" s="21" t="s">
        <v>12</v>
      </c>
      <c r="D2126" s="22">
        <v>26</v>
      </c>
      <c r="E2126" s="23" t="s">
        <v>52</v>
      </c>
      <c r="F2126">
        <f t="shared" si="33"/>
        <v>202105</v>
      </c>
    </row>
    <row r="2127" spans="1:6" x14ac:dyDescent="0.3">
      <c r="A2127" s="21" t="s">
        <v>16</v>
      </c>
      <c r="B2127" s="21" t="s">
        <v>6</v>
      </c>
      <c r="C2127" s="21" t="s">
        <v>7</v>
      </c>
      <c r="D2127" s="22">
        <v>1097</v>
      </c>
      <c r="E2127" s="23" t="s">
        <v>52</v>
      </c>
      <c r="F2127">
        <f t="shared" si="33"/>
        <v>202105</v>
      </c>
    </row>
    <row r="2128" spans="1:6" x14ac:dyDescent="0.3">
      <c r="A2128" s="21" t="s">
        <v>16</v>
      </c>
      <c r="B2128" s="21" t="s">
        <v>6</v>
      </c>
      <c r="C2128" s="21" t="s">
        <v>9</v>
      </c>
      <c r="D2128" s="22">
        <v>275</v>
      </c>
      <c r="E2128" s="23" t="s">
        <v>52</v>
      </c>
      <c r="F2128">
        <f t="shared" si="33"/>
        <v>202105</v>
      </c>
    </row>
    <row r="2129" spans="1:6" x14ac:dyDescent="0.3">
      <c r="A2129" s="21" t="s">
        <v>16</v>
      </c>
      <c r="B2129" s="21" t="s">
        <v>6</v>
      </c>
      <c r="C2129" s="21" t="s">
        <v>10</v>
      </c>
      <c r="D2129" s="22">
        <v>343</v>
      </c>
      <c r="E2129" s="23" t="s">
        <v>52</v>
      </c>
      <c r="F2129">
        <f t="shared" si="33"/>
        <v>202105</v>
      </c>
    </row>
    <row r="2130" spans="1:6" x14ac:dyDescent="0.3">
      <c r="A2130" s="21" t="s">
        <v>16</v>
      </c>
      <c r="B2130" s="21" t="s">
        <v>6</v>
      </c>
      <c r="C2130" s="21" t="s">
        <v>11</v>
      </c>
      <c r="D2130" s="22">
        <v>113</v>
      </c>
      <c r="E2130" s="23" t="s">
        <v>52</v>
      </c>
      <c r="F2130">
        <f t="shared" si="33"/>
        <v>202105</v>
      </c>
    </row>
    <row r="2131" spans="1:6" x14ac:dyDescent="0.3">
      <c r="A2131" s="21" t="s">
        <v>16</v>
      </c>
      <c r="B2131" s="21" t="s">
        <v>6</v>
      </c>
      <c r="C2131" s="21" t="s">
        <v>12</v>
      </c>
      <c r="D2131" s="22">
        <v>13</v>
      </c>
      <c r="E2131" s="23" t="s">
        <v>52</v>
      </c>
      <c r="F2131">
        <f t="shared" si="33"/>
        <v>202105</v>
      </c>
    </row>
    <row r="2132" spans="1:6" x14ac:dyDescent="0.3">
      <c r="A2132" s="21" t="s">
        <v>17</v>
      </c>
      <c r="B2132" s="21" t="s">
        <v>6</v>
      </c>
      <c r="C2132" s="21" t="s">
        <v>7</v>
      </c>
      <c r="D2132" s="22">
        <v>79</v>
      </c>
      <c r="E2132" s="23" t="s">
        <v>52</v>
      </c>
      <c r="F2132">
        <f t="shared" si="33"/>
        <v>202105</v>
      </c>
    </row>
    <row r="2133" spans="1:6" x14ac:dyDescent="0.3">
      <c r="A2133" s="21" t="s">
        <v>17</v>
      </c>
      <c r="B2133" s="21" t="s">
        <v>6</v>
      </c>
      <c r="C2133" s="21" t="s">
        <v>9</v>
      </c>
      <c r="D2133" s="22">
        <v>7</v>
      </c>
      <c r="E2133" s="23" t="s">
        <v>52</v>
      </c>
      <c r="F2133">
        <f t="shared" si="33"/>
        <v>202105</v>
      </c>
    </row>
    <row r="2134" spans="1:6" x14ac:dyDescent="0.3">
      <c r="A2134" s="21" t="s">
        <v>17</v>
      </c>
      <c r="B2134" s="21" t="s">
        <v>6</v>
      </c>
      <c r="C2134" s="21" t="s">
        <v>10</v>
      </c>
      <c r="D2134" s="22">
        <v>26</v>
      </c>
      <c r="E2134" s="23" t="s">
        <v>52</v>
      </c>
      <c r="F2134">
        <f t="shared" si="33"/>
        <v>202105</v>
      </c>
    </row>
    <row r="2135" spans="1:6" x14ac:dyDescent="0.3">
      <c r="A2135" s="21" t="s">
        <v>17</v>
      </c>
      <c r="B2135" s="21" t="s">
        <v>6</v>
      </c>
      <c r="C2135" s="21" t="s">
        <v>11</v>
      </c>
      <c r="D2135" s="22">
        <v>10</v>
      </c>
      <c r="E2135" s="23" t="s">
        <v>52</v>
      </c>
      <c r="F2135">
        <f t="shared" si="33"/>
        <v>202105</v>
      </c>
    </row>
    <row r="2136" spans="1:6" x14ac:dyDescent="0.3">
      <c r="A2136" s="21" t="s">
        <v>17</v>
      </c>
      <c r="B2136" s="21" t="s">
        <v>6</v>
      </c>
      <c r="C2136" s="21" t="s">
        <v>12</v>
      </c>
      <c r="D2136" s="22">
        <v>1</v>
      </c>
      <c r="E2136" s="23" t="s">
        <v>52</v>
      </c>
      <c r="F2136">
        <f t="shared" si="33"/>
        <v>202105</v>
      </c>
    </row>
    <row r="2137" spans="1:6" x14ac:dyDescent="0.3">
      <c r="A2137" s="21" t="s">
        <v>141</v>
      </c>
      <c r="B2137" s="21" t="s">
        <v>6</v>
      </c>
      <c r="C2137" s="21" t="s">
        <v>7</v>
      </c>
      <c r="D2137" s="22">
        <v>42</v>
      </c>
      <c r="E2137" s="23" t="s">
        <v>52</v>
      </c>
      <c r="F2137">
        <f t="shared" si="33"/>
        <v>202105</v>
      </c>
    </row>
    <row r="2138" spans="1:6" x14ac:dyDescent="0.3">
      <c r="A2138" s="21" t="s">
        <v>141</v>
      </c>
      <c r="B2138" s="21" t="s">
        <v>6</v>
      </c>
      <c r="C2138" s="21" t="s">
        <v>9</v>
      </c>
      <c r="D2138" s="22">
        <v>7</v>
      </c>
      <c r="E2138" s="23" t="s">
        <v>52</v>
      </c>
      <c r="F2138">
        <f t="shared" si="33"/>
        <v>202105</v>
      </c>
    </row>
    <row r="2139" spans="1:6" x14ac:dyDescent="0.3">
      <c r="A2139" s="21" t="s">
        <v>141</v>
      </c>
      <c r="B2139" s="21" t="s">
        <v>6</v>
      </c>
      <c r="C2139" s="21" t="s">
        <v>10</v>
      </c>
      <c r="D2139" s="22">
        <v>8</v>
      </c>
      <c r="E2139" s="23" t="s">
        <v>52</v>
      </c>
      <c r="F2139">
        <f t="shared" si="33"/>
        <v>202105</v>
      </c>
    </row>
    <row r="2140" spans="1:6" x14ac:dyDescent="0.3">
      <c r="A2140" s="21" t="s">
        <v>141</v>
      </c>
      <c r="B2140" s="21" t="s">
        <v>6</v>
      </c>
      <c r="C2140" s="21" t="s">
        <v>11</v>
      </c>
      <c r="D2140" s="22">
        <v>3</v>
      </c>
      <c r="E2140" s="23" t="s">
        <v>52</v>
      </c>
      <c r="F2140">
        <f t="shared" si="33"/>
        <v>202105</v>
      </c>
    </row>
    <row r="2141" spans="1:6" x14ac:dyDescent="0.3">
      <c r="A2141" s="21" t="s">
        <v>141</v>
      </c>
      <c r="B2141" s="21" t="s">
        <v>6</v>
      </c>
      <c r="C2141" s="21" t="s">
        <v>12</v>
      </c>
      <c r="D2141" s="22">
        <v>0</v>
      </c>
      <c r="E2141" s="23" t="s">
        <v>52</v>
      </c>
      <c r="F2141">
        <f t="shared" si="33"/>
        <v>202105</v>
      </c>
    </row>
    <row r="2142" spans="1:6" x14ac:dyDescent="0.3">
      <c r="A2142" s="21" t="s">
        <v>18</v>
      </c>
      <c r="B2142" s="21" t="s">
        <v>6</v>
      </c>
      <c r="C2142" s="21" t="s">
        <v>7</v>
      </c>
      <c r="D2142" s="22">
        <v>385</v>
      </c>
      <c r="E2142" s="23" t="s">
        <v>52</v>
      </c>
      <c r="F2142">
        <f t="shared" si="33"/>
        <v>202105</v>
      </c>
    </row>
    <row r="2143" spans="1:6" x14ac:dyDescent="0.3">
      <c r="A2143" s="21" t="s">
        <v>18</v>
      </c>
      <c r="B2143" s="21" t="s">
        <v>6</v>
      </c>
      <c r="C2143" s="21" t="s">
        <v>9</v>
      </c>
      <c r="D2143" s="22">
        <v>125</v>
      </c>
      <c r="E2143" s="23" t="s">
        <v>52</v>
      </c>
      <c r="F2143">
        <f t="shared" si="33"/>
        <v>202105</v>
      </c>
    </row>
    <row r="2144" spans="1:6" x14ac:dyDescent="0.3">
      <c r="A2144" s="21" t="s">
        <v>18</v>
      </c>
      <c r="B2144" s="21" t="s">
        <v>6</v>
      </c>
      <c r="C2144" s="21" t="s">
        <v>10</v>
      </c>
      <c r="D2144" s="22">
        <v>210</v>
      </c>
      <c r="E2144" s="23" t="s">
        <v>52</v>
      </c>
      <c r="F2144">
        <f t="shared" si="33"/>
        <v>202105</v>
      </c>
    </row>
    <row r="2145" spans="1:6" x14ac:dyDescent="0.3">
      <c r="A2145" s="21" t="s">
        <v>18</v>
      </c>
      <c r="B2145" s="21" t="s">
        <v>6</v>
      </c>
      <c r="C2145" s="21" t="s">
        <v>11</v>
      </c>
      <c r="D2145" s="22">
        <v>182</v>
      </c>
      <c r="E2145" s="23" t="s">
        <v>52</v>
      </c>
      <c r="F2145">
        <f t="shared" si="33"/>
        <v>202105</v>
      </c>
    </row>
    <row r="2146" spans="1:6" x14ac:dyDescent="0.3">
      <c r="A2146" s="21" t="s">
        <v>18</v>
      </c>
      <c r="B2146" s="21" t="s">
        <v>6</v>
      </c>
      <c r="C2146" s="21" t="s">
        <v>12</v>
      </c>
      <c r="D2146" s="22">
        <v>17</v>
      </c>
      <c r="E2146" s="23" t="s">
        <v>52</v>
      </c>
      <c r="F2146">
        <f t="shared" si="33"/>
        <v>202105</v>
      </c>
    </row>
    <row r="2147" spans="1:6" x14ac:dyDescent="0.3">
      <c r="A2147" s="21" t="s">
        <v>19</v>
      </c>
      <c r="B2147" s="21" t="s">
        <v>6</v>
      </c>
      <c r="C2147" s="21" t="s">
        <v>7</v>
      </c>
      <c r="D2147" s="22">
        <v>42</v>
      </c>
      <c r="E2147" s="23" t="s">
        <v>52</v>
      </c>
      <c r="F2147">
        <f t="shared" si="33"/>
        <v>202105</v>
      </c>
    </row>
    <row r="2148" spans="1:6" x14ac:dyDescent="0.3">
      <c r="A2148" s="21" t="s">
        <v>19</v>
      </c>
      <c r="B2148" s="21" t="s">
        <v>6</v>
      </c>
      <c r="C2148" s="21" t="s">
        <v>9</v>
      </c>
      <c r="D2148" s="22">
        <v>2</v>
      </c>
      <c r="E2148" s="23" t="s">
        <v>52</v>
      </c>
      <c r="F2148">
        <f t="shared" si="33"/>
        <v>202105</v>
      </c>
    </row>
    <row r="2149" spans="1:6" x14ac:dyDescent="0.3">
      <c r="A2149" s="21" t="s">
        <v>19</v>
      </c>
      <c r="B2149" s="21" t="s">
        <v>6</v>
      </c>
      <c r="C2149" s="21" t="s">
        <v>10</v>
      </c>
      <c r="D2149" s="22">
        <v>10</v>
      </c>
      <c r="E2149" s="23" t="s">
        <v>52</v>
      </c>
      <c r="F2149">
        <f t="shared" si="33"/>
        <v>202105</v>
      </c>
    </row>
    <row r="2150" spans="1:6" x14ac:dyDescent="0.3">
      <c r="A2150" s="21" t="s">
        <v>19</v>
      </c>
      <c r="B2150" s="21" t="s">
        <v>6</v>
      </c>
      <c r="C2150" s="21" t="s">
        <v>11</v>
      </c>
      <c r="D2150" s="22">
        <v>5</v>
      </c>
      <c r="E2150" s="23" t="s">
        <v>52</v>
      </c>
      <c r="F2150">
        <f t="shared" si="33"/>
        <v>202105</v>
      </c>
    </row>
    <row r="2151" spans="1:6" x14ac:dyDescent="0.3">
      <c r="A2151" s="21" t="s">
        <v>19</v>
      </c>
      <c r="B2151" s="21" t="s">
        <v>6</v>
      </c>
      <c r="C2151" s="21" t="s">
        <v>12</v>
      </c>
      <c r="D2151" s="22">
        <v>1</v>
      </c>
      <c r="E2151" s="23" t="s">
        <v>52</v>
      </c>
      <c r="F2151">
        <f t="shared" si="33"/>
        <v>202105</v>
      </c>
    </row>
    <row r="2152" spans="1:6" x14ac:dyDescent="0.3">
      <c r="A2152" s="21" t="s">
        <v>20</v>
      </c>
      <c r="B2152" s="21" t="s">
        <v>6</v>
      </c>
      <c r="C2152" s="21" t="s">
        <v>7</v>
      </c>
      <c r="D2152" s="22">
        <v>85</v>
      </c>
      <c r="E2152" s="23" t="s">
        <v>52</v>
      </c>
      <c r="F2152">
        <f t="shared" si="33"/>
        <v>202105</v>
      </c>
    </row>
    <row r="2153" spans="1:6" x14ac:dyDescent="0.3">
      <c r="A2153" s="21" t="s">
        <v>20</v>
      </c>
      <c r="B2153" s="21" t="s">
        <v>6</v>
      </c>
      <c r="C2153" s="21" t="s">
        <v>9</v>
      </c>
      <c r="D2153" s="22">
        <v>12</v>
      </c>
      <c r="E2153" s="23" t="s">
        <v>52</v>
      </c>
      <c r="F2153">
        <f t="shared" si="33"/>
        <v>202105</v>
      </c>
    </row>
    <row r="2154" spans="1:6" x14ac:dyDescent="0.3">
      <c r="A2154" s="21" t="s">
        <v>20</v>
      </c>
      <c r="B2154" s="21" t="s">
        <v>6</v>
      </c>
      <c r="C2154" s="21" t="s">
        <v>10</v>
      </c>
      <c r="D2154" s="22">
        <v>17</v>
      </c>
      <c r="E2154" s="23" t="s">
        <v>52</v>
      </c>
      <c r="F2154">
        <f t="shared" si="33"/>
        <v>202105</v>
      </c>
    </row>
    <row r="2155" spans="1:6" x14ac:dyDescent="0.3">
      <c r="A2155" s="21" t="s">
        <v>20</v>
      </c>
      <c r="B2155" s="21" t="s">
        <v>6</v>
      </c>
      <c r="C2155" s="21" t="s">
        <v>11</v>
      </c>
      <c r="D2155" s="22">
        <v>13</v>
      </c>
      <c r="E2155" s="23" t="s">
        <v>52</v>
      </c>
      <c r="F2155">
        <f t="shared" si="33"/>
        <v>202105</v>
      </c>
    </row>
    <row r="2156" spans="1:6" x14ac:dyDescent="0.3">
      <c r="A2156" s="21" t="s">
        <v>20</v>
      </c>
      <c r="B2156" s="21" t="s">
        <v>6</v>
      </c>
      <c r="C2156" s="21" t="s">
        <v>12</v>
      </c>
      <c r="D2156" s="22">
        <v>1</v>
      </c>
      <c r="E2156" s="23" t="s">
        <v>52</v>
      </c>
      <c r="F2156">
        <f t="shared" si="33"/>
        <v>202105</v>
      </c>
    </row>
    <row r="2157" spans="1:6" x14ac:dyDescent="0.3">
      <c r="A2157" s="21" t="s">
        <v>21</v>
      </c>
      <c r="B2157" s="21" t="s">
        <v>6</v>
      </c>
      <c r="C2157" s="21" t="s">
        <v>7</v>
      </c>
      <c r="D2157" s="22">
        <v>36</v>
      </c>
      <c r="E2157" s="23" t="s">
        <v>52</v>
      </c>
      <c r="F2157">
        <f t="shared" si="33"/>
        <v>202105</v>
      </c>
    </row>
    <row r="2158" spans="1:6" x14ac:dyDescent="0.3">
      <c r="A2158" s="21" t="s">
        <v>21</v>
      </c>
      <c r="B2158" s="21" t="s">
        <v>6</v>
      </c>
      <c r="C2158" s="21" t="s">
        <v>9</v>
      </c>
      <c r="D2158" s="22">
        <v>38</v>
      </c>
      <c r="E2158" s="23" t="s">
        <v>52</v>
      </c>
      <c r="F2158">
        <f t="shared" si="33"/>
        <v>202105</v>
      </c>
    </row>
    <row r="2159" spans="1:6" x14ac:dyDescent="0.3">
      <c r="A2159" s="21" t="s">
        <v>21</v>
      </c>
      <c r="B2159" s="21" t="s">
        <v>6</v>
      </c>
      <c r="C2159" s="21" t="s">
        <v>10</v>
      </c>
      <c r="D2159" s="22">
        <v>21</v>
      </c>
      <c r="E2159" s="23" t="s">
        <v>52</v>
      </c>
      <c r="F2159">
        <f t="shared" si="33"/>
        <v>202105</v>
      </c>
    </row>
    <row r="2160" spans="1:6" x14ac:dyDescent="0.3">
      <c r="A2160" s="21" t="s">
        <v>21</v>
      </c>
      <c r="B2160" s="21" t="s">
        <v>6</v>
      </c>
      <c r="C2160" s="21" t="s">
        <v>11</v>
      </c>
      <c r="D2160" s="22">
        <v>4</v>
      </c>
      <c r="E2160" s="23" t="s">
        <v>52</v>
      </c>
      <c r="F2160">
        <f t="shared" si="33"/>
        <v>202105</v>
      </c>
    </row>
    <row r="2161" spans="1:6" x14ac:dyDescent="0.3">
      <c r="A2161" s="21" t="s">
        <v>21</v>
      </c>
      <c r="B2161" s="21" t="s">
        <v>6</v>
      </c>
      <c r="C2161" s="21" t="s">
        <v>12</v>
      </c>
      <c r="D2161" s="22">
        <v>4</v>
      </c>
      <c r="E2161" s="23" t="s">
        <v>52</v>
      </c>
      <c r="F2161">
        <f t="shared" si="33"/>
        <v>202105</v>
      </c>
    </row>
    <row r="2162" spans="1:6" x14ac:dyDescent="0.3">
      <c r="A2162" s="21" t="s">
        <v>22</v>
      </c>
      <c r="B2162" s="21" t="s">
        <v>6</v>
      </c>
      <c r="C2162" s="21" t="s">
        <v>7</v>
      </c>
      <c r="D2162" s="22">
        <v>14</v>
      </c>
      <c r="E2162" s="23" t="s">
        <v>52</v>
      </c>
      <c r="F2162">
        <f t="shared" si="33"/>
        <v>202105</v>
      </c>
    </row>
    <row r="2163" spans="1:6" x14ac:dyDescent="0.3">
      <c r="A2163" s="21" t="s">
        <v>22</v>
      </c>
      <c r="B2163" s="21" t="s">
        <v>6</v>
      </c>
      <c r="C2163" s="21" t="s">
        <v>9</v>
      </c>
      <c r="D2163" s="22">
        <v>0</v>
      </c>
      <c r="E2163" s="23" t="s">
        <v>52</v>
      </c>
      <c r="F2163">
        <f t="shared" si="33"/>
        <v>202105</v>
      </c>
    </row>
    <row r="2164" spans="1:6" x14ac:dyDescent="0.3">
      <c r="A2164" s="21" t="s">
        <v>22</v>
      </c>
      <c r="B2164" s="21" t="s">
        <v>6</v>
      </c>
      <c r="C2164" s="21" t="s">
        <v>10</v>
      </c>
      <c r="D2164" s="22">
        <v>3</v>
      </c>
      <c r="E2164" s="23" t="s">
        <v>52</v>
      </c>
      <c r="F2164">
        <f t="shared" si="33"/>
        <v>202105</v>
      </c>
    </row>
    <row r="2165" spans="1:6" x14ac:dyDescent="0.3">
      <c r="A2165" s="21" t="s">
        <v>22</v>
      </c>
      <c r="B2165" s="21" t="s">
        <v>6</v>
      </c>
      <c r="C2165" s="21" t="s">
        <v>11</v>
      </c>
      <c r="D2165" s="22">
        <v>2</v>
      </c>
      <c r="E2165" s="23" t="s">
        <v>52</v>
      </c>
      <c r="F2165">
        <f t="shared" si="33"/>
        <v>202105</v>
      </c>
    </row>
    <row r="2166" spans="1:6" x14ac:dyDescent="0.3">
      <c r="A2166" s="21" t="s">
        <v>22</v>
      </c>
      <c r="B2166" s="21" t="s">
        <v>6</v>
      </c>
      <c r="C2166" s="21" t="s">
        <v>12</v>
      </c>
      <c r="D2166" s="22">
        <v>2</v>
      </c>
      <c r="E2166" s="23" t="s">
        <v>52</v>
      </c>
      <c r="F2166">
        <f t="shared" si="33"/>
        <v>202105</v>
      </c>
    </row>
    <row r="2167" spans="1:6" x14ac:dyDescent="0.3">
      <c r="A2167" s="21" t="s">
        <v>23</v>
      </c>
      <c r="B2167" s="21" t="s">
        <v>6</v>
      </c>
      <c r="C2167" s="21" t="s">
        <v>7</v>
      </c>
      <c r="D2167" s="22">
        <v>0</v>
      </c>
      <c r="E2167" s="23" t="s">
        <v>52</v>
      </c>
      <c r="F2167">
        <f t="shared" si="33"/>
        <v>202105</v>
      </c>
    </row>
    <row r="2168" spans="1:6" x14ac:dyDescent="0.3">
      <c r="A2168" s="21" t="s">
        <v>23</v>
      </c>
      <c r="B2168" s="21" t="s">
        <v>6</v>
      </c>
      <c r="C2168" s="21" t="s">
        <v>9</v>
      </c>
      <c r="D2168" s="22">
        <v>0</v>
      </c>
      <c r="E2168" s="23" t="s">
        <v>52</v>
      </c>
      <c r="F2168">
        <f t="shared" si="33"/>
        <v>202105</v>
      </c>
    </row>
    <row r="2169" spans="1:6" x14ac:dyDescent="0.3">
      <c r="A2169" s="21" t="s">
        <v>23</v>
      </c>
      <c r="B2169" s="21" t="s">
        <v>6</v>
      </c>
      <c r="C2169" s="21" t="s">
        <v>10</v>
      </c>
      <c r="D2169" s="22">
        <v>1</v>
      </c>
      <c r="E2169" s="23" t="s">
        <v>52</v>
      </c>
      <c r="F2169">
        <f t="shared" si="33"/>
        <v>202105</v>
      </c>
    </row>
    <row r="2170" spans="1:6" x14ac:dyDescent="0.3">
      <c r="A2170" s="21" t="s">
        <v>23</v>
      </c>
      <c r="B2170" s="21" t="s">
        <v>6</v>
      </c>
      <c r="C2170" s="21" t="s">
        <v>11</v>
      </c>
      <c r="D2170" s="22">
        <v>0</v>
      </c>
      <c r="E2170" s="23" t="s">
        <v>52</v>
      </c>
      <c r="F2170">
        <f t="shared" si="33"/>
        <v>202105</v>
      </c>
    </row>
    <row r="2171" spans="1:6" x14ac:dyDescent="0.3">
      <c r="A2171" s="21" t="s">
        <v>23</v>
      </c>
      <c r="B2171" s="21" t="s">
        <v>6</v>
      </c>
      <c r="C2171" s="21" t="s">
        <v>12</v>
      </c>
      <c r="D2171" s="22">
        <v>0</v>
      </c>
      <c r="E2171" s="23" t="s">
        <v>52</v>
      </c>
      <c r="F2171">
        <f t="shared" si="33"/>
        <v>202105</v>
      </c>
    </row>
    <row r="2172" spans="1:6" x14ac:dyDescent="0.3">
      <c r="A2172" s="21" t="s">
        <v>24</v>
      </c>
      <c r="B2172" s="21" t="s">
        <v>6</v>
      </c>
      <c r="C2172" s="21" t="s">
        <v>7</v>
      </c>
      <c r="D2172" s="22">
        <v>1</v>
      </c>
      <c r="E2172" s="23" t="s">
        <v>52</v>
      </c>
      <c r="F2172">
        <f t="shared" si="33"/>
        <v>202105</v>
      </c>
    </row>
    <row r="2173" spans="1:6" x14ac:dyDescent="0.3">
      <c r="A2173" s="21" t="s">
        <v>24</v>
      </c>
      <c r="B2173" s="21" t="s">
        <v>6</v>
      </c>
      <c r="C2173" s="21" t="s">
        <v>9</v>
      </c>
      <c r="D2173" s="22">
        <v>1</v>
      </c>
      <c r="E2173" s="23" t="s">
        <v>52</v>
      </c>
      <c r="F2173">
        <f t="shared" si="33"/>
        <v>202105</v>
      </c>
    </row>
    <row r="2174" spans="1:6" x14ac:dyDescent="0.3">
      <c r="A2174" s="21" t="s">
        <v>24</v>
      </c>
      <c r="B2174" s="21" t="s">
        <v>6</v>
      </c>
      <c r="C2174" s="21" t="s">
        <v>10</v>
      </c>
      <c r="D2174" s="22">
        <v>1</v>
      </c>
      <c r="E2174" s="23" t="s">
        <v>52</v>
      </c>
      <c r="F2174">
        <f t="shared" si="33"/>
        <v>202105</v>
      </c>
    </row>
    <row r="2175" spans="1:6" x14ac:dyDescent="0.3">
      <c r="A2175" s="21" t="s">
        <v>24</v>
      </c>
      <c r="B2175" s="21" t="s">
        <v>6</v>
      </c>
      <c r="C2175" s="21" t="s">
        <v>11</v>
      </c>
      <c r="D2175" s="22">
        <v>0</v>
      </c>
      <c r="E2175" s="23" t="s">
        <v>52</v>
      </c>
      <c r="F2175">
        <f t="shared" si="33"/>
        <v>202105</v>
      </c>
    </row>
    <row r="2176" spans="1:6" x14ac:dyDescent="0.3">
      <c r="A2176" s="21" t="s">
        <v>24</v>
      </c>
      <c r="B2176" s="21" t="s">
        <v>6</v>
      </c>
      <c r="C2176" s="21" t="s">
        <v>12</v>
      </c>
      <c r="D2176" s="22">
        <v>1</v>
      </c>
      <c r="E2176" s="23" t="s">
        <v>52</v>
      </c>
      <c r="F2176">
        <f t="shared" si="33"/>
        <v>202105</v>
      </c>
    </row>
    <row r="2177" spans="1:6" x14ac:dyDescent="0.3">
      <c r="A2177" s="21" t="s">
        <v>5</v>
      </c>
      <c r="B2177" s="21" t="s">
        <v>6</v>
      </c>
      <c r="C2177" s="21" t="s">
        <v>7</v>
      </c>
      <c r="D2177" s="22">
        <v>343</v>
      </c>
      <c r="E2177" s="23" t="s">
        <v>53</v>
      </c>
      <c r="F2177">
        <f t="shared" si="33"/>
        <v>202106</v>
      </c>
    </row>
    <row r="2178" spans="1:6" x14ac:dyDescent="0.3">
      <c r="A2178" s="21" t="s">
        <v>5</v>
      </c>
      <c r="B2178" s="21" t="s">
        <v>6</v>
      </c>
      <c r="C2178" s="21" t="s">
        <v>9</v>
      </c>
      <c r="D2178" s="22">
        <v>101</v>
      </c>
      <c r="E2178" s="23" t="s">
        <v>53</v>
      </c>
      <c r="F2178">
        <f t="shared" si="33"/>
        <v>202106</v>
      </c>
    </row>
    <row r="2179" spans="1:6" x14ac:dyDescent="0.3">
      <c r="A2179" s="21" t="s">
        <v>5</v>
      </c>
      <c r="B2179" s="21" t="s">
        <v>6</v>
      </c>
      <c r="C2179" s="21" t="s">
        <v>10</v>
      </c>
      <c r="D2179" s="22">
        <v>135</v>
      </c>
      <c r="E2179" s="23" t="s">
        <v>53</v>
      </c>
      <c r="F2179">
        <f t="shared" ref="F2179:F2242" si="34">YEAR(E2179)*100+MONTH(E2179)</f>
        <v>202106</v>
      </c>
    </row>
    <row r="2180" spans="1:6" x14ac:dyDescent="0.3">
      <c r="A2180" s="21" t="s">
        <v>5</v>
      </c>
      <c r="B2180" s="21" t="s">
        <v>6</v>
      </c>
      <c r="C2180" s="21" t="s">
        <v>11</v>
      </c>
      <c r="D2180" s="22">
        <v>69</v>
      </c>
      <c r="E2180" s="23" t="s">
        <v>53</v>
      </c>
      <c r="F2180">
        <f t="shared" si="34"/>
        <v>202106</v>
      </c>
    </row>
    <row r="2181" spans="1:6" x14ac:dyDescent="0.3">
      <c r="A2181" s="21" t="s">
        <v>5</v>
      </c>
      <c r="B2181" s="21" t="s">
        <v>6</v>
      </c>
      <c r="C2181" s="21" t="s">
        <v>12</v>
      </c>
      <c r="D2181" s="22">
        <v>34</v>
      </c>
      <c r="E2181" s="23" t="s">
        <v>53</v>
      </c>
      <c r="F2181">
        <f t="shared" si="34"/>
        <v>202106</v>
      </c>
    </row>
    <row r="2182" spans="1:6" x14ac:dyDescent="0.3">
      <c r="A2182" s="21" t="s">
        <v>13</v>
      </c>
      <c r="B2182" s="21" t="s">
        <v>6</v>
      </c>
      <c r="C2182" s="21" t="s">
        <v>7</v>
      </c>
      <c r="D2182" s="22">
        <v>32</v>
      </c>
      <c r="E2182" s="23" t="s">
        <v>53</v>
      </c>
      <c r="F2182">
        <f t="shared" si="34"/>
        <v>202106</v>
      </c>
    </row>
    <row r="2183" spans="1:6" x14ac:dyDescent="0.3">
      <c r="A2183" s="21" t="s">
        <v>13</v>
      </c>
      <c r="B2183" s="21" t="s">
        <v>6</v>
      </c>
      <c r="C2183" s="21" t="s">
        <v>9</v>
      </c>
      <c r="D2183" s="22">
        <v>8</v>
      </c>
      <c r="E2183" s="23" t="s">
        <v>53</v>
      </c>
      <c r="F2183">
        <f t="shared" si="34"/>
        <v>202106</v>
      </c>
    </row>
    <row r="2184" spans="1:6" x14ac:dyDescent="0.3">
      <c r="A2184" s="21" t="s">
        <v>13</v>
      </c>
      <c r="B2184" s="21" t="s">
        <v>6</v>
      </c>
      <c r="C2184" s="21" t="s">
        <v>10</v>
      </c>
      <c r="D2184" s="22">
        <v>14</v>
      </c>
      <c r="E2184" s="23" t="s">
        <v>53</v>
      </c>
      <c r="F2184">
        <f t="shared" si="34"/>
        <v>202106</v>
      </c>
    </row>
    <row r="2185" spans="1:6" x14ac:dyDescent="0.3">
      <c r="A2185" s="21" t="s">
        <v>13</v>
      </c>
      <c r="B2185" s="21" t="s">
        <v>6</v>
      </c>
      <c r="C2185" s="21" t="s">
        <v>11</v>
      </c>
      <c r="D2185" s="22">
        <v>11</v>
      </c>
      <c r="E2185" s="23" t="s">
        <v>53</v>
      </c>
      <c r="F2185">
        <f t="shared" si="34"/>
        <v>202106</v>
      </c>
    </row>
    <row r="2186" spans="1:6" x14ac:dyDescent="0.3">
      <c r="A2186" s="21" t="s">
        <v>13</v>
      </c>
      <c r="B2186" s="21" t="s">
        <v>6</v>
      </c>
      <c r="C2186" s="21" t="s">
        <v>12</v>
      </c>
      <c r="D2186" s="22">
        <v>2</v>
      </c>
      <c r="E2186" s="23" t="s">
        <v>53</v>
      </c>
      <c r="F2186">
        <f t="shared" si="34"/>
        <v>202106</v>
      </c>
    </row>
    <row r="2187" spans="1:6" x14ac:dyDescent="0.3">
      <c r="A2187" s="21" t="s">
        <v>14</v>
      </c>
      <c r="B2187" s="21" t="s">
        <v>6</v>
      </c>
      <c r="C2187" s="21" t="s">
        <v>7</v>
      </c>
      <c r="D2187" s="22">
        <v>112</v>
      </c>
      <c r="E2187" s="23" t="s">
        <v>53</v>
      </c>
      <c r="F2187">
        <f t="shared" si="34"/>
        <v>202106</v>
      </c>
    </row>
    <row r="2188" spans="1:6" x14ac:dyDescent="0.3">
      <c r="A2188" s="21" t="s">
        <v>14</v>
      </c>
      <c r="B2188" s="21" t="s">
        <v>6</v>
      </c>
      <c r="C2188" s="21" t="s">
        <v>9</v>
      </c>
      <c r="D2188" s="22">
        <v>29</v>
      </c>
      <c r="E2188" s="23" t="s">
        <v>53</v>
      </c>
      <c r="F2188">
        <f t="shared" si="34"/>
        <v>202106</v>
      </c>
    </row>
    <row r="2189" spans="1:6" x14ac:dyDescent="0.3">
      <c r="A2189" s="21" t="s">
        <v>14</v>
      </c>
      <c r="B2189" s="21" t="s">
        <v>6</v>
      </c>
      <c r="C2189" s="21" t="s">
        <v>10</v>
      </c>
      <c r="D2189" s="22">
        <v>64</v>
      </c>
      <c r="E2189" s="23" t="s">
        <v>53</v>
      </c>
      <c r="F2189">
        <f t="shared" si="34"/>
        <v>202106</v>
      </c>
    </row>
    <row r="2190" spans="1:6" x14ac:dyDescent="0.3">
      <c r="A2190" s="21" t="s">
        <v>14</v>
      </c>
      <c r="B2190" s="21" t="s">
        <v>6</v>
      </c>
      <c r="C2190" s="21" t="s">
        <v>11</v>
      </c>
      <c r="D2190" s="22">
        <v>36</v>
      </c>
      <c r="E2190" s="23" t="s">
        <v>53</v>
      </c>
      <c r="F2190">
        <f t="shared" si="34"/>
        <v>202106</v>
      </c>
    </row>
    <row r="2191" spans="1:6" x14ac:dyDescent="0.3">
      <c r="A2191" s="21" t="s">
        <v>14</v>
      </c>
      <c r="B2191" s="21" t="s">
        <v>6</v>
      </c>
      <c r="C2191" s="21" t="s">
        <v>12</v>
      </c>
      <c r="D2191" s="22">
        <v>26</v>
      </c>
      <c r="E2191" s="23" t="s">
        <v>53</v>
      </c>
      <c r="F2191">
        <f t="shared" si="34"/>
        <v>202106</v>
      </c>
    </row>
    <row r="2192" spans="1:6" x14ac:dyDescent="0.3">
      <c r="A2192" s="21" t="s">
        <v>140</v>
      </c>
      <c r="B2192" s="21" t="s">
        <v>6</v>
      </c>
      <c r="C2192" s="21" t="s">
        <v>7</v>
      </c>
      <c r="D2192" s="22">
        <v>10</v>
      </c>
      <c r="E2192" s="23" t="s">
        <v>53</v>
      </c>
      <c r="F2192">
        <f t="shared" si="34"/>
        <v>202106</v>
      </c>
    </row>
    <row r="2193" spans="1:6" x14ac:dyDescent="0.3">
      <c r="A2193" s="21" t="s">
        <v>140</v>
      </c>
      <c r="B2193" s="21" t="s">
        <v>6</v>
      </c>
      <c r="C2193" s="21" t="s">
        <v>9</v>
      </c>
      <c r="D2193" s="22">
        <v>5</v>
      </c>
      <c r="E2193" s="23" t="s">
        <v>53</v>
      </c>
      <c r="F2193">
        <f t="shared" si="34"/>
        <v>202106</v>
      </c>
    </row>
    <row r="2194" spans="1:6" x14ac:dyDescent="0.3">
      <c r="A2194" s="21" t="s">
        <v>140</v>
      </c>
      <c r="B2194" s="21" t="s">
        <v>6</v>
      </c>
      <c r="C2194" s="21" t="s">
        <v>10</v>
      </c>
      <c r="D2194" s="22">
        <v>10</v>
      </c>
      <c r="E2194" s="23" t="s">
        <v>53</v>
      </c>
      <c r="F2194">
        <f t="shared" si="34"/>
        <v>202106</v>
      </c>
    </row>
    <row r="2195" spans="1:6" x14ac:dyDescent="0.3">
      <c r="A2195" s="21" t="s">
        <v>140</v>
      </c>
      <c r="B2195" s="21" t="s">
        <v>6</v>
      </c>
      <c r="C2195" s="21" t="s">
        <v>11</v>
      </c>
      <c r="D2195" s="22">
        <v>3</v>
      </c>
      <c r="E2195" s="23" t="s">
        <v>53</v>
      </c>
      <c r="F2195">
        <f t="shared" si="34"/>
        <v>202106</v>
      </c>
    </row>
    <row r="2196" spans="1:6" x14ac:dyDescent="0.3">
      <c r="A2196" s="21" t="s">
        <v>140</v>
      </c>
      <c r="B2196" s="21" t="s">
        <v>6</v>
      </c>
      <c r="C2196" s="21" t="s">
        <v>12</v>
      </c>
      <c r="D2196" s="22">
        <v>0</v>
      </c>
      <c r="E2196" s="23" t="s">
        <v>53</v>
      </c>
      <c r="F2196">
        <f t="shared" si="34"/>
        <v>202106</v>
      </c>
    </row>
    <row r="2197" spans="1:6" x14ac:dyDescent="0.3">
      <c r="A2197" s="21" t="s">
        <v>15</v>
      </c>
      <c r="B2197" s="21" t="s">
        <v>6</v>
      </c>
      <c r="C2197" s="21" t="s">
        <v>7</v>
      </c>
      <c r="D2197" s="22">
        <v>366</v>
      </c>
      <c r="E2197" s="23" t="s">
        <v>53</v>
      </c>
      <c r="F2197">
        <f t="shared" si="34"/>
        <v>202106</v>
      </c>
    </row>
    <row r="2198" spans="1:6" x14ac:dyDescent="0.3">
      <c r="A2198" s="21" t="s">
        <v>15</v>
      </c>
      <c r="B2198" s="21" t="s">
        <v>6</v>
      </c>
      <c r="C2198" s="21" t="s">
        <v>9</v>
      </c>
      <c r="D2198" s="22">
        <v>140</v>
      </c>
      <c r="E2198" s="23" t="s">
        <v>53</v>
      </c>
      <c r="F2198">
        <f t="shared" si="34"/>
        <v>202106</v>
      </c>
    </row>
    <row r="2199" spans="1:6" x14ac:dyDescent="0.3">
      <c r="A2199" s="21" t="s">
        <v>15</v>
      </c>
      <c r="B2199" s="21" t="s">
        <v>6</v>
      </c>
      <c r="C2199" s="21" t="s">
        <v>10</v>
      </c>
      <c r="D2199" s="22">
        <v>414</v>
      </c>
      <c r="E2199" s="23" t="s">
        <v>53</v>
      </c>
      <c r="F2199">
        <f t="shared" si="34"/>
        <v>202106</v>
      </c>
    </row>
    <row r="2200" spans="1:6" x14ac:dyDescent="0.3">
      <c r="A2200" s="21" t="s">
        <v>15</v>
      </c>
      <c r="B2200" s="21" t="s">
        <v>6</v>
      </c>
      <c r="C2200" s="21" t="s">
        <v>11</v>
      </c>
      <c r="D2200" s="22">
        <v>164</v>
      </c>
      <c r="E2200" s="23" t="s">
        <v>53</v>
      </c>
      <c r="F2200">
        <f t="shared" si="34"/>
        <v>202106</v>
      </c>
    </row>
    <row r="2201" spans="1:6" x14ac:dyDescent="0.3">
      <c r="A2201" s="21" t="s">
        <v>15</v>
      </c>
      <c r="B2201" s="21" t="s">
        <v>6</v>
      </c>
      <c r="C2201" s="21" t="s">
        <v>12</v>
      </c>
      <c r="D2201" s="22">
        <v>38</v>
      </c>
      <c r="E2201" s="23" t="s">
        <v>53</v>
      </c>
      <c r="F2201">
        <f t="shared" si="34"/>
        <v>202106</v>
      </c>
    </row>
    <row r="2202" spans="1:6" x14ac:dyDescent="0.3">
      <c r="A2202" s="21" t="s">
        <v>16</v>
      </c>
      <c r="B2202" s="21" t="s">
        <v>6</v>
      </c>
      <c r="C2202" s="21" t="s">
        <v>7</v>
      </c>
      <c r="D2202" s="22">
        <v>1089</v>
      </c>
      <c r="E2202" s="23" t="s">
        <v>53</v>
      </c>
      <c r="F2202">
        <f t="shared" si="34"/>
        <v>202106</v>
      </c>
    </row>
    <row r="2203" spans="1:6" x14ac:dyDescent="0.3">
      <c r="A2203" s="21" t="s">
        <v>16</v>
      </c>
      <c r="B2203" s="21" t="s">
        <v>6</v>
      </c>
      <c r="C2203" s="21" t="s">
        <v>9</v>
      </c>
      <c r="D2203" s="22">
        <v>256</v>
      </c>
      <c r="E2203" s="23" t="s">
        <v>53</v>
      </c>
      <c r="F2203">
        <f t="shared" si="34"/>
        <v>202106</v>
      </c>
    </row>
    <row r="2204" spans="1:6" x14ac:dyDescent="0.3">
      <c r="A2204" s="21" t="s">
        <v>16</v>
      </c>
      <c r="B2204" s="21" t="s">
        <v>6</v>
      </c>
      <c r="C2204" s="21" t="s">
        <v>10</v>
      </c>
      <c r="D2204" s="22">
        <v>316</v>
      </c>
      <c r="E2204" s="23" t="s">
        <v>53</v>
      </c>
      <c r="F2204">
        <f t="shared" si="34"/>
        <v>202106</v>
      </c>
    </row>
    <row r="2205" spans="1:6" x14ac:dyDescent="0.3">
      <c r="A2205" s="21" t="s">
        <v>16</v>
      </c>
      <c r="B2205" s="21" t="s">
        <v>6</v>
      </c>
      <c r="C2205" s="21" t="s">
        <v>11</v>
      </c>
      <c r="D2205" s="22">
        <v>103</v>
      </c>
      <c r="E2205" s="23" t="s">
        <v>53</v>
      </c>
      <c r="F2205">
        <f t="shared" si="34"/>
        <v>202106</v>
      </c>
    </row>
    <row r="2206" spans="1:6" x14ac:dyDescent="0.3">
      <c r="A2206" s="21" t="s">
        <v>16</v>
      </c>
      <c r="B2206" s="21" t="s">
        <v>6</v>
      </c>
      <c r="C2206" s="21" t="s">
        <v>12</v>
      </c>
      <c r="D2206" s="22">
        <v>12</v>
      </c>
      <c r="E2206" s="23" t="s">
        <v>53</v>
      </c>
      <c r="F2206">
        <f t="shared" si="34"/>
        <v>202106</v>
      </c>
    </row>
    <row r="2207" spans="1:6" x14ac:dyDescent="0.3">
      <c r="A2207" s="21" t="s">
        <v>17</v>
      </c>
      <c r="B2207" s="21" t="s">
        <v>6</v>
      </c>
      <c r="C2207" s="21" t="s">
        <v>7</v>
      </c>
      <c r="D2207" s="22">
        <v>107</v>
      </c>
      <c r="E2207" s="23" t="s">
        <v>53</v>
      </c>
      <c r="F2207">
        <f t="shared" si="34"/>
        <v>202106</v>
      </c>
    </row>
    <row r="2208" spans="1:6" x14ac:dyDescent="0.3">
      <c r="A2208" s="21" t="s">
        <v>17</v>
      </c>
      <c r="B2208" s="21" t="s">
        <v>6</v>
      </c>
      <c r="C2208" s="21" t="s">
        <v>9</v>
      </c>
      <c r="D2208" s="22">
        <v>4</v>
      </c>
      <c r="E2208" s="23" t="s">
        <v>53</v>
      </c>
      <c r="F2208">
        <f t="shared" si="34"/>
        <v>202106</v>
      </c>
    </row>
    <row r="2209" spans="1:6" x14ac:dyDescent="0.3">
      <c r="A2209" s="21" t="s">
        <v>17</v>
      </c>
      <c r="B2209" s="21" t="s">
        <v>6</v>
      </c>
      <c r="C2209" s="21" t="s">
        <v>10</v>
      </c>
      <c r="D2209" s="22">
        <v>8</v>
      </c>
      <c r="E2209" s="23" t="s">
        <v>53</v>
      </c>
      <c r="F2209">
        <f t="shared" si="34"/>
        <v>202106</v>
      </c>
    </row>
    <row r="2210" spans="1:6" x14ac:dyDescent="0.3">
      <c r="A2210" s="21" t="s">
        <v>17</v>
      </c>
      <c r="B2210" s="21" t="s">
        <v>6</v>
      </c>
      <c r="C2210" s="21" t="s">
        <v>11</v>
      </c>
      <c r="D2210" s="22">
        <v>15</v>
      </c>
      <c r="E2210" s="23" t="s">
        <v>53</v>
      </c>
      <c r="F2210">
        <f t="shared" si="34"/>
        <v>202106</v>
      </c>
    </row>
    <row r="2211" spans="1:6" x14ac:dyDescent="0.3">
      <c r="A2211" s="21" t="s">
        <v>17</v>
      </c>
      <c r="B2211" s="21" t="s">
        <v>6</v>
      </c>
      <c r="C2211" s="21" t="s">
        <v>12</v>
      </c>
      <c r="D2211" s="22">
        <v>0</v>
      </c>
      <c r="E2211" s="23" t="s">
        <v>53</v>
      </c>
      <c r="F2211">
        <f t="shared" si="34"/>
        <v>202106</v>
      </c>
    </row>
    <row r="2212" spans="1:6" x14ac:dyDescent="0.3">
      <c r="A2212" s="21" t="s">
        <v>141</v>
      </c>
      <c r="B2212" s="21" t="s">
        <v>6</v>
      </c>
      <c r="C2212" s="21" t="s">
        <v>7</v>
      </c>
      <c r="D2212" s="22">
        <v>14</v>
      </c>
      <c r="E2212" s="23" t="s">
        <v>53</v>
      </c>
      <c r="F2212">
        <f t="shared" si="34"/>
        <v>202106</v>
      </c>
    </row>
    <row r="2213" spans="1:6" x14ac:dyDescent="0.3">
      <c r="A2213" s="21" t="s">
        <v>141</v>
      </c>
      <c r="B2213" s="21" t="s">
        <v>6</v>
      </c>
      <c r="C2213" s="21" t="s">
        <v>9</v>
      </c>
      <c r="D2213" s="22">
        <v>0</v>
      </c>
      <c r="E2213" s="23" t="s">
        <v>53</v>
      </c>
      <c r="F2213">
        <f t="shared" si="34"/>
        <v>202106</v>
      </c>
    </row>
    <row r="2214" spans="1:6" x14ac:dyDescent="0.3">
      <c r="A2214" s="21" t="s">
        <v>141</v>
      </c>
      <c r="B2214" s="21" t="s">
        <v>6</v>
      </c>
      <c r="C2214" s="21" t="s">
        <v>10</v>
      </c>
      <c r="D2214" s="22">
        <v>7</v>
      </c>
      <c r="E2214" s="23" t="s">
        <v>53</v>
      </c>
      <c r="F2214">
        <f t="shared" si="34"/>
        <v>202106</v>
      </c>
    </row>
    <row r="2215" spans="1:6" x14ac:dyDescent="0.3">
      <c r="A2215" s="21" t="s">
        <v>141</v>
      </c>
      <c r="B2215" s="21" t="s">
        <v>6</v>
      </c>
      <c r="C2215" s="21" t="s">
        <v>11</v>
      </c>
      <c r="D2215" s="22">
        <v>1</v>
      </c>
      <c r="E2215" s="23" t="s">
        <v>53</v>
      </c>
      <c r="F2215">
        <f t="shared" si="34"/>
        <v>202106</v>
      </c>
    </row>
    <row r="2216" spans="1:6" x14ac:dyDescent="0.3">
      <c r="A2216" s="21" t="s">
        <v>141</v>
      </c>
      <c r="B2216" s="21" t="s">
        <v>6</v>
      </c>
      <c r="C2216" s="21" t="s">
        <v>12</v>
      </c>
      <c r="D2216" s="22">
        <v>0</v>
      </c>
      <c r="E2216" s="23" t="s">
        <v>53</v>
      </c>
      <c r="F2216">
        <f t="shared" si="34"/>
        <v>202106</v>
      </c>
    </row>
    <row r="2217" spans="1:6" x14ac:dyDescent="0.3">
      <c r="A2217" s="21" t="s">
        <v>18</v>
      </c>
      <c r="B2217" s="21" t="s">
        <v>6</v>
      </c>
      <c r="C2217" s="21" t="s">
        <v>7</v>
      </c>
      <c r="D2217" s="22">
        <v>413</v>
      </c>
      <c r="E2217" s="23" t="s">
        <v>53</v>
      </c>
      <c r="F2217">
        <f t="shared" si="34"/>
        <v>202106</v>
      </c>
    </row>
    <row r="2218" spans="1:6" x14ac:dyDescent="0.3">
      <c r="A2218" s="21" t="s">
        <v>18</v>
      </c>
      <c r="B2218" s="21" t="s">
        <v>6</v>
      </c>
      <c r="C2218" s="21" t="s">
        <v>9</v>
      </c>
      <c r="D2218" s="22">
        <v>111</v>
      </c>
      <c r="E2218" s="23" t="s">
        <v>53</v>
      </c>
      <c r="F2218">
        <f t="shared" si="34"/>
        <v>202106</v>
      </c>
    </row>
    <row r="2219" spans="1:6" x14ac:dyDescent="0.3">
      <c r="A2219" s="21" t="s">
        <v>18</v>
      </c>
      <c r="B2219" s="21" t="s">
        <v>6</v>
      </c>
      <c r="C2219" s="21" t="s">
        <v>10</v>
      </c>
      <c r="D2219" s="22">
        <v>127</v>
      </c>
      <c r="E2219" s="23" t="s">
        <v>53</v>
      </c>
      <c r="F2219">
        <f t="shared" si="34"/>
        <v>202106</v>
      </c>
    </row>
    <row r="2220" spans="1:6" x14ac:dyDescent="0.3">
      <c r="A2220" s="21" t="s">
        <v>18</v>
      </c>
      <c r="B2220" s="21" t="s">
        <v>6</v>
      </c>
      <c r="C2220" s="21" t="s">
        <v>11</v>
      </c>
      <c r="D2220" s="22">
        <v>104</v>
      </c>
      <c r="E2220" s="23" t="s">
        <v>53</v>
      </c>
      <c r="F2220">
        <f t="shared" si="34"/>
        <v>202106</v>
      </c>
    </row>
    <row r="2221" spans="1:6" x14ac:dyDescent="0.3">
      <c r="A2221" s="21" t="s">
        <v>18</v>
      </c>
      <c r="B2221" s="21" t="s">
        <v>6</v>
      </c>
      <c r="C2221" s="21" t="s">
        <v>12</v>
      </c>
      <c r="D2221" s="22">
        <v>12</v>
      </c>
      <c r="E2221" s="23" t="s">
        <v>53</v>
      </c>
      <c r="F2221">
        <f t="shared" si="34"/>
        <v>202106</v>
      </c>
    </row>
    <row r="2222" spans="1:6" x14ac:dyDescent="0.3">
      <c r="A2222" s="21" t="s">
        <v>19</v>
      </c>
      <c r="B2222" s="21" t="s">
        <v>6</v>
      </c>
      <c r="C2222" s="21" t="s">
        <v>7</v>
      </c>
      <c r="D2222" s="22">
        <v>53</v>
      </c>
      <c r="E2222" s="23" t="s">
        <v>53</v>
      </c>
      <c r="F2222">
        <f t="shared" si="34"/>
        <v>202106</v>
      </c>
    </row>
    <row r="2223" spans="1:6" x14ac:dyDescent="0.3">
      <c r="A2223" s="21" t="s">
        <v>19</v>
      </c>
      <c r="B2223" s="21" t="s">
        <v>6</v>
      </c>
      <c r="C2223" s="21" t="s">
        <v>9</v>
      </c>
      <c r="D2223" s="22">
        <v>3</v>
      </c>
      <c r="E2223" s="23" t="s">
        <v>53</v>
      </c>
      <c r="F2223">
        <f t="shared" si="34"/>
        <v>202106</v>
      </c>
    </row>
    <row r="2224" spans="1:6" x14ac:dyDescent="0.3">
      <c r="A2224" s="21" t="s">
        <v>19</v>
      </c>
      <c r="B2224" s="21" t="s">
        <v>6</v>
      </c>
      <c r="C2224" s="21" t="s">
        <v>10</v>
      </c>
      <c r="D2224" s="22">
        <v>11</v>
      </c>
      <c r="E2224" s="23" t="s">
        <v>53</v>
      </c>
      <c r="F2224">
        <f t="shared" si="34"/>
        <v>202106</v>
      </c>
    </row>
    <row r="2225" spans="1:6" x14ac:dyDescent="0.3">
      <c r="A2225" s="21" t="s">
        <v>19</v>
      </c>
      <c r="B2225" s="21" t="s">
        <v>6</v>
      </c>
      <c r="C2225" s="21" t="s">
        <v>11</v>
      </c>
      <c r="D2225" s="22">
        <v>11</v>
      </c>
      <c r="E2225" s="23" t="s">
        <v>53</v>
      </c>
      <c r="F2225">
        <f t="shared" si="34"/>
        <v>202106</v>
      </c>
    </row>
    <row r="2226" spans="1:6" x14ac:dyDescent="0.3">
      <c r="A2226" s="21" t="s">
        <v>19</v>
      </c>
      <c r="B2226" s="21" t="s">
        <v>6</v>
      </c>
      <c r="C2226" s="21" t="s">
        <v>12</v>
      </c>
      <c r="D2226" s="22">
        <v>0</v>
      </c>
      <c r="E2226" s="23" t="s">
        <v>53</v>
      </c>
      <c r="F2226">
        <f t="shared" si="34"/>
        <v>202106</v>
      </c>
    </row>
    <row r="2227" spans="1:6" x14ac:dyDescent="0.3">
      <c r="A2227" s="21" t="s">
        <v>20</v>
      </c>
      <c r="B2227" s="21" t="s">
        <v>6</v>
      </c>
      <c r="C2227" s="21" t="s">
        <v>7</v>
      </c>
      <c r="D2227" s="22">
        <v>103</v>
      </c>
      <c r="E2227" s="23" t="s">
        <v>53</v>
      </c>
      <c r="F2227">
        <f t="shared" si="34"/>
        <v>202106</v>
      </c>
    </row>
    <row r="2228" spans="1:6" x14ac:dyDescent="0.3">
      <c r="A2228" s="21" t="s">
        <v>20</v>
      </c>
      <c r="B2228" s="21" t="s">
        <v>6</v>
      </c>
      <c r="C2228" s="21" t="s">
        <v>9</v>
      </c>
      <c r="D2228" s="22">
        <v>6</v>
      </c>
      <c r="E2228" s="23" t="s">
        <v>53</v>
      </c>
      <c r="F2228">
        <f t="shared" si="34"/>
        <v>202106</v>
      </c>
    </row>
    <row r="2229" spans="1:6" x14ac:dyDescent="0.3">
      <c r="A2229" s="21" t="s">
        <v>20</v>
      </c>
      <c r="B2229" s="21" t="s">
        <v>6</v>
      </c>
      <c r="C2229" s="21" t="s">
        <v>10</v>
      </c>
      <c r="D2229" s="22">
        <v>18</v>
      </c>
      <c r="E2229" s="23" t="s">
        <v>53</v>
      </c>
      <c r="F2229">
        <f t="shared" si="34"/>
        <v>202106</v>
      </c>
    </row>
    <row r="2230" spans="1:6" x14ac:dyDescent="0.3">
      <c r="A2230" s="21" t="s">
        <v>20</v>
      </c>
      <c r="B2230" s="21" t="s">
        <v>6</v>
      </c>
      <c r="C2230" s="21" t="s">
        <v>11</v>
      </c>
      <c r="D2230" s="22">
        <v>12</v>
      </c>
      <c r="E2230" s="23" t="s">
        <v>53</v>
      </c>
      <c r="F2230">
        <f t="shared" si="34"/>
        <v>202106</v>
      </c>
    </row>
    <row r="2231" spans="1:6" x14ac:dyDescent="0.3">
      <c r="A2231" s="21" t="s">
        <v>20</v>
      </c>
      <c r="B2231" s="21" t="s">
        <v>6</v>
      </c>
      <c r="C2231" s="21" t="s">
        <v>12</v>
      </c>
      <c r="D2231" s="22">
        <v>0</v>
      </c>
      <c r="E2231" s="23" t="s">
        <v>53</v>
      </c>
      <c r="F2231">
        <f t="shared" si="34"/>
        <v>202106</v>
      </c>
    </row>
    <row r="2232" spans="1:6" x14ac:dyDescent="0.3">
      <c r="A2232" s="21" t="s">
        <v>21</v>
      </c>
      <c r="B2232" s="21" t="s">
        <v>6</v>
      </c>
      <c r="C2232" s="21" t="s">
        <v>7</v>
      </c>
      <c r="D2232" s="22">
        <v>35</v>
      </c>
      <c r="E2232" s="23" t="s">
        <v>53</v>
      </c>
      <c r="F2232">
        <f t="shared" si="34"/>
        <v>202106</v>
      </c>
    </row>
    <row r="2233" spans="1:6" x14ac:dyDescent="0.3">
      <c r="A2233" s="21" t="s">
        <v>21</v>
      </c>
      <c r="B2233" s="21" t="s">
        <v>6</v>
      </c>
      <c r="C2233" s="21" t="s">
        <v>9</v>
      </c>
      <c r="D2233" s="22">
        <v>28</v>
      </c>
      <c r="E2233" s="23" t="s">
        <v>53</v>
      </c>
      <c r="F2233">
        <f t="shared" si="34"/>
        <v>202106</v>
      </c>
    </row>
    <row r="2234" spans="1:6" x14ac:dyDescent="0.3">
      <c r="A2234" s="21" t="s">
        <v>21</v>
      </c>
      <c r="B2234" s="21" t="s">
        <v>6</v>
      </c>
      <c r="C2234" s="21" t="s">
        <v>10</v>
      </c>
      <c r="D2234" s="22">
        <v>20</v>
      </c>
      <c r="E2234" s="23" t="s">
        <v>53</v>
      </c>
      <c r="F2234">
        <f t="shared" si="34"/>
        <v>202106</v>
      </c>
    </row>
    <row r="2235" spans="1:6" x14ac:dyDescent="0.3">
      <c r="A2235" s="21" t="s">
        <v>21</v>
      </c>
      <c r="B2235" s="21" t="s">
        <v>6</v>
      </c>
      <c r="C2235" s="21" t="s">
        <v>11</v>
      </c>
      <c r="D2235" s="22">
        <v>5</v>
      </c>
      <c r="E2235" s="23" t="s">
        <v>53</v>
      </c>
      <c r="F2235">
        <f t="shared" si="34"/>
        <v>202106</v>
      </c>
    </row>
    <row r="2236" spans="1:6" x14ac:dyDescent="0.3">
      <c r="A2236" s="21" t="s">
        <v>21</v>
      </c>
      <c r="B2236" s="21" t="s">
        <v>6</v>
      </c>
      <c r="C2236" s="21" t="s">
        <v>12</v>
      </c>
      <c r="D2236" s="22">
        <v>3</v>
      </c>
      <c r="E2236" s="23" t="s">
        <v>53</v>
      </c>
      <c r="F2236">
        <f t="shared" si="34"/>
        <v>202106</v>
      </c>
    </row>
    <row r="2237" spans="1:6" x14ac:dyDescent="0.3">
      <c r="A2237" s="21" t="s">
        <v>22</v>
      </c>
      <c r="B2237" s="21" t="s">
        <v>6</v>
      </c>
      <c r="C2237" s="21" t="s">
        <v>7</v>
      </c>
      <c r="D2237" s="22">
        <v>9</v>
      </c>
      <c r="E2237" s="23" t="s">
        <v>53</v>
      </c>
      <c r="F2237">
        <f t="shared" si="34"/>
        <v>202106</v>
      </c>
    </row>
    <row r="2238" spans="1:6" x14ac:dyDescent="0.3">
      <c r="A2238" s="21" t="s">
        <v>22</v>
      </c>
      <c r="B2238" s="21" t="s">
        <v>6</v>
      </c>
      <c r="C2238" s="21" t="s">
        <v>9</v>
      </c>
      <c r="D2238" s="22">
        <v>1</v>
      </c>
      <c r="E2238" s="23" t="s">
        <v>53</v>
      </c>
      <c r="F2238">
        <f t="shared" si="34"/>
        <v>202106</v>
      </c>
    </row>
    <row r="2239" spans="1:6" x14ac:dyDescent="0.3">
      <c r="A2239" s="21" t="s">
        <v>22</v>
      </c>
      <c r="B2239" s="21" t="s">
        <v>6</v>
      </c>
      <c r="C2239" s="21" t="s">
        <v>10</v>
      </c>
      <c r="D2239" s="22">
        <v>5</v>
      </c>
      <c r="E2239" s="23" t="s">
        <v>53</v>
      </c>
      <c r="F2239">
        <f t="shared" si="34"/>
        <v>202106</v>
      </c>
    </row>
    <row r="2240" spans="1:6" x14ac:dyDescent="0.3">
      <c r="A2240" s="21" t="s">
        <v>22</v>
      </c>
      <c r="B2240" s="21" t="s">
        <v>6</v>
      </c>
      <c r="C2240" s="21" t="s">
        <v>11</v>
      </c>
      <c r="D2240" s="22">
        <v>2</v>
      </c>
      <c r="E2240" s="23" t="s">
        <v>53</v>
      </c>
      <c r="F2240">
        <f t="shared" si="34"/>
        <v>202106</v>
      </c>
    </row>
    <row r="2241" spans="1:6" x14ac:dyDescent="0.3">
      <c r="A2241" s="21" t="s">
        <v>22</v>
      </c>
      <c r="B2241" s="21" t="s">
        <v>6</v>
      </c>
      <c r="C2241" s="21" t="s">
        <v>12</v>
      </c>
      <c r="D2241" s="22">
        <v>20</v>
      </c>
      <c r="E2241" s="23" t="s">
        <v>53</v>
      </c>
      <c r="F2241">
        <f t="shared" si="34"/>
        <v>202106</v>
      </c>
    </row>
    <row r="2242" spans="1:6" x14ac:dyDescent="0.3">
      <c r="A2242" s="21" t="s">
        <v>23</v>
      </c>
      <c r="B2242" s="21" t="s">
        <v>6</v>
      </c>
      <c r="C2242" s="21" t="s">
        <v>7</v>
      </c>
      <c r="D2242" s="22">
        <v>0</v>
      </c>
      <c r="E2242" s="23" t="s">
        <v>53</v>
      </c>
      <c r="F2242">
        <f t="shared" si="34"/>
        <v>202106</v>
      </c>
    </row>
    <row r="2243" spans="1:6" x14ac:dyDescent="0.3">
      <c r="A2243" s="21" t="s">
        <v>23</v>
      </c>
      <c r="B2243" s="21" t="s">
        <v>6</v>
      </c>
      <c r="C2243" s="21" t="s">
        <v>9</v>
      </c>
      <c r="D2243" s="22">
        <v>0</v>
      </c>
      <c r="E2243" s="23" t="s">
        <v>53</v>
      </c>
      <c r="F2243">
        <f t="shared" ref="F2243:F2306" si="35">YEAR(E2243)*100+MONTH(E2243)</f>
        <v>202106</v>
      </c>
    </row>
    <row r="2244" spans="1:6" x14ac:dyDescent="0.3">
      <c r="A2244" s="21" t="s">
        <v>23</v>
      </c>
      <c r="B2244" s="21" t="s">
        <v>6</v>
      </c>
      <c r="C2244" s="21" t="s">
        <v>10</v>
      </c>
      <c r="D2244" s="22">
        <v>1</v>
      </c>
      <c r="E2244" s="23" t="s">
        <v>53</v>
      </c>
      <c r="F2244">
        <f t="shared" si="35"/>
        <v>202106</v>
      </c>
    </row>
    <row r="2245" spans="1:6" x14ac:dyDescent="0.3">
      <c r="A2245" s="21" t="s">
        <v>23</v>
      </c>
      <c r="B2245" s="21" t="s">
        <v>6</v>
      </c>
      <c r="C2245" s="21" t="s">
        <v>11</v>
      </c>
      <c r="D2245" s="22">
        <v>0</v>
      </c>
      <c r="E2245" s="23" t="s">
        <v>53</v>
      </c>
      <c r="F2245">
        <f t="shared" si="35"/>
        <v>202106</v>
      </c>
    </row>
    <row r="2246" spans="1:6" x14ac:dyDescent="0.3">
      <c r="A2246" s="21" t="s">
        <v>23</v>
      </c>
      <c r="B2246" s="21" t="s">
        <v>6</v>
      </c>
      <c r="C2246" s="21" t="s">
        <v>12</v>
      </c>
      <c r="D2246" s="22">
        <v>0</v>
      </c>
      <c r="E2246" s="23" t="s">
        <v>53</v>
      </c>
      <c r="F2246">
        <f t="shared" si="35"/>
        <v>202106</v>
      </c>
    </row>
    <row r="2247" spans="1:6" x14ac:dyDescent="0.3">
      <c r="A2247" s="21" t="s">
        <v>24</v>
      </c>
      <c r="B2247" s="21" t="s">
        <v>6</v>
      </c>
      <c r="C2247" s="21" t="s">
        <v>7</v>
      </c>
      <c r="D2247" s="22">
        <v>4</v>
      </c>
      <c r="E2247" s="23" t="s">
        <v>53</v>
      </c>
      <c r="F2247">
        <f t="shared" si="35"/>
        <v>202106</v>
      </c>
    </row>
    <row r="2248" spans="1:6" x14ac:dyDescent="0.3">
      <c r="A2248" s="21" t="s">
        <v>24</v>
      </c>
      <c r="B2248" s="21" t="s">
        <v>6</v>
      </c>
      <c r="C2248" s="21" t="s">
        <v>9</v>
      </c>
      <c r="D2248" s="22">
        <v>0</v>
      </c>
      <c r="E2248" s="23" t="s">
        <v>53</v>
      </c>
      <c r="F2248">
        <f t="shared" si="35"/>
        <v>202106</v>
      </c>
    </row>
    <row r="2249" spans="1:6" x14ac:dyDescent="0.3">
      <c r="A2249" s="21" t="s">
        <v>24</v>
      </c>
      <c r="B2249" s="21" t="s">
        <v>6</v>
      </c>
      <c r="C2249" s="21" t="s">
        <v>10</v>
      </c>
      <c r="D2249" s="22">
        <v>0</v>
      </c>
      <c r="E2249" s="23" t="s">
        <v>53</v>
      </c>
      <c r="F2249">
        <f t="shared" si="35"/>
        <v>202106</v>
      </c>
    </row>
    <row r="2250" spans="1:6" x14ac:dyDescent="0.3">
      <c r="A2250" s="21" t="s">
        <v>24</v>
      </c>
      <c r="B2250" s="21" t="s">
        <v>6</v>
      </c>
      <c r="C2250" s="21" t="s">
        <v>11</v>
      </c>
      <c r="D2250" s="22">
        <v>0</v>
      </c>
      <c r="E2250" s="23" t="s">
        <v>53</v>
      </c>
      <c r="F2250">
        <f t="shared" si="35"/>
        <v>202106</v>
      </c>
    </row>
    <row r="2251" spans="1:6" x14ac:dyDescent="0.3">
      <c r="A2251" s="21" t="s">
        <v>24</v>
      </c>
      <c r="B2251" s="21" t="s">
        <v>6</v>
      </c>
      <c r="C2251" s="21" t="s">
        <v>12</v>
      </c>
      <c r="D2251" s="22">
        <v>0</v>
      </c>
      <c r="E2251" s="23" t="s">
        <v>53</v>
      </c>
      <c r="F2251">
        <f t="shared" si="35"/>
        <v>202106</v>
      </c>
    </row>
    <row r="2252" spans="1:6" x14ac:dyDescent="0.3">
      <c r="A2252" s="21" t="s">
        <v>5</v>
      </c>
      <c r="B2252" s="21" t="s">
        <v>6</v>
      </c>
      <c r="C2252" s="21" t="s">
        <v>7</v>
      </c>
      <c r="D2252" s="22">
        <v>276</v>
      </c>
      <c r="E2252" s="23" t="s">
        <v>54</v>
      </c>
      <c r="F2252">
        <f t="shared" si="35"/>
        <v>202107</v>
      </c>
    </row>
    <row r="2253" spans="1:6" x14ac:dyDescent="0.3">
      <c r="A2253" s="21" t="s">
        <v>5</v>
      </c>
      <c r="B2253" s="21" t="s">
        <v>6</v>
      </c>
      <c r="C2253" s="21" t="s">
        <v>9</v>
      </c>
      <c r="D2253" s="22">
        <v>98</v>
      </c>
      <c r="E2253" s="23" t="s">
        <v>54</v>
      </c>
      <c r="F2253">
        <f t="shared" si="35"/>
        <v>202107</v>
      </c>
    </row>
    <row r="2254" spans="1:6" x14ac:dyDescent="0.3">
      <c r="A2254" s="21" t="s">
        <v>5</v>
      </c>
      <c r="B2254" s="21" t="s">
        <v>6</v>
      </c>
      <c r="C2254" s="21" t="s">
        <v>10</v>
      </c>
      <c r="D2254" s="22">
        <v>115</v>
      </c>
      <c r="E2254" s="23" t="s">
        <v>54</v>
      </c>
      <c r="F2254">
        <f t="shared" si="35"/>
        <v>202107</v>
      </c>
    </row>
    <row r="2255" spans="1:6" x14ac:dyDescent="0.3">
      <c r="A2255" s="21" t="s">
        <v>5</v>
      </c>
      <c r="B2255" s="21" t="s">
        <v>6</v>
      </c>
      <c r="C2255" s="21" t="s">
        <v>11</v>
      </c>
      <c r="D2255" s="22">
        <v>64</v>
      </c>
      <c r="E2255" s="23" t="s">
        <v>54</v>
      </c>
      <c r="F2255">
        <f t="shared" si="35"/>
        <v>202107</v>
      </c>
    </row>
    <row r="2256" spans="1:6" x14ac:dyDescent="0.3">
      <c r="A2256" s="21" t="s">
        <v>5</v>
      </c>
      <c r="B2256" s="21" t="s">
        <v>6</v>
      </c>
      <c r="C2256" s="21" t="s">
        <v>12</v>
      </c>
      <c r="D2256" s="22">
        <v>29</v>
      </c>
      <c r="E2256" s="23" t="s">
        <v>54</v>
      </c>
      <c r="F2256">
        <f t="shared" si="35"/>
        <v>202107</v>
      </c>
    </row>
    <row r="2257" spans="1:6" x14ac:dyDescent="0.3">
      <c r="A2257" s="21" t="s">
        <v>13</v>
      </c>
      <c r="B2257" s="21" t="s">
        <v>6</v>
      </c>
      <c r="C2257" s="21" t="s">
        <v>7</v>
      </c>
      <c r="D2257" s="22">
        <v>51</v>
      </c>
      <c r="E2257" s="23" t="s">
        <v>54</v>
      </c>
      <c r="F2257">
        <f t="shared" si="35"/>
        <v>202107</v>
      </c>
    </row>
    <row r="2258" spans="1:6" x14ac:dyDescent="0.3">
      <c r="A2258" s="21" t="s">
        <v>13</v>
      </c>
      <c r="B2258" s="21" t="s">
        <v>6</v>
      </c>
      <c r="C2258" s="21" t="s">
        <v>9</v>
      </c>
      <c r="D2258" s="22">
        <v>5</v>
      </c>
      <c r="E2258" s="23" t="s">
        <v>54</v>
      </c>
      <c r="F2258">
        <f t="shared" si="35"/>
        <v>202107</v>
      </c>
    </row>
    <row r="2259" spans="1:6" x14ac:dyDescent="0.3">
      <c r="A2259" s="21" t="s">
        <v>13</v>
      </c>
      <c r="B2259" s="21" t="s">
        <v>6</v>
      </c>
      <c r="C2259" s="21" t="s">
        <v>10</v>
      </c>
      <c r="D2259" s="22">
        <v>21</v>
      </c>
      <c r="E2259" s="23" t="s">
        <v>54</v>
      </c>
      <c r="F2259">
        <f t="shared" si="35"/>
        <v>202107</v>
      </c>
    </row>
    <row r="2260" spans="1:6" x14ac:dyDescent="0.3">
      <c r="A2260" s="21" t="s">
        <v>13</v>
      </c>
      <c r="B2260" s="21" t="s">
        <v>6</v>
      </c>
      <c r="C2260" s="21" t="s">
        <v>11</v>
      </c>
      <c r="D2260" s="22">
        <v>16</v>
      </c>
      <c r="E2260" s="23" t="s">
        <v>54</v>
      </c>
      <c r="F2260">
        <f t="shared" si="35"/>
        <v>202107</v>
      </c>
    </row>
    <row r="2261" spans="1:6" x14ac:dyDescent="0.3">
      <c r="A2261" s="21" t="s">
        <v>13</v>
      </c>
      <c r="B2261" s="21" t="s">
        <v>6</v>
      </c>
      <c r="C2261" s="21" t="s">
        <v>12</v>
      </c>
      <c r="D2261" s="22">
        <v>0</v>
      </c>
      <c r="E2261" s="23" t="s">
        <v>54</v>
      </c>
      <c r="F2261">
        <f t="shared" si="35"/>
        <v>202107</v>
      </c>
    </row>
    <row r="2262" spans="1:6" x14ac:dyDescent="0.3">
      <c r="A2262" s="21" t="s">
        <v>14</v>
      </c>
      <c r="B2262" s="21" t="s">
        <v>6</v>
      </c>
      <c r="C2262" s="21" t="s">
        <v>7</v>
      </c>
      <c r="D2262" s="22">
        <v>95</v>
      </c>
      <c r="E2262" s="23" t="s">
        <v>54</v>
      </c>
      <c r="F2262">
        <f t="shared" si="35"/>
        <v>202107</v>
      </c>
    </row>
    <row r="2263" spans="1:6" x14ac:dyDescent="0.3">
      <c r="A2263" s="21" t="s">
        <v>14</v>
      </c>
      <c r="B2263" s="21" t="s">
        <v>6</v>
      </c>
      <c r="C2263" s="21" t="s">
        <v>9</v>
      </c>
      <c r="D2263" s="22">
        <v>24</v>
      </c>
      <c r="E2263" s="23" t="s">
        <v>54</v>
      </c>
      <c r="F2263">
        <f t="shared" si="35"/>
        <v>202107</v>
      </c>
    </row>
    <row r="2264" spans="1:6" x14ac:dyDescent="0.3">
      <c r="A2264" s="21" t="s">
        <v>14</v>
      </c>
      <c r="B2264" s="21" t="s">
        <v>6</v>
      </c>
      <c r="C2264" s="21" t="s">
        <v>10</v>
      </c>
      <c r="D2264" s="22">
        <v>61</v>
      </c>
      <c r="E2264" s="23" t="s">
        <v>54</v>
      </c>
      <c r="F2264">
        <f t="shared" si="35"/>
        <v>202107</v>
      </c>
    </row>
    <row r="2265" spans="1:6" x14ac:dyDescent="0.3">
      <c r="A2265" s="21" t="s">
        <v>14</v>
      </c>
      <c r="B2265" s="21" t="s">
        <v>6</v>
      </c>
      <c r="C2265" s="21" t="s">
        <v>11</v>
      </c>
      <c r="D2265" s="22">
        <v>28</v>
      </c>
      <c r="E2265" s="23" t="s">
        <v>54</v>
      </c>
      <c r="F2265">
        <f t="shared" si="35"/>
        <v>202107</v>
      </c>
    </row>
    <row r="2266" spans="1:6" x14ac:dyDescent="0.3">
      <c r="A2266" s="21" t="s">
        <v>14</v>
      </c>
      <c r="B2266" s="21" t="s">
        <v>6</v>
      </c>
      <c r="C2266" s="21" t="s">
        <v>12</v>
      </c>
      <c r="D2266" s="22">
        <v>17</v>
      </c>
      <c r="E2266" s="23" t="s">
        <v>54</v>
      </c>
      <c r="F2266">
        <f t="shared" si="35"/>
        <v>202107</v>
      </c>
    </row>
    <row r="2267" spans="1:6" x14ac:dyDescent="0.3">
      <c r="A2267" s="21" t="s">
        <v>140</v>
      </c>
      <c r="B2267" s="21" t="s">
        <v>6</v>
      </c>
      <c r="C2267" s="21" t="s">
        <v>7</v>
      </c>
      <c r="D2267" s="22">
        <v>11</v>
      </c>
      <c r="E2267" s="23" t="s">
        <v>54</v>
      </c>
      <c r="F2267">
        <f t="shared" si="35"/>
        <v>202107</v>
      </c>
    </row>
    <row r="2268" spans="1:6" x14ac:dyDescent="0.3">
      <c r="A2268" s="21" t="s">
        <v>140</v>
      </c>
      <c r="B2268" s="21" t="s">
        <v>6</v>
      </c>
      <c r="C2268" s="21" t="s">
        <v>9</v>
      </c>
      <c r="D2268" s="22">
        <v>2</v>
      </c>
      <c r="E2268" s="23" t="s">
        <v>54</v>
      </c>
      <c r="F2268">
        <f t="shared" si="35"/>
        <v>202107</v>
      </c>
    </row>
    <row r="2269" spans="1:6" x14ac:dyDescent="0.3">
      <c r="A2269" s="21" t="s">
        <v>140</v>
      </c>
      <c r="B2269" s="21" t="s">
        <v>6</v>
      </c>
      <c r="C2269" s="21" t="s">
        <v>10</v>
      </c>
      <c r="D2269" s="22">
        <v>6</v>
      </c>
      <c r="E2269" s="23" t="s">
        <v>54</v>
      </c>
      <c r="F2269">
        <f t="shared" si="35"/>
        <v>202107</v>
      </c>
    </row>
    <row r="2270" spans="1:6" x14ac:dyDescent="0.3">
      <c r="A2270" s="21" t="s">
        <v>140</v>
      </c>
      <c r="B2270" s="21" t="s">
        <v>6</v>
      </c>
      <c r="C2270" s="21" t="s">
        <v>11</v>
      </c>
      <c r="D2270" s="22">
        <v>2</v>
      </c>
      <c r="E2270" s="23" t="s">
        <v>54</v>
      </c>
      <c r="F2270">
        <f t="shared" si="35"/>
        <v>202107</v>
      </c>
    </row>
    <row r="2271" spans="1:6" x14ac:dyDescent="0.3">
      <c r="A2271" s="21" t="s">
        <v>140</v>
      </c>
      <c r="B2271" s="21" t="s">
        <v>6</v>
      </c>
      <c r="C2271" s="21" t="s">
        <v>12</v>
      </c>
      <c r="D2271" s="22">
        <v>0</v>
      </c>
      <c r="E2271" s="23" t="s">
        <v>54</v>
      </c>
      <c r="F2271">
        <f t="shared" si="35"/>
        <v>202107</v>
      </c>
    </row>
    <row r="2272" spans="1:6" x14ac:dyDescent="0.3">
      <c r="A2272" s="21" t="s">
        <v>15</v>
      </c>
      <c r="B2272" s="21" t="s">
        <v>6</v>
      </c>
      <c r="C2272" s="21" t="s">
        <v>7</v>
      </c>
      <c r="D2272" s="22">
        <v>457</v>
      </c>
      <c r="E2272" s="23" t="s">
        <v>54</v>
      </c>
      <c r="F2272">
        <f t="shared" si="35"/>
        <v>202107</v>
      </c>
    </row>
    <row r="2273" spans="1:6" x14ac:dyDescent="0.3">
      <c r="A2273" s="21" t="s">
        <v>15</v>
      </c>
      <c r="B2273" s="21" t="s">
        <v>6</v>
      </c>
      <c r="C2273" s="21" t="s">
        <v>9</v>
      </c>
      <c r="D2273" s="22">
        <v>141</v>
      </c>
      <c r="E2273" s="23" t="s">
        <v>54</v>
      </c>
      <c r="F2273">
        <f t="shared" si="35"/>
        <v>202107</v>
      </c>
    </row>
    <row r="2274" spans="1:6" x14ac:dyDescent="0.3">
      <c r="A2274" s="21" t="s">
        <v>15</v>
      </c>
      <c r="B2274" s="21" t="s">
        <v>6</v>
      </c>
      <c r="C2274" s="21" t="s">
        <v>10</v>
      </c>
      <c r="D2274" s="22">
        <v>384</v>
      </c>
      <c r="E2274" s="23" t="s">
        <v>54</v>
      </c>
      <c r="F2274">
        <f t="shared" si="35"/>
        <v>202107</v>
      </c>
    </row>
    <row r="2275" spans="1:6" x14ac:dyDescent="0.3">
      <c r="A2275" s="21" t="s">
        <v>15</v>
      </c>
      <c r="B2275" s="21" t="s">
        <v>6</v>
      </c>
      <c r="C2275" s="21" t="s">
        <v>11</v>
      </c>
      <c r="D2275" s="22">
        <v>135</v>
      </c>
      <c r="E2275" s="23" t="s">
        <v>54</v>
      </c>
      <c r="F2275">
        <f t="shared" si="35"/>
        <v>202107</v>
      </c>
    </row>
    <row r="2276" spans="1:6" x14ac:dyDescent="0.3">
      <c r="A2276" s="21" t="s">
        <v>15</v>
      </c>
      <c r="B2276" s="21" t="s">
        <v>6</v>
      </c>
      <c r="C2276" s="21" t="s">
        <v>12</v>
      </c>
      <c r="D2276" s="22">
        <v>33</v>
      </c>
      <c r="E2276" s="23" t="s">
        <v>54</v>
      </c>
      <c r="F2276">
        <f t="shared" si="35"/>
        <v>202107</v>
      </c>
    </row>
    <row r="2277" spans="1:6" x14ac:dyDescent="0.3">
      <c r="A2277" s="21" t="s">
        <v>16</v>
      </c>
      <c r="B2277" s="21" t="s">
        <v>6</v>
      </c>
      <c r="C2277" s="21" t="s">
        <v>7</v>
      </c>
      <c r="D2277" s="22">
        <v>1127</v>
      </c>
      <c r="E2277" s="23" t="s">
        <v>54</v>
      </c>
      <c r="F2277">
        <f t="shared" si="35"/>
        <v>202107</v>
      </c>
    </row>
    <row r="2278" spans="1:6" x14ac:dyDescent="0.3">
      <c r="A2278" s="21" t="s">
        <v>16</v>
      </c>
      <c r="B2278" s="21" t="s">
        <v>6</v>
      </c>
      <c r="C2278" s="21" t="s">
        <v>9</v>
      </c>
      <c r="D2278" s="22">
        <v>245</v>
      </c>
      <c r="E2278" s="23" t="s">
        <v>54</v>
      </c>
      <c r="F2278">
        <f t="shared" si="35"/>
        <v>202107</v>
      </c>
    </row>
    <row r="2279" spans="1:6" x14ac:dyDescent="0.3">
      <c r="A2279" s="21" t="s">
        <v>16</v>
      </c>
      <c r="B2279" s="21" t="s">
        <v>6</v>
      </c>
      <c r="C2279" s="21" t="s">
        <v>10</v>
      </c>
      <c r="D2279" s="22">
        <v>335</v>
      </c>
      <c r="E2279" s="23" t="s">
        <v>54</v>
      </c>
      <c r="F2279">
        <f t="shared" si="35"/>
        <v>202107</v>
      </c>
    </row>
    <row r="2280" spans="1:6" x14ac:dyDescent="0.3">
      <c r="A2280" s="21" t="s">
        <v>16</v>
      </c>
      <c r="B2280" s="21" t="s">
        <v>6</v>
      </c>
      <c r="C2280" s="21" t="s">
        <v>11</v>
      </c>
      <c r="D2280" s="22">
        <v>111</v>
      </c>
      <c r="E2280" s="23" t="s">
        <v>54</v>
      </c>
      <c r="F2280">
        <f t="shared" si="35"/>
        <v>202107</v>
      </c>
    </row>
    <row r="2281" spans="1:6" x14ac:dyDescent="0.3">
      <c r="A2281" s="21" t="s">
        <v>16</v>
      </c>
      <c r="B2281" s="21" t="s">
        <v>6</v>
      </c>
      <c r="C2281" s="21" t="s">
        <v>12</v>
      </c>
      <c r="D2281" s="22">
        <v>14</v>
      </c>
      <c r="E2281" s="23" t="s">
        <v>54</v>
      </c>
      <c r="F2281">
        <f t="shared" si="35"/>
        <v>202107</v>
      </c>
    </row>
    <row r="2282" spans="1:6" x14ac:dyDescent="0.3">
      <c r="A2282" s="21" t="s">
        <v>17</v>
      </c>
      <c r="B2282" s="21" t="s">
        <v>6</v>
      </c>
      <c r="C2282" s="21" t="s">
        <v>7</v>
      </c>
      <c r="D2282" s="22">
        <v>89</v>
      </c>
      <c r="E2282" s="23" t="s">
        <v>54</v>
      </c>
      <c r="F2282">
        <f t="shared" si="35"/>
        <v>202107</v>
      </c>
    </row>
    <row r="2283" spans="1:6" x14ac:dyDescent="0.3">
      <c r="A2283" s="21" t="s">
        <v>17</v>
      </c>
      <c r="B2283" s="21" t="s">
        <v>6</v>
      </c>
      <c r="C2283" s="21" t="s">
        <v>9</v>
      </c>
      <c r="D2283" s="22">
        <v>4</v>
      </c>
      <c r="E2283" s="23" t="s">
        <v>54</v>
      </c>
      <c r="F2283">
        <f t="shared" si="35"/>
        <v>202107</v>
      </c>
    </row>
    <row r="2284" spans="1:6" x14ac:dyDescent="0.3">
      <c r="A2284" s="21" t="s">
        <v>17</v>
      </c>
      <c r="B2284" s="21" t="s">
        <v>6</v>
      </c>
      <c r="C2284" s="21" t="s">
        <v>10</v>
      </c>
      <c r="D2284" s="22">
        <v>17</v>
      </c>
      <c r="E2284" s="23" t="s">
        <v>54</v>
      </c>
      <c r="F2284">
        <f t="shared" si="35"/>
        <v>202107</v>
      </c>
    </row>
    <row r="2285" spans="1:6" x14ac:dyDescent="0.3">
      <c r="A2285" s="21" t="s">
        <v>17</v>
      </c>
      <c r="B2285" s="21" t="s">
        <v>6</v>
      </c>
      <c r="C2285" s="21" t="s">
        <v>11</v>
      </c>
      <c r="D2285" s="22">
        <v>9</v>
      </c>
      <c r="E2285" s="23" t="s">
        <v>54</v>
      </c>
      <c r="F2285">
        <f t="shared" si="35"/>
        <v>202107</v>
      </c>
    </row>
    <row r="2286" spans="1:6" x14ac:dyDescent="0.3">
      <c r="A2286" s="21" t="s">
        <v>17</v>
      </c>
      <c r="B2286" s="21" t="s">
        <v>6</v>
      </c>
      <c r="C2286" s="21" t="s">
        <v>12</v>
      </c>
      <c r="D2286" s="22">
        <v>0</v>
      </c>
      <c r="E2286" s="23" t="s">
        <v>54</v>
      </c>
      <c r="F2286">
        <f t="shared" si="35"/>
        <v>202107</v>
      </c>
    </row>
    <row r="2287" spans="1:6" x14ac:dyDescent="0.3">
      <c r="A2287" s="21" t="s">
        <v>141</v>
      </c>
      <c r="B2287" s="21" t="s">
        <v>6</v>
      </c>
      <c r="C2287" s="21" t="s">
        <v>7</v>
      </c>
      <c r="D2287" s="22">
        <v>13</v>
      </c>
      <c r="E2287" s="23" t="s">
        <v>54</v>
      </c>
      <c r="F2287">
        <f t="shared" si="35"/>
        <v>202107</v>
      </c>
    </row>
    <row r="2288" spans="1:6" x14ac:dyDescent="0.3">
      <c r="A2288" s="21" t="s">
        <v>141</v>
      </c>
      <c r="B2288" s="21" t="s">
        <v>6</v>
      </c>
      <c r="C2288" s="21" t="s">
        <v>9</v>
      </c>
      <c r="D2288" s="22">
        <v>2</v>
      </c>
      <c r="E2288" s="23" t="s">
        <v>54</v>
      </c>
      <c r="F2288">
        <f t="shared" si="35"/>
        <v>202107</v>
      </c>
    </row>
    <row r="2289" spans="1:6" x14ac:dyDescent="0.3">
      <c r="A2289" s="21" t="s">
        <v>141</v>
      </c>
      <c r="B2289" s="21" t="s">
        <v>6</v>
      </c>
      <c r="C2289" s="21" t="s">
        <v>10</v>
      </c>
      <c r="D2289" s="22">
        <v>6</v>
      </c>
      <c r="E2289" s="23" t="s">
        <v>54</v>
      </c>
      <c r="F2289">
        <f t="shared" si="35"/>
        <v>202107</v>
      </c>
    </row>
    <row r="2290" spans="1:6" x14ac:dyDescent="0.3">
      <c r="A2290" s="21" t="s">
        <v>141</v>
      </c>
      <c r="B2290" s="21" t="s">
        <v>6</v>
      </c>
      <c r="C2290" s="21" t="s">
        <v>11</v>
      </c>
      <c r="D2290" s="22">
        <v>0</v>
      </c>
      <c r="E2290" s="23" t="s">
        <v>54</v>
      </c>
      <c r="F2290">
        <f t="shared" si="35"/>
        <v>202107</v>
      </c>
    </row>
    <row r="2291" spans="1:6" x14ac:dyDescent="0.3">
      <c r="A2291" s="21" t="s">
        <v>141</v>
      </c>
      <c r="B2291" s="21" t="s">
        <v>6</v>
      </c>
      <c r="C2291" s="21" t="s">
        <v>12</v>
      </c>
      <c r="D2291" s="22">
        <v>0</v>
      </c>
      <c r="E2291" s="23" t="s">
        <v>54</v>
      </c>
      <c r="F2291">
        <f t="shared" si="35"/>
        <v>202107</v>
      </c>
    </row>
    <row r="2292" spans="1:6" x14ac:dyDescent="0.3">
      <c r="A2292" s="21" t="s">
        <v>18</v>
      </c>
      <c r="B2292" s="21" t="s">
        <v>6</v>
      </c>
      <c r="C2292" s="21" t="s">
        <v>7</v>
      </c>
      <c r="D2292" s="22">
        <v>383</v>
      </c>
      <c r="E2292" s="23" t="s">
        <v>54</v>
      </c>
      <c r="F2292">
        <f t="shared" si="35"/>
        <v>202107</v>
      </c>
    </row>
    <row r="2293" spans="1:6" x14ac:dyDescent="0.3">
      <c r="A2293" s="21" t="s">
        <v>18</v>
      </c>
      <c r="B2293" s="21" t="s">
        <v>6</v>
      </c>
      <c r="C2293" s="21" t="s">
        <v>9</v>
      </c>
      <c r="D2293" s="22">
        <v>118</v>
      </c>
      <c r="E2293" s="23" t="s">
        <v>54</v>
      </c>
      <c r="F2293">
        <f t="shared" si="35"/>
        <v>202107</v>
      </c>
    </row>
    <row r="2294" spans="1:6" x14ac:dyDescent="0.3">
      <c r="A2294" s="21" t="s">
        <v>18</v>
      </c>
      <c r="B2294" s="21" t="s">
        <v>6</v>
      </c>
      <c r="C2294" s="21" t="s">
        <v>10</v>
      </c>
      <c r="D2294" s="22">
        <v>133</v>
      </c>
      <c r="E2294" s="23" t="s">
        <v>54</v>
      </c>
      <c r="F2294">
        <f t="shared" si="35"/>
        <v>202107</v>
      </c>
    </row>
    <row r="2295" spans="1:6" x14ac:dyDescent="0.3">
      <c r="A2295" s="21" t="s">
        <v>18</v>
      </c>
      <c r="B2295" s="21" t="s">
        <v>6</v>
      </c>
      <c r="C2295" s="21" t="s">
        <v>11</v>
      </c>
      <c r="D2295" s="22">
        <v>172</v>
      </c>
      <c r="E2295" s="23" t="s">
        <v>54</v>
      </c>
      <c r="F2295">
        <f t="shared" si="35"/>
        <v>202107</v>
      </c>
    </row>
    <row r="2296" spans="1:6" x14ac:dyDescent="0.3">
      <c r="A2296" s="21" t="s">
        <v>18</v>
      </c>
      <c r="B2296" s="21" t="s">
        <v>6</v>
      </c>
      <c r="C2296" s="21" t="s">
        <v>12</v>
      </c>
      <c r="D2296" s="22">
        <v>10</v>
      </c>
      <c r="E2296" s="23" t="s">
        <v>54</v>
      </c>
      <c r="F2296">
        <f t="shared" si="35"/>
        <v>202107</v>
      </c>
    </row>
    <row r="2297" spans="1:6" x14ac:dyDescent="0.3">
      <c r="A2297" s="21" t="s">
        <v>19</v>
      </c>
      <c r="B2297" s="21" t="s">
        <v>6</v>
      </c>
      <c r="C2297" s="21" t="s">
        <v>7</v>
      </c>
      <c r="D2297" s="22">
        <v>48</v>
      </c>
      <c r="E2297" s="23" t="s">
        <v>54</v>
      </c>
      <c r="F2297">
        <f t="shared" si="35"/>
        <v>202107</v>
      </c>
    </row>
    <row r="2298" spans="1:6" x14ac:dyDescent="0.3">
      <c r="A2298" s="21" t="s">
        <v>19</v>
      </c>
      <c r="B2298" s="21" t="s">
        <v>6</v>
      </c>
      <c r="C2298" s="21" t="s">
        <v>9</v>
      </c>
      <c r="D2298" s="22">
        <v>2</v>
      </c>
      <c r="E2298" s="23" t="s">
        <v>54</v>
      </c>
      <c r="F2298">
        <f t="shared" si="35"/>
        <v>202107</v>
      </c>
    </row>
    <row r="2299" spans="1:6" x14ac:dyDescent="0.3">
      <c r="A2299" s="21" t="s">
        <v>19</v>
      </c>
      <c r="B2299" s="21" t="s">
        <v>6</v>
      </c>
      <c r="C2299" s="21" t="s">
        <v>10</v>
      </c>
      <c r="D2299" s="22">
        <v>3</v>
      </c>
      <c r="E2299" s="23" t="s">
        <v>54</v>
      </c>
      <c r="F2299">
        <f t="shared" si="35"/>
        <v>202107</v>
      </c>
    </row>
    <row r="2300" spans="1:6" x14ac:dyDescent="0.3">
      <c r="A2300" s="21" t="s">
        <v>19</v>
      </c>
      <c r="B2300" s="21" t="s">
        <v>6</v>
      </c>
      <c r="C2300" s="21" t="s">
        <v>11</v>
      </c>
      <c r="D2300" s="22">
        <v>4</v>
      </c>
      <c r="E2300" s="23" t="s">
        <v>54</v>
      </c>
      <c r="F2300">
        <f t="shared" si="35"/>
        <v>202107</v>
      </c>
    </row>
    <row r="2301" spans="1:6" x14ac:dyDescent="0.3">
      <c r="A2301" s="21" t="s">
        <v>19</v>
      </c>
      <c r="B2301" s="21" t="s">
        <v>6</v>
      </c>
      <c r="C2301" s="21" t="s">
        <v>12</v>
      </c>
      <c r="D2301" s="22">
        <v>2</v>
      </c>
      <c r="E2301" s="23" t="s">
        <v>54</v>
      </c>
      <c r="F2301">
        <f t="shared" si="35"/>
        <v>202107</v>
      </c>
    </row>
    <row r="2302" spans="1:6" x14ac:dyDescent="0.3">
      <c r="A2302" s="21" t="s">
        <v>20</v>
      </c>
      <c r="B2302" s="21" t="s">
        <v>6</v>
      </c>
      <c r="C2302" s="21" t="s">
        <v>7</v>
      </c>
      <c r="D2302" s="22">
        <v>95</v>
      </c>
      <c r="E2302" s="23" t="s">
        <v>54</v>
      </c>
      <c r="F2302">
        <f t="shared" si="35"/>
        <v>202107</v>
      </c>
    </row>
    <row r="2303" spans="1:6" x14ac:dyDescent="0.3">
      <c r="A2303" s="21" t="s">
        <v>20</v>
      </c>
      <c r="B2303" s="21" t="s">
        <v>6</v>
      </c>
      <c r="C2303" s="21" t="s">
        <v>9</v>
      </c>
      <c r="D2303" s="22">
        <v>16</v>
      </c>
      <c r="E2303" s="23" t="s">
        <v>54</v>
      </c>
      <c r="F2303">
        <f t="shared" si="35"/>
        <v>202107</v>
      </c>
    </row>
    <row r="2304" spans="1:6" x14ac:dyDescent="0.3">
      <c r="A2304" s="21" t="s">
        <v>20</v>
      </c>
      <c r="B2304" s="21" t="s">
        <v>6</v>
      </c>
      <c r="C2304" s="21" t="s">
        <v>10</v>
      </c>
      <c r="D2304" s="22">
        <v>16</v>
      </c>
      <c r="E2304" s="23" t="s">
        <v>54</v>
      </c>
      <c r="F2304">
        <f t="shared" si="35"/>
        <v>202107</v>
      </c>
    </row>
    <row r="2305" spans="1:6" x14ac:dyDescent="0.3">
      <c r="A2305" s="21" t="s">
        <v>20</v>
      </c>
      <c r="B2305" s="21" t="s">
        <v>6</v>
      </c>
      <c r="C2305" s="21" t="s">
        <v>11</v>
      </c>
      <c r="D2305" s="22">
        <v>8</v>
      </c>
      <c r="E2305" s="23" t="s">
        <v>54</v>
      </c>
      <c r="F2305">
        <f t="shared" si="35"/>
        <v>202107</v>
      </c>
    </row>
    <row r="2306" spans="1:6" x14ac:dyDescent="0.3">
      <c r="A2306" s="21" t="s">
        <v>20</v>
      </c>
      <c r="B2306" s="21" t="s">
        <v>6</v>
      </c>
      <c r="C2306" s="21" t="s">
        <v>12</v>
      </c>
      <c r="D2306" s="22">
        <v>1</v>
      </c>
      <c r="E2306" s="23" t="s">
        <v>54</v>
      </c>
      <c r="F2306">
        <f t="shared" si="35"/>
        <v>202107</v>
      </c>
    </row>
    <row r="2307" spans="1:6" x14ac:dyDescent="0.3">
      <c r="A2307" s="21" t="s">
        <v>21</v>
      </c>
      <c r="B2307" s="21" t="s">
        <v>6</v>
      </c>
      <c r="C2307" s="21" t="s">
        <v>7</v>
      </c>
      <c r="D2307" s="22">
        <v>29</v>
      </c>
      <c r="E2307" s="23" t="s">
        <v>54</v>
      </c>
      <c r="F2307">
        <f t="shared" ref="F2307:F2370" si="36">YEAR(E2307)*100+MONTH(E2307)</f>
        <v>202107</v>
      </c>
    </row>
    <row r="2308" spans="1:6" x14ac:dyDescent="0.3">
      <c r="A2308" s="21" t="s">
        <v>21</v>
      </c>
      <c r="B2308" s="21" t="s">
        <v>6</v>
      </c>
      <c r="C2308" s="21" t="s">
        <v>9</v>
      </c>
      <c r="D2308" s="22">
        <v>18</v>
      </c>
      <c r="E2308" s="23" t="s">
        <v>54</v>
      </c>
      <c r="F2308">
        <f t="shared" si="36"/>
        <v>202107</v>
      </c>
    </row>
    <row r="2309" spans="1:6" x14ac:dyDescent="0.3">
      <c r="A2309" s="21" t="s">
        <v>21</v>
      </c>
      <c r="B2309" s="21" t="s">
        <v>6</v>
      </c>
      <c r="C2309" s="21" t="s">
        <v>10</v>
      </c>
      <c r="D2309" s="22">
        <v>18</v>
      </c>
      <c r="E2309" s="23" t="s">
        <v>54</v>
      </c>
      <c r="F2309">
        <f t="shared" si="36"/>
        <v>202107</v>
      </c>
    </row>
    <row r="2310" spans="1:6" x14ac:dyDescent="0.3">
      <c r="A2310" s="21" t="s">
        <v>21</v>
      </c>
      <c r="B2310" s="21" t="s">
        <v>6</v>
      </c>
      <c r="C2310" s="21" t="s">
        <v>11</v>
      </c>
      <c r="D2310" s="22">
        <v>1</v>
      </c>
      <c r="E2310" s="23" t="s">
        <v>54</v>
      </c>
      <c r="F2310">
        <f t="shared" si="36"/>
        <v>202107</v>
      </c>
    </row>
    <row r="2311" spans="1:6" x14ac:dyDescent="0.3">
      <c r="A2311" s="21" t="s">
        <v>21</v>
      </c>
      <c r="B2311" s="21" t="s">
        <v>6</v>
      </c>
      <c r="C2311" s="21" t="s">
        <v>12</v>
      </c>
      <c r="D2311" s="22">
        <v>5</v>
      </c>
      <c r="E2311" s="23" t="s">
        <v>54</v>
      </c>
      <c r="F2311">
        <f t="shared" si="36"/>
        <v>202107</v>
      </c>
    </row>
    <row r="2312" spans="1:6" x14ac:dyDescent="0.3">
      <c r="A2312" s="21" t="s">
        <v>22</v>
      </c>
      <c r="B2312" s="21" t="s">
        <v>6</v>
      </c>
      <c r="C2312" s="21" t="s">
        <v>7</v>
      </c>
      <c r="D2312" s="22">
        <v>12</v>
      </c>
      <c r="E2312" s="23" t="s">
        <v>54</v>
      </c>
      <c r="F2312">
        <f t="shared" si="36"/>
        <v>202107</v>
      </c>
    </row>
    <row r="2313" spans="1:6" x14ac:dyDescent="0.3">
      <c r="A2313" s="21" t="s">
        <v>22</v>
      </c>
      <c r="B2313" s="21" t="s">
        <v>6</v>
      </c>
      <c r="C2313" s="21" t="s">
        <v>9</v>
      </c>
      <c r="D2313" s="22">
        <v>2</v>
      </c>
      <c r="E2313" s="23" t="s">
        <v>54</v>
      </c>
      <c r="F2313">
        <f t="shared" si="36"/>
        <v>202107</v>
      </c>
    </row>
    <row r="2314" spans="1:6" x14ac:dyDescent="0.3">
      <c r="A2314" s="21" t="s">
        <v>22</v>
      </c>
      <c r="B2314" s="21" t="s">
        <v>6</v>
      </c>
      <c r="C2314" s="21" t="s">
        <v>10</v>
      </c>
      <c r="D2314" s="22">
        <v>3</v>
      </c>
      <c r="E2314" s="23" t="s">
        <v>54</v>
      </c>
      <c r="F2314">
        <f t="shared" si="36"/>
        <v>202107</v>
      </c>
    </row>
    <row r="2315" spans="1:6" x14ac:dyDescent="0.3">
      <c r="A2315" s="21" t="s">
        <v>22</v>
      </c>
      <c r="B2315" s="21" t="s">
        <v>6</v>
      </c>
      <c r="C2315" s="21" t="s">
        <v>11</v>
      </c>
      <c r="D2315" s="22">
        <v>4</v>
      </c>
      <c r="E2315" s="23" t="s">
        <v>54</v>
      </c>
      <c r="F2315">
        <f t="shared" si="36"/>
        <v>202107</v>
      </c>
    </row>
    <row r="2316" spans="1:6" x14ac:dyDescent="0.3">
      <c r="A2316" s="21" t="s">
        <v>22</v>
      </c>
      <c r="B2316" s="21" t="s">
        <v>6</v>
      </c>
      <c r="C2316" s="21" t="s">
        <v>12</v>
      </c>
      <c r="D2316" s="22">
        <v>2</v>
      </c>
      <c r="E2316" s="23" t="s">
        <v>54</v>
      </c>
      <c r="F2316">
        <f t="shared" si="36"/>
        <v>202107</v>
      </c>
    </row>
    <row r="2317" spans="1:6" x14ac:dyDescent="0.3">
      <c r="A2317" s="21" t="s">
        <v>23</v>
      </c>
      <c r="B2317" s="21" t="s">
        <v>6</v>
      </c>
      <c r="C2317" s="21" t="s">
        <v>7</v>
      </c>
      <c r="D2317" s="22">
        <v>0</v>
      </c>
      <c r="E2317" s="23" t="s">
        <v>54</v>
      </c>
      <c r="F2317">
        <f t="shared" si="36"/>
        <v>202107</v>
      </c>
    </row>
    <row r="2318" spans="1:6" x14ac:dyDescent="0.3">
      <c r="A2318" s="21" t="s">
        <v>23</v>
      </c>
      <c r="B2318" s="21" t="s">
        <v>6</v>
      </c>
      <c r="C2318" s="21" t="s">
        <v>9</v>
      </c>
      <c r="D2318" s="22">
        <v>0</v>
      </c>
      <c r="E2318" s="23" t="s">
        <v>54</v>
      </c>
      <c r="F2318">
        <f t="shared" si="36"/>
        <v>202107</v>
      </c>
    </row>
    <row r="2319" spans="1:6" x14ac:dyDescent="0.3">
      <c r="A2319" s="21" t="s">
        <v>23</v>
      </c>
      <c r="B2319" s="21" t="s">
        <v>6</v>
      </c>
      <c r="C2319" s="21" t="s">
        <v>10</v>
      </c>
      <c r="D2319" s="22">
        <v>0</v>
      </c>
      <c r="E2319" s="23" t="s">
        <v>54</v>
      </c>
      <c r="F2319">
        <f t="shared" si="36"/>
        <v>202107</v>
      </c>
    </row>
    <row r="2320" spans="1:6" x14ac:dyDescent="0.3">
      <c r="A2320" s="21" t="s">
        <v>23</v>
      </c>
      <c r="B2320" s="21" t="s">
        <v>6</v>
      </c>
      <c r="C2320" s="21" t="s">
        <v>11</v>
      </c>
      <c r="D2320" s="22">
        <v>0</v>
      </c>
      <c r="E2320" s="23" t="s">
        <v>54</v>
      </c>
      <c r="F2320">
        <f t="shared" si="36"/>
        <v>202107</v>
      </c>
    </row>
    <row r="2321" spans="1:6" x14ac:dyDescent="0.3">
      <c r="A2321" s="21" t="s">
        <v>23</v>
      </c>
      <c r="B2321" s="21" t="s">
        <v>6</v>
      </c>
      <c r="C2321" s="21" t="s">
        <v>12</v>
      </c>
      <c r="D2321" s="22">
        <v>0</v>
      </c>
      <c r="E2321" s="23" t="s">
        <v>54</v>
      </c>
      <c r="F2321">
        <f t="shared" si="36"/>
        <v>202107</v>
      </c>
    </row>
    <row r="2322" spans="1:6" x14ac:dyDescent="0.3">
      <c r="A2322" s="21" t="s">
        <v>24</v>
      </c>
      <c r="B2322" s="21" t="s">
        <v>6</v>
      </c>
      <c r="C2322" s="21" t="s">
        <v>7</v>
      </c>
      <c r="D2322" s="22">
        <v>2</v>
      </c>
      <c r="E2322" s="23" t="s">
        <v>54</v>
      </c>
      <c r="F2322">
        <f t="shared" si="36"/>
        <v>202107</v>
      </c>
    </row>
    <row r="2323" spans="1:6" x14ac:dyDescent="0.3">
      <c r="A2323" s="21" t="s">
        <v>24</v>
      </c>
      <c r="B2323" s="21" t="s">
        <v>6</v>
      </c>
      <c r="C2323" s="21" t="s">
        <v>9</v>
      </c>
      <c r="D2323" s="22">
        <v>0</v>
      </c>
      <c r="E2323" s="23" t="s">
        <v>54</v>
      </c>
      <c r="F2323">
        <f t="shared" si="36"/>
        <v>202107</v>
      </c>
    </row>
    <row r="2324" spans="1:6" x14ac:dyDescent="0.3">
      <c r="A2324" s="21" t="s">
        <v>24</v>
      </c>
      <c r="B2324" s="21" t="s">
        <v>6</v>
      </c>
      <c r="C2324" s="21" t="s">
        <v>10</v>
      </c>
      <c r="D2324" s="22">
        <v>0</v>
      </c>
      <c r="E2324" s="23" t="s">
        <v>54</v>
      </c>
      <c r="F2324">
        <f t="shared" si="36"/>
        <v>202107</v>
      </c>
    </row>
    <row r="2325" spans="1:6" x14ac:dyDescent="0.3">
      <c r="A2325" s="21" t="s">
        <v>24</v>
      </c>
      <c r="B2325" s="21" t="s">
        <v>6</v>
      </c>
      <c r="C2325" s="21" t="s">
        <v>11</v>
      </c>
      <c r="D2325" s="22">
        <v>0</v>
      </c>
      <c r="E2325" s="23" t="s">
        <v>54</v>
      </c>
      <c r="F2325">
        <f t="shared" si="36"/>
        <v>202107</v>
      </c>
    </row>
    <row r="2326" spans="1:6" x14ac:dyDescent="0.3">
      <c r="A2326" s="21" t="s">
        <v>24</v>
      </c>
      <c r="B2326" s="21" t="s">
        <v>6</v>
      </c>
      <c r="C2326" s="21" t="s">
        <v>12</v>
      </c>
      <c r="D2326" s="22">
        <v>1</v>
      </c>
      <c r="E2326" s="23" t="s">
        <v>54</v>
      </c>
      <c r="F2326">
        <f t="shared" si="36"/>
        <v>202107</v>
      </c>
    </row>
    <row r="2327" spans="1:6" x14ac:dyDescent="0.3">
      <c r="A2327" s="21" t="s">
        <v>5</v>
      </c>
      <c r="B2327" s="21" t="s">
        <v>6</v>
      </c>
      <c r="C2327" s="21" t="s">
        <v>7</v>
      </c>
      <c r="D2327" s="22">
        <v>328</v>
      </c>
      <c r="E2327" s="23" t="s">
        <v>55</v>
      </c>
      <c r="F2327">
        <f t="shared" si="36"/>
        <v>202108</v>
      </c>
    </row>
    <row r="2328" spans="1:6" x14ac:dyDescent="0.3">
      <c r="A2328" s="21" t="s">
        <v>5</v>
      </c>
      <c r="B2328" s="21" t="s">
        <v>6</v>
      </c>
      <c r="C2328" s="21" t="s">
        <v>9</v>
      </c>
      <c r="D2328" s="22">
        <v>84</v>
      </c>
      <c r="E2328" s="23" t="s">
        <v>55</v>
      </c>
      <c r="F2328">
        <f t="shared" si="36"/>
        <v>202108</v>
      </c>
    </row>
    <row r="2329" spans="1:6" x14ac:dyDescent="0.3">
      <c r="A2329" s="21" t="s">
        <v>5</v>
      </c>
      <c r="B2329" s="21" t="s">
        <v>6</v>
      </c>
      <c r="C2329" s="21" t="s">
        <v>10</v>
      </c>
      <c r="D2329" s="22">
        <v>133</v>
      </c>
      <c r="E2329" s="23" t="s">
        <v>55</v>
      </c>
      <c r="F2329">
        <f t="shared" si="36"/>
        <v>202108</v>
      </c>
    </row>
    <row r="2330" spans="1:6" x14ac:dyDescent="0.3">
      <c r="A2330" s="21" t="s">
        <v>5</v>
      </c>
      <c r="B2330" s="21" t="s">
        <v>6</v>
      </c>
      <c r="C2330" s="21" t="s">
        <v>11</v>
      </c>
      <c r="D2330" s="22">
        <v>82</v>
      </c>
      <c r="E2330" s="23" t="s">
        <v>55</v>
      </c>
      <c r="F2330">
        <f t="shared" si="36"/>
        <v>202108</v>
      </c>
    </row>
    <row r="2331" spans="1:6" x14ac:dyDescent="0.3">
      <c r="A2331" s="21" t="s">
        <v>5</v>
      </c>
      <c r="B2331" s="21" t="s">
        <v>6</v>
      </c>
      <c r="C2331" s="21" t="s">
        <v>12</v>
      </c>
      <c r="D2331" s="22">
        <v>26</v>
      </c>
      <c r="E2331" s="23" t="s">
        <v>55</v>
      </c>
      <c r="F2331">
        <f t="shared" si="36"/>
        <v>202108</v>
      </c>
    </row>
    <row r="2332" spans="1:6" x14ac:dyDescent="0.3">
      <c r="A2332" s="21" t="s">
        <v>13</v>
      </c>
      <c r="B2332" s="21" t="s">
        <v>6</v>
      </c>
      <c r="C2332" s="21" t="s">
        <v>7</v>
      </c>
      <c r="D2332" s="22">
        <v>56</v>
      </c>
      <c r="E2332" s="23" t="s">
        <v>55</v>
      </c>
      <c r="F2332">
        <f t="shared" si="36"/>
        <v>202108</v>
      </c>
    </row>
    <row r="2333" spans="1:6" x14ac:dyDescent="0.3">
      <c r="A2333" s="21" t="s">
        <v>13</v>
      </c>
      <c r="B2333" s="21" t="s">
        <v>6</v>
      </c>
      <c r="C2333" s="21" t="s">
        <v>9</v>
      </c>
      <c r="D2333" s="22">
        <v>10</v>
      </c>
      <c r="E2333" s="23" t="s">
        <v>55</v>
      </c>
      <c r="F2333">
        <f t="shared" si="36"/>
        <v>202108</v>
      </c>
    </row>
    <row r="2334" spans="1:6" x14ac:dyDescent="0.3">
      <c r="A2334" s="21" t="s">
        <v>13</v>
      </c>
      <c r="B2334" s="21" t="s">
        <v>6</v>
      </c>
      <c r="C2334" s="21" t="s">
        <v>10</v>
      </c>
      <c r="D2334" s="22">
        <v>17</v>
      </c>
      <c r="E2334" s="23" t="s">
        <v>55</v>
      </c>
      <c r="F2334">
        <f t="shared" si="36"/>
        <v>202108</v>
      </c>
    </row>
    <row r="2335" spans="1:6" x14ac:dyDescent="0.3">
      <c r="A2335" s="21" t="s">
        <v>13</v>
      </c>
      <c r="B2335" s="21" t="s">
        <v>6</v>
      </c>
      <c r="C2335" s="21" t="s">
        <v>11</v>
      </c>
      <c r="D2335" s="22">
        <v>7</v>
      </c>
      <c r="E2335" s="23" t="s">
        <v>55</v>
      </c>
      <c r="F2335">
        <f t="shared" si="36"/>
        <v>202108</v>
      </c>
    </row>
    <row r="2336" spans="1:6" x14ac:dyDescent="0.3">
      <c r="A2336" s="21" t="s">
        <v>13</v>
      </c>
      <c r="B2336" s="21" t="s">
        <v>6</v>
      </c>
      <c r="C2336" s="21" t="s">
        <v>12</v>
      </c>
      <c r="D2336" s="22">
        <v>3</v>
      </c>
      <c r="E2336" s="23" t="s">
        <v>55</v>
      </c>
      <c r="F2336">
        <f t="shared" si="36"/>
        <v>202108</v>
      </c>
    </row>
    <row r="2337" spans="1:6" x14ac:dyDescent="0.3">
      <c r="A2337" s="21" t="s">
        <v>14</v>
      </c>
      <c r="B2337" s="21" t="s">
        <v>6</v>
      </c>
      <c r="C2337" s="21" t="s">
        <v>7</v>
      </c>
      <c r="D2337" s="22">
        <v>167</v>
      </c>
      <c r="E2337" s="23" t="s">
        <v>55</v>
      </c>
      <c r="F2337">
        <f t="shared" si="36"/>
        <v>202108</v>
      </c>
    </row>
    <row r="2338" spans="1:6" x14ac:dyDescent="0.3">
      <c r="A2338" s="21" t="s">
        <v>14</v>
      </c>
      <c r="B2338" s="21" t="s">
        <v>6</v>
      </c>
      <c r="C2338" s="21" t="s">
        <v>9</v>
      </c>
      <c r="D2338" s="22">
        <v>48</v>
      </c>
      <c r="E2338" s="23" t="s">
        <v>55</v>
      </c>
      <c r="F2338">
        <f t="shared" si="36"/>
        <v>202108</v>
      </c>
    </row>
    <row r="2339" spans="1:6" x14ac:dyDescent="0.3">
      <c r="A2339" s="21" t="s">
        <v>14</v>
      </c>
      <c r="B2339" s="21" t="s">
        <v>6</v>
      </c>
      <c r="C2339" s="21" t="s">
        <v>10</v>
      </c>
      <c r="D2339" s="22">
        <v>65</v>
      </c>
      <c r="E2339" s="23" t="s">
        <v>55</v>
      </c>
      <c r="F2339">
        <f t="shared" si="36"/>
        <v>202108</v>
      </c>
    </row>
    <row r="2340" spans="1:6" x14ac:dyDescent="0.3">
      <c r="A2340" s="21" t="s">
        <v>14</v>
      </c>
      <c r="B2340" s="21" t="s">
        <v>6</v>
      </c>
      <c r="C2340" s="21" t="s">
        <v>11</v>
      </c>
      <c r="D2340" s="22">
        <v>40</v>
      </c>
      <c r="E2340" s="23" t="s">
        <v>55</v>
      </c>
      <c r="F2340">
        <f t="shared" si="36"/>
        <v>202108</v>
      </c>
    </row>
    <row r="2341" spans="1:6" x14ac:dyDescent="0.3">
      <c r="A2341" s="21" t="s">
        <v>14</v>
      </c>
      <c r="B2341" s="21" t="s">
        <v>6</v>
      </c>
      <c r="C2341" s="21" t="s">
        <v>12</v>
      </c>
      <c r="D2341" s="22">
        <v>46</v>
      </c>
      <c r="E2341" s="23" t="s">
        <v>55</v>
      </c>
      <c r="F2341">
        <f t="shared" si="36"/>
        <v>202108</v>
      </c>
    </row>
    <row r="2342" spans="1:6" x14ac:dyDescent="0.3">
      <c r="A2342" s="21" t="s">
        <v>140</v>
      </c>
      <c r="B2342" s="21" t="s">
        <v>6</v>
      </c>
      <c r="C2342" s="21" t="s">
        <v>7</v>
      </c>
      <c r="D2342" s="22">
        <v>15</v>
      </c>
      <c r="E2342" s="23" t="s">
        <v>55</v>
      </c>
      <c r="F2342">
        <f t="shared" si="36"/>
        <v>202108</v>
      </c>
    </row>
    <row r="2343" spans="1:6" x14ac:dyDescent="0.3">
      <c r="A2343" s="21" t="s">
        <v>140</v>
      </c>
      <c r="B2343" s="21" t="s">
        <v>6</v>
      </c>
      <c r="C2343" s="21" t="s">
        <v>9</v>
      </c>
      <c r="D2343" s="22">
        <v>0</v>
      </c>
      <c r="E2343" s="23" t="s">
        <v>55</v>
      </c>
      <c r="F2343">
        <f t="shared" si="36"/>
        <v>202108</v>
      </c>
    </row>
    <row r="2344" spans="1:6" x14ac:dyDescent="0.3">
      <c r="A2344" s="21" t="s">
        <v>140</v>
      </c>
      <c r="B2344" s="21" t="s">
        <v>6</v>
      </c>
      <c r="C2344" s="21" t="s">
        <v>10</v>
      </c>
      <c r="D2344" s="22">
        <v>3</v>
      </c>
      <c r="E2344" s="23" t="s">
        <v>55</v>
      </c>
      <c r="F2344">
        <f t="shared" si="36"/>
        <v>202108</v>
      </c>
    </row>
    <row r="2345" spans="1:6" x14ac:dyDescent="0.3">
      <c r="A2345" s="21" t="s">
        <v>140</v>
      </c>
      <c r="B2345" s="21" t="s">
        <v>6</v>
      </c>
      <c r="C2345" s="21" t="s">
        <v>11</v>
      </c>
      <c r="D2345" s="22">
        <v>6</v>
      </c>
      <c r="E2345" s="23" t="s">
        <v>55</v>
      </c>
      <c r="F2345">
        <f t="shared" si="36"/>
        <v>202108</v>
      </c>
    </row>
    <row r="2346" spans="1:6" x14ac:dyDescent="0.3">
      <c r="A2346" s="21" t="s">
        <v>140</v>
      </c>
      <c r="B2346" s="21" t="s">
        <v>6</v>
      </c>
      <c r="C2346" s="21" t="s">
        <v>12</v>
      </c>
      <c r="D2346" s="22">
        <v>0</v>
      </c>
      <c r="E2346" s="23" t="s">
        <v>55</v>
      </c>
      <c r="F2346">
        <f t="shared" si="36"/>
        <v>202108</v>
      </c>
    </row>
    <row r="2347" spans="1:6" x14ac:dyDescent="0.3">
      <c r="A2347" s="21" t="s">
        <v>15</v>
      </c>
      <c r="B2347" s="21" t="s">
        <v>6</v>
      </c>
      <c r="C2347" s="21" t="s">
        <v>7</v>
      </c>
      <c r="D2347" s="22">
        <v>382</v>
      </c>
      <c r="E2347" s="23" t="s">
        <v>55</v>
      </c>
      <c r="F2347">
        <f t="shared" si="36"/>
        <v>202108</v>
      </c>
    </row>
    <row r="2348" spans="1:6" x14ac:dyDescent="0.3">
      <c r="A2348" s="21" t="s">
        <v>15</v>
      </c>
      <c r="B2348" s="21" t="s">
        <v>6</v>
      </c>
      <c r="C2348" s="21" t="s">
        <v>9</v>
      </c>
      <c r="D2348" s="22">
        <v>142</v>
      </c>
      <c r="E2348" s="23" t="s">
        <v>55</v>
      </c>
      <c r="F2348">
        <f t="shared" si="36"/>
        <v>202108</v>
      </c>
    </row>
    <row r="2349" spans="1:6" x14ac:dyDescent="0.3">
      <c r="A2349" s="21" t="s">
        <v>15</v>
      </c>
      <c r="B2349" s="21" t="s">
        <v>6</v>
      </c>
      <c r="C2349" s="21" t="s">
        <v>10</v>
      </c>
      <c r="D2349" s="22">
        <v>437</v>
      </c>
      <c r="E2349" s="23" t="s">
        <v>55</v>
      </c>
      <c r="F2349">
        <f t="shared" si="36"/>
        <v>202108</v>
      </c>
    </row>
    <row r="2350" spans="1:6" x14ac:dyDescent="0.3">
      <c r="A2350" s="21" t="s">
        <v>15</v>
      </c>
      <c r="B2350" s="21" t="s">
        <v>6</v>
      </c>
      <c r="C2350" s="21" t="s">
        <v>11</v>
      </c>
      <c r="D2350" s="22">
        <v>144</v>
      </c>
      <c r="E2350" s="23" t="s">
        <v>55</v>
      </c>
      <c r="F2350">
        <f t="shared" si="36"/>
        <v>202108</v>
      </c>
    </row>
    <row r="2351" spans="1:6" x14ac:dyDescent="0.3">
      <c r="A2351" s="21" t="s">
        <v>15</v>
      </c>
      <c r="B2351" s="21" t="s">
        <v>6</v>
      </c>
      <c r="C2351" s="21" t="s">
        <v>12</v>
      </c>
      <c r="D2351" s="22">
        <v>36</v>
      </c>
      <c r="E2351" s="23" t="s">
        <v>55</v>
      </c>
      <c r="F2351">
        <f t="shared" si="36"/>
        <v>202108</v>
      </c>
    </row>
    <row r="2352" spans="1:6" x14ac:dyDescent="0.3">
      <c r="A2352" s="21" t="s">
        <v>16</v>
      </c>
      <c r="B2352" s="21" t="s">
        <v>6</v>
      </c>
      <c r="C2352" s="21" t="s">
        <v>7</v>
      </c>
      <c r="D2352" s="22">
        <v>1074</v>
      </c>
      <c r="E2352" s="23" t="s">
        <v>55</v>
      </c>
      <c r="F2352">
        <f t="shared" si="36"/>
        <v>202108</v>
      </c>
    </row>
    <row r="2353" spans="1:6" x14ac:dyDescent="0.3">
      <c r="A2353" s="21" t="s">
        <v>16</v>
      </c>
      <c r="B2353" s="21" t="s">
        <v>6</v>
      </c>
      <c r="C2353" s="21" t="s">
        <v>9</v>
      </c>
      <c r="D2353" s="22">
        <v>235</v>
      </c>
      <c r="E2353" s="23" t="s">
        <v>55</v>
      </c>
      <c r="F2353">
        <f t="shared" si="36"/>
        <v>202108</v>
      </c>
    </row>
    <row r="2354" spans="1:6" x14ac:dyDescent="0.3">
      <c r="A2354" s="21" t="s">
        <v>16</v>
      </c>
      <c r="B2354" s="21" t="s">
        <v>6</v>
      </c>
      <c r="C2354" s="21" t="s">
        <v>10</v>
      </c>
      <c r="D2354" s="22">
        <v>308</v>
      </c>
      <c r="E2354" s="23" t="s">
        <v>55</v>
      </c>
      <c r="F2354">
        <f t="shared" si="36"/>
        <v>202108</v>
      </c>
    </row>
    <row r="2355" spans="1:6" x14ac:dyDescent="0.3">
      <c r="A2355" s="21" t="s">
        <v>16</v>
      </c>
      <c r="B2355" s="21" t="s">
        <v>6</v>
      </c>
      <c r="C2355" s="21" t="s">
        <v>11</v>
      </c>
      <c r="D2355" s="22">
        <v>97</v>
      </c>
      <c r="E2355" s="23" t="s">
        <v>55</v>
      </c>
      <c r="F2355">
        <f t="shared" si="36"/>
        <v>202108</v>
      </c>
    </row>
    <row r="2356" spans="1:6" x14ac:dyDescent="0.3">
      <c r="A2356" s="21" t="s">
        <v>16</v>
      </c>
      <c r="B2356" s="21" t="s">
        <v>6</v>
      </c>
      <c r="C2356" s="21" t="s">
        <v>12</v>
      </c>
      <c r="D2356" s="22">
        <v>28</v>
      </c>
      <c r="E2356" s="23" t="s">
        <v>55</v>
      </c>
      <c r="F2356">
        <f t="shared" si="36"/>
        <v>202108</v>
      </c>
    </row>
    <row r="2357" spans="1:6" x14ac:dyDescent="0.3">
      <c r="A2357" s="21" t="s">
        <v>17</v>
      </c>
      <c r="B2357" s="21" t="s">
        <v>6</v>
      </c>
      <c r="C2357" s="21" t="s">
        <v>7</v>
      </c>
      <c r="D2357" s="22">
        <v>104</v>
      </c>
      <c r="E2357" s="23" t="s">
        <v>55</v>
      </c>
      <c r="F2357">
        <f t="shared" si="36"/>
        <v>202108</v>
      </c>
    </row>
    <row r="2358" spans="1:6" x14ac:dyDescent="0.3">
      <c r="A2358" s="21" t="s">
        <v>17</v>
      </c>
      <c r="B2358" s="21" t="s">
        <v>6</v>
      </c>
      <c r="C2358" s="21" t="s">
        <v>9</v>
      </c>
      <c r="D2358" s="22">
        <v>10</v>
      </c>
      <c r="E2358" s="23" t="s">
        <v>55</v>
      </c>
      <c r="F2358">
        <f t="shared" si="36"/>
        <v>202108</v>
      </c>
    </row>
    <row r="2359" spans="1:6" x14ac:dyDescent="0.3">
      <c r="A2359" s="21" t="s">
        <v>17</v>
      </c>
      <c r="B2359" s="21" t="s">
        <v>6</v>
      </c>
      <c r="C2359" s="21" t="s">
        <v>10</v>
      </c>
      <c r="D2359" s="22">
        <v>10</v>
      </c>
      <c r="E2359" s="23" t="s">
        <v>55</v>
      </c>
      <c r="F2359">
        <f t="shared" si="36"/>
        <v>202108</v>
      </c>
    </row>
    <row r="2360" spans="1:6" x14ac:dyDescent="0.3">
      <c r="A2360" s="21" t="s">
        <v>17</v>
      </c>
      <c r="B2360" s="21" t="s">
        <v>6</v>
      </c>
      <c r="C2360" s="21" t="s">
        <v>11</v>
      </c>
      <c r="D2360" s="22">
        <v>14</v>
      </c>
      <c r="E2360" s="23" t="s">
        <v>55</v>
      </c>
      <c r="F2360">
        <f t="shared" si="36"/>
        <v>202108</v>
      </c>
    </row>
    <row r="2361" spans="1:6" x14ac:dyDescent="0.3">
      <c r="A2361" s="21" t="s">
        <v>17</v>
      </c>
      <c r="B2361" s="21" t="s">
        <v>6</v>
      </c>
      <c r="C2361" s="21" t="s">
        <v>12</v>
      </c>
      <c r="D2361" s="22">
        <v>1</v>
      </c>
      <c r="E2361" s="23" t="s">
        <v>55</v>
      </c>
      <c r="F2361">
        <f t="shared" si="36"/>
        <v>202108</v>
      </c>
    </row>
    <row r="2362" spans="1:6" x14ac:dyDescent="0.3">
      <c r="A2362" s="21" t="s">
        <v>141</v>
      </c>
      <c r="B2362" s="21" t="s">
        <v>6</v>
      </c>
      <c r="C2362" s="21" t="s">
        <v>7</v>
      </c>
      <c r="D2362" s="22">
        <v>16</v>
      </c>
      <c r="E2362" s="23" t="s">
        <v>55</v>
      </c>
      <c r="F2362">
        <f t="shared" si="36"/>
        <v>202108</v>
      </c>
    </row>
    <row r="2363" spans="1:6" x14ac:dyDescent="0.3">
      <c r="A2363" s="21" t="s">
        <v>141</v>
      </c>
      <c r="B2363" s="21" t="s">
        <v>6</v>
      </c>
      <c r="C2363" s="21" t="s">
        <v>9</v>
      </c>
      <c r="D2363" s="22">
        <v>1</v>
      </c>
      <c r="E2363" s="23" t="s">
        <v>55</v>
      </c>
      <c r="F2363">
        <f t="shared" si="36"/>
        <v>202108</v>
      </c>
    </row>
    <row r="2364" spans="1:6" x14ac:dyDescent="0.3">
      <c r="A2364" s="21" t="s">
        <v>141</v>
      </c>
      <c r="B2364" s="21" t="s">
        <v>6</v>
      </c>
      <c r="C2364" s="21" t="s">
        <v>10</v>
      </c>
      <c r="D2364" s="22">
        <v>6</v>
      </c>
      <c r="E2364" s="23" t="s">
        <v>55</v>
      </c>
      <c r="F2364">
        <f t="shared" si="36"/>
        <v>202108</v>
      </c>
    </row>
    <row r="2365" spans="1:6" x14ac:dyDescent="0.3">
      <c r="A2365" s="21" t="s">
        <v>141</v>
      </c>
      <c r="B2365" s="21" t="s">
        <v>6</v>
      </c>
      <c r="C2365" s="21" t="s">
        <v>11</v>
      </c>
      <c r="D2365" s="22">
        <v>3</v>
      </c>
      <c r="E2365" s="23" t="s">
        <v>55</v>
      </c>
      <c r="F2365">
        <f t="shared" si="36"/>
        <v>202108</v>
      </c>
    </row>
    <row r="2366" spans="1:6" x14ac:dyDescent="0.3">
      <c r="A2366" s="21" t="s">
        <v>141</v>
      </c>
      <c r="B2366" s="21" t="s">
        <v>6</v>
      </c>
      <c r="C2366" s="21" t="s">
        <v>12</v>
      </c>
      <c r="D2366" s="22">
        <v>0</v>
      </c>
      <c r="E2366" s="23" t="s">
        <v>55</v>
      </c>
      <c r="F2366">
        <f t="shared" si="36"/>
        <v>202108</v>
      </c>
    </row>
    <row r="2367" spans="1:6" x14ac:dyDescent="0.3">
      <c r="A2367" s="21" t="s">
        <v>18</v>
      </c>
      <c r="B2367" s="21" t="s">
        <v>6</v>
      </c>
      <c r="C2367" s="21" t="s">
        <v>7</v>
      </c>
      <c r="D2367" s="22">
        <v>434</v>
      </c>
      <c r="E2367" s="23" t="s">
        <v>55</v>
      </c>
      <c r="F2367">
        <f t="shared" si="36"/>
        <v>202108</v>
      </c>
    </row>
    <row r="2368" spans="1:6" x14ac:dyDescent="0.3">
      <c r="A2368" s="21" t="s">
        <v>18</v>
      </c>
      <c r="B2368" s="21" t="s">
        <v>6</v>
      </c>
      <c r="C2368" s="21" t="s">
        <v>9</v>
      </c>
      <c r="D2368" s="22">
        <v>148</v>
      </c>
      <c r="E2368" s="23" t="s">
        <v>55</v>
      </c>
      <c r="F2368">
        <f t="shared" si="36"/>
        <v>202108</v>
      </c>
    </row>
    <row r="2369" spans="1:6" x14ac:dyDescent="0.3">
      <c r="A2369" s="21" t="s">
        <v>18</v>
      </c>
      <c r="B2369" s="21" t="s">
        <v>6</v>
      </c>
      <c r="C2369" s="21" t="s">
        <v>10</v>
      </c>
      <c r="D2369" s="22">
        <v>135</v>
      </c>
      <c r="E2369" s="23" t="s">
        <v>55</v>
      </c>
      <c r="F2369">
        <f t="shared" si="36"/>
        <v>202108</v>
      </c>
    </row>
    <row r="2370" spans="1:6" x14ac:dyDescent="0.3">
      <c r="A2370" s="21" t="s">
        <v>18</v>
      </c>
      <c r="B2370" s="21" t="s">
        <v>6</v>
      </c>
      <c r="C2370" s="21" t="s">
        <v>11</v>
      </c>
      <c r="D2370" s="22">
        <v>157</v>
      </c>
      <c r="E2370" s="23" t="s">
        <v>55</v>
      </c>
      <c r="F2370">
        <f t="shared" si="36"/>
        <v>202108</v>
      </c>
    </row>
    <row r="2371" spans="1:6" x14ac:dyDescent="0.3">
      <c r="A2371" s="21" t="s">
        <v>18</v>
      </c>
      <c r="B2371" s="21" t="s">
        <v>6</v>
      </c>
      <c r="C2371" s="21" t="s">
        <v>12</v>
      </c>
      <c r="D2371" s="22">
        <v>20</v>
      </c>
      <c r="E2371" s="23" t="s">
        <v>55</v>
      </c>
      <c r="F2371">
        <f t="shared" ref="F2371:F2434" si="37">YEAR(E2371)*100+MONTH(E2371)</f>
        <v>202108</v>
      </c>
    </row>
    <row r="2372" spans="1:6" x14ac:dyDescent="0.3">
      <c r="A2372" s="21" t="s">
        <v>19</v>
      </c>
      <c r="B2372" s="21" t="s">
        <v>6</v>
      </c>
      <c r="C2372" s="21" t="s">
        <v>7</v>
      </c>
      <c r="D2372" s="22">
        <v>49</v>
      </c>
      <c r="E2372" s="23" t="s">
        <v>55</v>
      </c>
      <c r="F2372">
        <f t="shared" si="37"/>
        <v>202108</v>
      </c>
    </row>
    <row r="2373" spans="1:6" x14ac:dyDescent="0.3">
      <c r="A2373" s="21" t="s">
        <v>19</v>
      </c>
      <c r="B2373" s="21" t="s">
        <v>6</v>
      </c>
      <c r="C2373" s="21" t="s">
        <v>9</v>
      </c>
      <c r="D2373" s="22">
        <v>3</v>
      </c>
      <c r="E2373" s="23" t="s">
        <v>55</v>
      </c>
      <c r="F2373">
        <f t="shared" si="37"/>
        <v>202108</v>
      </c>
    </row>
    <row r="2374" spans="1:6" x14ac:dyDescent="0.3">
      <c r="A2374" s="21" t="s">
        <v>19</v>
      </c>
      <c r="B2374" s="21" t="s">
        <v>6</v>
      </c>
      <c r="C2374" s="21" t="s">
        <v>10</v>
      </c>
      <c r="D2374" s="22">
        <v>3</v>
      </c>
      <c r="E2374" s="23" t="s">
        <v>55</v>
      </c>
      <c r="F2374">
        <f t="shared" si="37"/>
        <v>202108</v>
      </c>
    </row>
    <row r="2375" spans="1:6" x14ac:dyDescent="0.3">
      <c r="A2375" s="21" t="s">
        <v>19</v>
      </c>
      <c r="B2375" s="21" t="s">
        <v>6</v>
      </c>
      <c r="C2375" s="21" t="s">
        <v>11</v>
      </c>
      <c r="D2375" s="22">
        <v>10</v>
      </c>
      <c r="E2375" s="23" t="s">
        <v>55</v>
      </c>
      <c r="F2375">
        <f t="shared" si="37"/>
        <v>202108</v>
      </c>
    </row>
    <row r="2376" spans="1:6" x14ac:dyDescent="0.3">
      <c r="A2376" s="21" t="s">
        <v>19</v>
      </c>
      <c r="B2376" s="21" t="s">
        <v>6</v>
      </c>
      <c r="C2376" s="21" t="s">
        <v>12</v>
      </c>
      <c r="D2376" s="22">
        <v>2</v>
      </c>
      <c r="E2376" s="23" t="s">
        <v>55</v>
      </c>
      <c r="F2376">
        <f t="shared" si="37"/>
        <v>202108</v>
      </c>
    </row>
    <row r="2377" spans="1:6" x14ac:dyDescent="0.3">
      <c r="A2377" s="21" t="s">
        <v>20</v>
      </c>
      <c r="B2377" s="21" t="s">
        <v>6</v>
      </c>
      <c r="C2377" s="21" t="s">
        <v>7</v>
      </c>
      <c r="D2377" s="22">
        <v>106</v>
      </c>
      <c r="E2377" s="23" t="s">
        <v>55</v>
      </c>
      <c r="F2377">
        <f t="shared" si="37"/>
        <v>202108</v>
      </c>
    </row>
    <row r="2378" spans="1:6" x14ac:dyDescent="0.3">
      <c r="A2378" s="21" t="s">
        <v>20</v>
      </c>
      <c r="B2378" s="21" t="s">
        <v>6</v>
      </c>
      <c r="C2378" s="21" t="s">
        <v>9</v>
      </c>
      <c r="D2378" s="22">
        <v>10</v>
      </c>
      <c r="E2378" s="23" t="s">
        <v>55</v>
      </c>
      <c r="F2378">
        <f t="shared" si="37"/>
        <v>202108</v>
      </c>
    </row>
    <row r="2379" spans="1:6" x14ac:dyDescent="0.3">
      <c r="A2379" s="21" t="s">
        <v>20</v>
      </c>
      <c r="B2379" s="21" t="s">
        <v>6</v>
      </c>
      <c r="C2379" s="21" t="s">
        <v>10</v>
      </c>
      <c r="D2379" s="22">
        <v>18</v>
      </c>
      <c r="E2379" s="23" t="s">
        <v>55</v>
      </c>
      <c r="F2379">
        <f t="shared" si="37"/>
        <v>202108</v>
      </c>
    </row>
    <row r="2380" spans="1:6" x14ac:dyDescent="0.3">
      <c r="A2380" s="21" t="s">
        <v>20</v>
      </c>
      <c r="B2380" s="21" t="s">
        <v>6</v>
      </c>
      <c r="C2380" s="21" t="s">
        <v>11</v>
      </c>
      <c r="D2380" s="22">
        <v>13</v>
      </c>
      <c r="E2380" s="23" t="s">
        <v>55</v>
      </c>
      <c r="F2380">
        <f t="shared" si="37"/>
        <v>202108</v>
      </c>
    </row>
    <row r="2381" spans="1:6" x14ac:dyDescent="0.3">
      <c r="A2381" s="21" t="s">
        <v>20</v>
      </c>
      <c r="B2381" s="21" t="s">
        <v>6</v>
      </c>
      <c r="C2381" s="21" t="s">
        <v>12</v>
      </c>
      <c r="D2381" s="22">
        <v>0</v>
      </c>
      <c r="E2381" s="23" t="s">
        <v>55</v>
      </c>
      <c r="F2381">
        <f t="shared" si="37"/>
        <v>202108</v>
      </c>
    </row>
    <row r="2382" spans="1:6" x14ac:dyDescent="0.3">
      <c r="A2382" s="21" t="s">
        <v>21</v>
      </c>
      <c r="B2382" s="21" t="s">
        <v>6</v>
      </c>
      <c r="C2382" s="21" t="s">
        <v>7</v>
      </c>
      <c r="D2382" s="22">
        <v>24</v>
      </c>
      <c r="E2382" s="23" t="s">
        <v>55</v>
      </c>
      <c r="F2382">
        <f t="shared" si="37"/>
        <v>202108</v>
      </c>
    </row>
    <row r="2383" spans="1:6" x14ac:dyDescent="0.3">
      <c r="A2383" s="21" t="s">
        <v>21</v>
      </c>
      <c r="B2383" s="21" t="s">
        <v>6</v>
      </c>
      <c r="C2383" s="21" t="s">
        <v>9</v>
      </c>
      <c r="D2383" s="22">
        <v>16</v>
      </c>
      <c r="E2383" s="23" t="s">
        <v>55</v>
      </c>
      <c r="F2383">
        <f t="shared" si="37"/>
        <v>202108</v>
      </c>
    </row>
    <row r="2384" spans="1:6" x14ac:dyDescent="0.3">
      <c r="A2384" s="21" t="s">
        <v>21</v>
      </c>
      <c r="B2384" s="21" t="s">
        <v>6</v>
      </c>
      <c r="C2384" s="21" t="s">
        <v>10</v>
      </c>
      <c r="D2384" s="22">
        <v>15</v>
      </c>
      <c r="E2384" s="23" t="s">
        <v>55</v>
      </c>
      <c r="F2384">
        <f t="shared" si="37"/>
        <v>202108</v>
      </c>
    </row>
    <row r="2385" spans="1:6" x14ac:dyDescent="0.3">
      <c r="A2385" s="21" t="s">
        <v>21</v>
      </c>
      <c r="B2385" s="21" t="s">
        <v>6</v>
      </c>
      <c r="C2385" s="21" t="s">
        <v>11</v>
      </c>
      <c r="D2385" s="22">
        <v>6</v>
      </c>
      <c r="E2385" s="23" t="s">
        <v>55</v>
      </c>
      <c r="F2385">
        <f t="shared" si="37"/>
        <v>202108</v>
      </c>
    </row>
    <row r="2386" spans="1:6" x14ac:dyDescent="0.3">
      <c r="A2386" s="21" t="s">
        <v>21</v>
      </c>
      <c r="B2386" s="21" t="s">
        <v>6</v>
      </c>
      <c r="C2386" s="21" t="s">
        <v>12</v>
      </c>
      <c r="D2386" s="22">
        <v>7</v>
      </c>
      <c r="E2386" s="23" t="s">
        <v>55</v>
      </c>
      <c r="F2386">
        <f t="shared" si="37"/>
        <v>202108</v>
      </c>
    </row>
    <row r="2387" spans="1:6" x14ac:dyDescent="0.3">
      <c r="A2387" s="21" t="s">
        <v>22</v>
      </c>
      <c r="B2387" s="21" t="s">
        <v>6</v>
      </c>
      <c r="C2387" s="21" t="s">
        <v>7</v>
      </c>
      <c r="D2387" s="22">
        <v>4</v>
      </c>
      <c r="E2387" s="23" t="s">
        <v>55</v>
      </c>
      <c r="F2387">
        <f t="shared" si="37"/>
        <v>202108</v>
      </c>
    </row>
    <row r="2388" spans="1:6" x14ac:dyDescent="0.3">
      <c r="A2388" s="21" t="s">
        <v>22</v>
      </c>
      <c r="B2388" s="21" t="s">
        <v>6</v>
      </c>
      <c r="C2388" s="21" t="s">
        <v>9</v>
      </c>
      <c r="D2388" s="22">
        <v>2</v>
      </c>
      <c r="E2388" s="23" t="s">
        <v>55</v>
      </c>
      <c r="F2388">
        <f t="shared" si="37"/>
        <v>202108</v>
      </c>
    </row>
    <row r="2389" spans="1:6" x14ac:dyDescent="0.3">
      <c r="A2389" s="21" t="s">
        <v>22</v>
      </c>
      <c r="B2389" s="21" t="s">
        <v>6</v>
      </c>
      <c r="C2389" s="21" t="s">
        <v>10</v>
      </c>
      <c r="D2389" s="22">
        <v>3</v>
      </c>
      <c r="E2389" s="23" t="s">
        <v>55</v>
      </c>
      <c r="F2389">
        <f t="shared" si="37"/>
        <v>202108</v>
      </c>
    </row>
    <row r="2390" spans="1:6" x14ac:dyDescent="0.3">
      <c r="A2390" s="21" t="s">
        <v>22</v>
      </c>
      <c r="B2390" s="21" t="s">
        <v>6</v>
      </c>
      <c r="C2390" s="21" t="s">
        <v>11</v>
      </c>
      <c r="D2390" s="22">
        <v>3</v>
      </c>
      <c r="E2390" s="23" t="s">
        <v>55</v>
      </c>
      <c r="F2390">
        <f t="shared" si="37"/>
        <v>202108</v>
      </c>
    </row>
    <row r="2391" spans="1:6" x14ac:dyDescent="0.3">
      <c r="A2391" s="21" t="s">
        <v>22</v>
      </c>
      <c r="B2391" s="21" t="s">
        <v>6</v>
      </c>
      <c r="C2391" s="21" t="s">
        <v>12</v>
      </c>
      <c r="D2391" s="22">
        <v>4</v>
      </c>
      <c r="E2391" s="23" t="s">
        <v>55</v>
      </c>
      <c r="F2391">
        <f t="shared" si="37"/>
        <v>202108</v>
      </c>
    </row>
    <row r="2392" spans="1:6" x14ac:dyDescent="0.3">
      <c r="A2392" s="21" t="s">
        <v>23</v>
      </c>
      <c r="B2392" s="21" t="s">
        <v>6</v>
      </c>
      <c r="C2392" s="21" t="s">
        <v>7</v>
      </c>
      <c r="D2392" s="22">
        <v>0</v>
      </c>
      <c r="E2392" s="23" t="s">
        <v>55</v>
      </c>
      <c r="F2392">
        <f t="shared" si="37"/>
        <v>202108</v>
      </c>
    </row>
    <row r="2393" spans="1:6" x14ac:dyDescent="0.3">
      <c r="A2393" s="21" t="s">
        <v>23</v>
      </c>
      <c r="B2393" s="21" t="s">
        <v>6</v>
      </c>
      <c r="C2393" s="21" t="s">
        <v>9</v>
      </c>
      <c r="D2393" s="22">
        <v>0</v>
      </c>
      <c r="E2393" s="23" t="s">
        <v>55</v>
      </c>
      <c r="F2393">
        <f t="shared" si="37"/>
        <v>202108</v>
      </c>
    </row>
    <row r="2394" spans="1:6" x14ac:dyDescent="0.3">
      <c r="A2394" s="21" t="s">
        <v>23</v>
      </c>
      <c r="B2394" s="21" t="s">
        <v>6</v>
      </c>
      <c r="C2394" s="21" t="s">
        <v>10</v>
      </c>
      <c r="D2394" s="22">
        <v>0</v>
      </c>
      <c r="E2394" s="23" t="s">
        <v>55</v>
      </c>
      <c r="F2394">
        <f t="shared" si="37"/>
        <v>202108</v>
      </c>
    </row>
    <row r="2395" spans="1:6" x14ac:dyDescent="0.3">
      <c r="A2395" s="21" t="s">
        <v>23</v>
      </c>
      <c r="B2395" s="21" t="s">
        <v>6</v>
      </c>
      <c r="C2395" s="21" t="s">
        <v>11</v>
      </c>
      <c r="D2395" s="22">
        <v>0</v>
      </c>
      <c r="E2395" s="23" t="s">
        <v>55</v>
      </c>
      <c r="F2395">
        <f t="shared" si="37"/>
        <v>202108</v>
      </c>
    </row>
    <row r="2396" spans="1:6" x14ac:dyDescent="0.3">
      <c r="A2396" s="21" t="s">
        <v>23</v>
      </c>
      <c r="B2396" s="21" t="s">
        <v>6</v>
      </c>
      <c r="C2396" s="21" t="s">
        <v>12</v>
      </c>
      <c r="D2396" s="22">
        <v>0</v>
      </c>
      <c r="E2396" s="23" t="s">
        <v>55</v>
      </c>
      <c r="F2396">
        <f t="shared" si="37"/>
        <v>202108</v>
      </c>
    </row>
    <row r="2397" spans="1:6" x14ac:dyDescent="0.3">
      <c r="A2397" s="21" t="s">
        <v>24</v>
      </c>
      <c r="B2397" s="21" t="s">
        <v>6</v>
      </c>
      <c r="C2397" s="21" t="s">
        <v>7</v>
      </c>
      <c r="D2397" s="22">
        <v>2</v>
      </c>
      <c r="E2397" s="23" t="s">
        <v>55</v>
      </c>
      <c r="F2397">
        <f t="shared" si="37"/>
        <v>202108</v>
      </c>
    </row>
    <row r="2398" spans="1:6" x14ac:dyDescent="0.3">
      <c r="A2398" s="21" t="s">
        <v>24</v>
      </c>
      <c r="B2398" s="21" t="s">
        <v>6</v>
      </c>
      <c r="C2398" s="21" t="s">
        <v>9</v>
      </c>
      <c r="D2398" s="22">
        <v>0</v>
      </c>
      <c r="E2398" s="23" t="s">
        <v>55</v>
      </c>
      <c r="F2398">
        <f t="shared" si="37"/>
        <v>202108</v>
      </c>
    </row>
    <row r="2399" spans="1:6" x14ac:dyDescent="0.3">
      <c r="A2399" s="21" t="s">
        <v>24</v>
      </c>
      <c r="B2399" s="21" t="s">
        <v>6</v>
      </c>
      <c r="C2399" s="21" t="s">
        <v>10</v>
      </c>
      <c r="D2399" s="22">
        <v>0</v>
      </c>
      <c r="E2399" s="23" t="s">
        <v>55</v>
      </c>
      <c r="F2399">
        <f t="shared" si="37"/>
        <v>202108</v>
      </c>
    </row>
    <row r="2400" spans="1:6" x14ac:dyDescent="0.3">
      <c r="A2400" s="21" t="s">
        <v>24</v>
      </c>
      <c r="B2400" s="21" t="s">
        <v>6</v>
      </c>
      <c r="C2400" s="21" t="s">
        <v>11</v>
      </c>
      <c r="D2400" s="22">
        <v>0</v>
      </c>
      <c r="E2400" s="23" t="s">
        <v>55</v>
      </c>
      <c r="F2400">
        <f t="shared" si="37"/>
        <v>202108</v>
      </c>
    </row>
    <row r="2401" spans="1:6" x14ac:dyDescent="0.3">
      <c r="A2401" s="21" t="s">
        <v>24</v>
      </c>
      <c r="B2401" s="21" t="s">
        <v>6</v>
      </c>
      <c r="C2401" s="21" t="s">
        <v>12</v>
      </c>
      <c r="D2401" s="22">
        <v>3</v>
      </c>
      <c r="E2401" s="23" t="s">
        <v>55</v>
      </c>
      <c r="F2401">
        <f t="shared" si="37"/>
        <v>202108</v>
      </c>
    </row>
    <row r="2402" spans="1:6" x14ac:dyDescent="0.3">
      <c r="A2402" s="21" t="s">
        <v>5</v>
      </c>
      <c r="B2402" s="21" t="s">
        <v>6</v>
      </c>
      <c r="C2402" s="21" t="s">
        <v>7</v>
      </c>
      <c r="D2402" s="22">
        <v>338</v>
      </c>
      <c r="E2402" s="23" t="s">
        <v>56</v>
      </c>
      <c r="F2402">
        <f t="shared" si="37"/>
        <v>202109</v>
      </c>
    </row>
    <row r="2403" spans="1:6" x14ac:dyDescent="0.3">
      <c r="A2403" s="21" t="s">
        <v>5</v>
      </c>
      <c r="B2403" s="21" t="s">
        <v>6</v>
      </c>
      <c r="C2403" s="21" t="s">
        <v>9</v>
      </c>
      <c r="D2403" s="22">
        <v>85</v>
      </c>
      <c r="E2403" s="23" t="s">
        <v>56</v>
      </c>
      <c r="F2403">
        <f t="shared" si="37"/>
        <v>202109</v>
      </c>
    </row>
    <row r="2404" spans="1:6" x14ac:dyDescent="0.3">
      <c r="A2404" s="21" t="s">
        <v>5</v>
      </c>
      <c r="B2404" s="21" t="s">
        <v>6</v>
      </c>
      <c r="C2404" s="21" t="s">
        <v>10</v>
      </c>
      <c r="D2404" s="22">
        <v>152</v>
      </c>
      <c r="E2404" s="23" t="s">
        <v>56</v>
      </c>
      <c r="F2404">
        <f t="shared" si="37"/>
        <v>202109</v>
      </c>
    </row>
    <row r="2405" spans="1:6" x14ac:dyDescent="0.3">
      <c r="A2405" s="21" t="s">
        <v>5</v>
      </c>
      <c r="B2405" s="21" t="s">
        <v>6</v>
      </c>
      <c r="C2405" s="21" t="s">
        <v>11</v>
      </c>
      <c r="D2405" s="22">
        <v>97</v>
      </c>
      <c r="E2405" s="23" t="s">
        <v>56</v>
      </c>
      <c r="F2405">
        <f t="shared" si="37"/>
        <v>202109</v>
      </c>
    </row>
    <row r="2406" spans="1:6" x14ac:dyDescent="0.3">
      <c r="A2406" s="21" t="s">
        <v>5</v>
      </c>
      <c r="B2406" s="21" t="s">
        <v>6</v>
      </c>
      <c r="C2406" s="21" t="s">
        <v>12</v>
      </c>
      <c r="D2406" s="22">
        <v>40</v>
      </c>
      <c r="E2406" s="23" t="s">
        <v>56</v>
      </c>
      <c r="F2406">
        <f t="shared" si="37"/>
        <v>202109</v>
      </c>
    </row>
    <row r="2407" spans="1:6" x14ac:dyDescent="0.3">
      <c r="A2407" s="21" t="s">
        <v>13</v>
      </c>
      <c r="B2407" s="21" t="s">
        <v>6</v>
      </c>
      <c r="C2407" s="21" t="s">
        <v>7</v>
      </c>
      <c r="D2407" s="22">
        <v>53</v>
      </c>
      <c r="E2407" s="23" t="s">
        <v>56</v>
      </c>
      <c r="F2407">
        <f t="shared" si="37"/>
        <v>202109</v>
      </c>
    </row>
    <row r="2408" spans="1:6" x14ac:dyDescent="0.3">
      <c r="A2408" s="21" t="s">
        <v>13</v>
      </c>
      <c r="B2408" s="21" t="s">
        <v>6</v>
      </c>
      <c r="C2408" s="21" t="s">
        <v>9</v>
      </c>
      <c r="D2408" s="22">
        <v>16</v>
      </c>
      <c r="E2408" s="23" t="s">
        <v>56</v>
      </c>
      <c r="F2408">
        <f t="shared" si="37"/>
        <v>202109</v>
      </c>
    </row>
    <row r="2409" spans="1:6" x14ac:dyDescent="0.3">
      <c r="A2409" s="21" t="s">
        <v>13</v>
      </c>
      <c r="B2409" s="21" t="s">
        <v>6</v>
      </c>
      <c r="C2409" s="21" t="s">
        <v>10</v>
      </c>
      <c r="D2409" s="22">
        <v>28</v>
      </c>
      <c r="E2409" s="23" t="s">
        <v>56</v>
      </c>
      <c r="F2409">
        <f t="shared" si="37"/>
        <v>202109</v>
      </c>
    </row>
    <row r="2410" spans="1:6" x14ac:dyDescent="0.3">
      <c r="A2410" s="21" t="s">
        <v>13</v>
      </c>
      <c r="B2410" s="21" t="s">
        <v>6</v>
      </c>
      <c r="C2410" s="21" t="s">
        <v>11</v>
      </c>
      <c r="D2410" s="22">
        <v>10</v>
      </c>
      <c r="E2410" s="23" t="s">
        <v>56</v>
      </c>
      <c r="F2410">
        <f t="shared" si="37"/>
        <v>202109</v>
      </c>
    </row>
    <row r="2411" spans="1:6" x14ac:dyDescent="0.3">
      <c r="A2411" s="21" t="s">
        <v>13</v>
      </c>
      <c r="B2411" s="21" t="s">
        <v>6</v>
      </c>
      <c r="C2411" s="21" t="s">
        <v>12</v>
      </c>
      <c r="D2411" s="22">
        <v>0</v>
      </c>
      <c r="E2411" s="23" t="s">
        <v>56</v>
      </c>
      <c r="F2411">
        <f t="shared" si="37"/>
        <v>202109</v>
      </c>
    </row>
    <row r="2412" spans="1:6" x14ac:dyDescent="0.3">
      <c r="A2412" s="21" t="s">
        <v>14</v>
      </c>
      <c r="B2412" s="21" t="s">
        <v>6</v>
      </c>
      <c r="C2412" s="21" t="s">
        <v>7</v>
      </c>
      <c r="D2412" s="22">
        <v>106</v>
      </c>
      <c r="E2412" s="23" t="s">
        <v>56</v>
      </c>
      <c r="F2412">
        <f t="shared" si="37"/>
        <v>202109</v>
      </c>
    </row>
    <row r="2413" spans="1:6" x14ac:dyDescent="0.3">
      <c r="A2413" s="21" t="s">
        <v>14</v>
      </c>
      <c r="B2413" s="21" t="s">
        <v>6</v>
      </c>
      <c r="C2413" s="21" t="s">
        <v>9</v>
      </c>
      <c r="D2413" s="22">
        <v>30</v>
      </c>
      <c r="E2413" s="23" t="s">
        <v>56</v>
      </c>
      <c r="F2413">
        <f t="shared" si="37"/>
        <v>202109</v>
      </c>
    </row>
    <row r="2414" spans="1:6" x14ac:dyDescent="0.3">
      <c r="A2414" s="21" t="s">
        <v>14</v>
      </c>
      <c r="B2414" s="21" t="s">
        <v>6</v>
      </c>
      <c r="C2414" s="21" t="s">
        <v>10</v>
      </c>
      <c r="D2414" s="22">
        <v>80</v>
      </c>
      <c r="E2414" s="23" t="s">
        <v>56</v>
      </c>
      <c r="F2414">
        <f t="shared" si="37"/>
        <v>202109</v>
      </c>
    </row>
    <row r="2415" spans="1:6" x14ac:dyDescent="0.3">
      <c r="A2415" s="21" t="s">
        <v>14</v>
      </c>
      <c r="B2415" s="21" t="s">
        <v>6</v>
      </c>
      <c r="C2415" s="21" t="s">
        <v>11</v>
      </c>
      <c r="D2415" s="22">
        <v>42</v>
      </c>
      <c r="E2415" s="23" t="s">
        <v>56</v>
      </c>
      <c r="F2415">
        <f t="shared" si="37"/>
        <v>202109</v>
      </c>
    </row>
    <row r="2416" spans="1:6" x14ac:dyDescent="0.3">
      <c r="A2416" s="21" t="s">
        <v>14</v>
      </c>
      <c r="B2416" s="21" t="s">
        <v>6</v>
      </c>
      <c r="C2416" s="21" t="s">
        <v>12</v>
      </c>
      <c r="D2416" s="22">
        <v>37</v>
      </c>
      <c r="E2416" s="23" t="s">
        <v>56</v>
      </c>
      <c r="F2416">
        <f t="shared" si="37"/>
        <v>202109</v>
      </c>
    </row>
    <row r="2417" spans="1:6" x14ac:dyDescent="0.3">
      <c r="A2417" s="21" t="s">
        <v>140</v>
      </c>
      <c r="B2417" s="21" t="s">
        <v>6</v>
      </c>
      <c r="C2417" s="21" t="s">
        <v>7</v>
      </c>
      <c r="D2417" s="22">
        <v>13</v>
      </c>
      <c r="E2417" s="23" t="s">
        <v>56</v>
      </c>
      <c r="F2417">
        <f t="shared" si="37"/>
        <v>202109</v>
      </c>
    </row>
    <row r="2418" spans="1:6" x14ac:dyDescent="0.3">
      <c r="A2418" s="21" t="s">
        <v>140</v>
      </c>
      <c r="B2418" s="21" t="s">
        <v>6</v>
      </c>
      <c r="C2418" s="21" t="s">
        <v>9</v>
      </c>
      <c r="D2418" s="22">
        <v>1</v>
      </c>
      <c r="E2418" s="23" t="s">
        <v>56</v>
      </c>
      <c r="F2418">
        <f t="shared" si="37"/>
        <v>202109</v>
      </c>
    </row>
    <row r="2419" spans="1:6" x14ac:dyDescent="0.3">
      <c r="A2419" s="21" t="s">
        <v>140</v>
      </c>
      <c r="B2419" s="21" t="s">
        <v>6</v>
      </c>
      <c r="C2419" s="21" t="s">
        <v>10</v>
      </c>
      <c r="D2419" s="22">
        <v>4</v>
      </c>
      <c r="E2419" s="23" t="s">
        <v>56</v>
      </c>
      <c r="F2419">
        <f t="shared" si="37"/>
        <v>202109</v>
      </c>
    </row>
    <row r="2420" spans="1:6" x14ac:dyDescent="0.3">
      <c r="A2420" s="21" t="s">
        <v>140</v>
      </c>
      <c r="B2420" s="21" t="s">
        <v>6</v>
      </c>
      <c r="C2420" s="21" t="s">
        <v>11</v>
      </c>
      <c r="D2420" s="22">
        <v>2</v>
      </c>
      <c r="E2420" s="23" t="s">
        <v>56</v>
      </c>
      <c r="F2420">
        <f t="shared" si="37"/>
        <v>202109</v>
      </c>
    </row>
    <row r="2421" spans="1:6" x14ac:dyDescent="0.3">
      <c r="A2421" s="21" t="s">
        <v>140</v>
      </c>
      <c r="B2421" s="21" t="s">
        <v>6</v>
      </c>
      <c r="C2421" s="21" t="s">
        <v>12</v>
      </c>
      <c r="D2421" s="22">
        <v>0</v>
      </c>
      <c r="E2421" s="23" t="s">
        <v>56</v>
      </c>
      <c r="F2421">
        <f t="shared" si="37"/>
        <v>202109</v>
      </c>
    </row>
    <row r="2422" spans="1:6" x14ac:dyDescent="0.3">
      <c r="A2422" s="21" t="s">
        <v>15</v>
      </c>
      <c r="B2422" s="21" t="s">
        <v>6</v>
      </c>
      <c r="C2422" s="21" t="s">
        <v>7</v>
      </c>
      <c r="D2422" s="22">
        <v>343</v>
      </c>
      <c r="E2422" s="23" t="s">
        <v>56</v>
      </c>
      <c r="F2422">
        <f t="shared" si="37"/>
        <v>202109</v>
      </c>
    </row>
    <row r="2423" spans="1:6" x14ac:dyDescent="0.3">
      <c r="A2423" s="21" t="s">
        <v>15</v>
      </c>
      <c r="B2423" s="21" t="s">
        <v>6</v>
      </c>
      <c r="C2423" s="21" t="s">
        <v>9</v>
      </c>
      <c r="D2423" s="22">
        <v>147</v>
      </c>
      <c r="E2423" s="23" t="s">
        <v>56</v>
      </c>
      <c r="F2423">
        <f t="shared" si="37"/>
        <v>202109</v>
      </c>
    </row>
    <row r="2424" spans="1:6" x14ac:dyDescent="0.3">
      <c r="A2424" s="21" t="s">
        <v>15</v>
      </c>
      <c r="B2424" s="21" t="s">
        <v>6</v>
      </c>
      <c r="C2424" s="21" t="s">
        <v>10</v>
      </c>
      <c r="D2424" s="22">
        <v>412</v>
      </c>
      <c r="E2424" s="23" t="s">
        <v>56</v>
      </c>
      <c r="F2424">
        <f t="shared" si="37"/>
        <v>202109</v>
      </c>
    </row>
    <row r="2425" spans="1:6" x14ac:dyDescent="0.3">
      <c r="A2425" s="21" t="s">
        <v>15</v>
      </c>
      <c r="B2425" s="21" t="s">
        <v>6</v>
      </c>
      <c r="C2425" s="21" t="s">
        <v>11</v>
      </c>
      <c r="D2425" s="22">
        <v>145</v>
      </c>
      <c r="E2425" s="23" t="s">
        <v>56</v>
      </c>
      <c r="F2425">
        <f t="shared" si="37"/>
        <v>202109</v>
      </c>
    </row>
    <row r="2426" spans="1:6" x14ac:dyDescent="0.3">
      <c r="A2426" s="21" t="s">
        <v>15</v>
      </c>
      <c r="B2426" s="21" t="s">
        <v>6</v>
      </c>
      <c r="C2426" s="21" t="s">
        <v>12</v>
      </c>
      <c r="D2426" s="22">
        <v>37</v>
      </c>
      <c r="E2426" s="23" t="s">
        <v>56</v>
      </c>
      <c r="F2426">
        <f t="shared" si="37"/>
        <v>202109</v>
      </c>
    </row>
    <row r="2427" spans="1:6" x14ac:dyDescent="0.3">
      <c r="A2427" s="21" t="s">
        <v>16</v>
      </c>
      <c r="B2427" s="21" t="s">
        <v>6</v>
      </c>
      <c r="C2427" s="21" t="s">
        <v>7</v>
      </c>
      <c r="D2427" s="22">
        <v>1140</v>
      </c>
      <c r="E2427" s="23" t="s">
        <v>56</v>
      </c>
      <c r="F2427">
        <f t="shared" si="37"/>
        <v>202109</v>
      </c>
    </row>
    <row r="2428" spans="1:6" x14ac:dyDescent="0.3">
      <c r="A2428" s="21" t="s">
        <v>16</v>
      </c>
      <c r="B2428" s="21" t="s">
        <v>6</v>
      </c>
      <c r="C2428" s="21" t="s">
        <v>9</v>
      </c>
      <c r="D2428" s="22">
        <v>249</v>
      </c>
      <c r="E2428" s="23" t="s">
        <v>56</v>
      </c>
      <c r="F2428">
        <f t="shared" si="37"/>
        <v>202109</v>
      </c>
    </row>
    <row r="2429" spans="1:6" x14ac:dyDescent="0.3">
      <c r="A2429" s="21" t="s">
        <v>16</v>
      </c>
      <c r="B2429" s="21" t="s">
        <v>6</v>
      </c>
      <c r="C2429" s="21" t="s">
        <v>10</v>
      </c>
      <c r="D2429" s="22">
        <v>307</v>
      </c>
      <c r="E2429" s="23" t="s">
        <v>56</v>
      </c>
      <c r="F2429">
        <f t="shared" si="37"/>
        <v>202109</v>
      </c>
    </row>
    <row r="2430" spans="1:6" x14ac:dyDescent="0.3">
      <c r="A2430" s="21" t="s">
        <v>16</v>
      </c>
      <c r="B2430" s="21" t="s">
        <v>6</v>
      </c>
      <c r="C2430" s="21" t="s">
        <v>11</v>
      </c>
      <c r="D2430" s="22">
        <v>111</v>
      </c>
      <c r="E2430" s="23" t="s">
        <v>56</v>
      </c>
      <c r="F2430">
        <f t="shared" si="37"/>
        <v>202109</v>
      </c>
    </row>
    <row r="2431" spans="1:6" x14ac:dyDescent="0.3">
      <c r="A2431" s="21" t="s">
        <v>16</v>
      </c>
      <c r="B2431" s="21" t="s">
        <v>6</v>
      </c>
      <c r="C2431" s="21" t="s">
        <v>12</v>
      </c>
      <c r="D2431" s="22">
        <v>37</v>
      </c>
      <c r="E2431" s="23" t="s">
        <v>56</v>
      </c>
      <c r="F2431">
        <f t="shared" si="37"/>
        <v>202109</v>
      </c>
    </row>
    <row r="2432" spans="1:6" x14ac:dyDescent="0.3">
      <c r="A2432" s="21" t="s">
        <v>17</v>
      </c>
      <c r="B2432" s="21" t="s">
        <v>6</v>
      </c>
      <c r="C2432" s="21" t="s">
        <v>7</v>
      </c>
      <c r="D2432" s="22">
        <v>113</v>
      </c>
      <c r="E2432" s="23" t="s">
        <v>56</v>
      </c>
      <c r="F2432">
        <f t="shared" si="37"/>
        <v>202109</v>
      </c>
    </row>
    <row r="2433" spans="1:6" x14ac:dyDescent="0.3">
      <c r="A2433" s="21" t="s">
        <v>17</v>
      </c>
      <c r="B2433" s="21" t="s">
        <v>6</v>
      </c>
      <c r="C2433" s="21" t="s">
        <v>9</v>
      </c>
      <c r="D2433" s="22">
        <v>11</v>
      </c>
      <c r="E2433" s="23" t="s">
        <v>56</v>
      </c>
      <c r="F2433">
        <f t="shared" si="37"/>
        <v>202109</v>
      </c>
    </row>
    <row r="2434" spans="1:6" x14ac:dyDescent="0.3">
      <c r="A2434" s="21" t="s">
        <v>17</v>
      </c>
      <c r="B2434" s="21" t="s">
        <v>6</v>
      </c>
      <c r="C2434" s="21" t="s">
        <v>10</v>
      </c>
      <c r="D2434" s="22">
        <v>17</v>
      </c>
      <c r="E2434" s="23" t="s">
        <v>56</v>
      </c>
      <c r="F2434">
        <f t="shared" si="37"/>
        <v>202109</v>
      </c>
    </row>
    <row r="2435" spans="1:6" x14ac:dyDescent="0.3">
      <c r="A2435" s="21" t="s">
        <v>17</v>
      </c>
      <c r="B2435" s="21" t="s">
        <v>6</v>
      </c>
      <c r="C2435" s="21" t="s">
        <v>11</v>
      </c>
      <c r="D2435" s="22">
        <v>17</v>
      </c>
      <c r="E2435" s="23" t="s">
        <v>56</v>
      </c>
      <c r="F2435">
        <f t="shared" ref="F2435:F2498" si="38">YEAR(E2435)*100+MONTH(E2435)</f>
        <v>202109</v>
      </c>
    </row>
    <row r="2436" spans="1:6" x14ac:dyDescent="0.3">
      <c r="A2436" s="21" t="s">
        <v>17</v>
      </c>
      <c r="B2436" s="21" t="s">
        <v>6</v>
      </c>
      <c r="C2436" s="21" t="s">
        <v>12</v>
      </c>
      <c r="D2436" s="22">
        <v>0</v>
      </c>
      <c r="E2436" s="23" t="s">
        <v>56</v>
      </c>
      <c r="F2436">
        <f t="shared" si="38"/>
        <v>202109</v>
      </c>
    </row>
    <row r="2437" spans="1:6" x14ac:dyDescent="0.3">
      <c r="A2437" s="21" t="s">
        <v>141</v>
      </c>
      <c r="B2437" s="21" t="s">
        <v>6</v>
      </c>
      <c r="C2437" s="21" t="s">
        <v>7</v>
      </c>
      <c r="D2437" s="22">
        <v>11</v>
      </c>
      <c r="E2437" s="23" t="s">
        <v>56</v>
      </c>
      <c r="F2437">
        <f t="shared" si="38"/>
        <v>202109</v>
      </c>
    </row>
    <row r="2438" spans="1:6" x14ac:dyDescent="0.3">
      <c r="A2438" s="21" t="s">
        <v>141</v>
      </c>
      <c r="B2438" s="21" t="s">
        <v>6</v>
      </c>
      <c r="C2438" s="21" t="s">
        <v>9</v>
      </c>
      <c r="D2438" s="22">
        <v>9</v>
      </c>
      <c r="E2438" s="23" t="s">
        <v>56</v>
      </c>
      <c r="F2438">
        <f t="shared" si="38"/>
        <v>202109</v>
      </c>
    </row>
    <row r="2439" spans="1:6" x14ac:dyDescent="0.3">
      <c r="A2439" s="21" t="s">
        <v>141</v>
      </c>
      <c r="B2439" s="21" t="s">
        <v>6</v>
      </c>
      <c r="C2439" s="21" t="s">
        <v>10</v>
      </c>
      <c r="D2439" s="22">
        <v>2</v>
      </c>
      <c r="E2439" s="23" t="s">
        <v>56</v>
      </c>
      <c r="F2439">
        <f t="shared" si="38"/>
        <v>202109</v>
      </c>
    </row>
    <row r="2440" spans="1:6" x14ac:dyDescent="0.3">
      <c r="A2440" s="21" t="s">
        <v>141</v>
      </c>
      <c r="B2440" s="21" t="s">
        <v>6</v>
      </c>
      <c r="C2440" s="21" t="s">
        <v>11</v>
      </c>
      <c r="D2440" s="22">
        <v>1</v>
      </c>
      <c r="E2440" s="23" t="s">
        <v>56</v>
      </c>
      <c r="F2440">
        <f t="shared" si="38"/>
        <v>202109</v>
      </c>
    </row>
    <row r="2441" spans="1:6" x14ac:dyDescent="0.3">
      <c r="A2441" s="21" t="s">
        <v>141</v>
      </c>
      <c r="B2441" s="21" t="s">
        <v>6</v>
      </c>
      <c r="C2441" s="21" t="s">
        <v>12</v>
      </c>
      <c r="D2441" s="22">
        <v>0</v>
      </c>
      <c r="E2441" s="23" t="s">
        <v>56</v>
      </c>
      <c r="F2441">
        <f t="shared" si="38"/>
        <v>202109</v>
      </c>
    </row>
    <row r="2442" spans="1:6" x14ac:dyDescent="0.3">
      <c r="A2442" s="21" t="s">
        <v>18</v>
      </c>
      <c r="B2442" s="21" t="s">
        <v>6</v>
      </c>
      <c r="C2442" s="21" t="s">
        <v>7</v>
      </c>
      <c r="D2442" s="22">
        <v>417</v>
      </c>
      <c r="E2442" s="23" t="s">
        <v>56</v>
      </c>
      <c r="F2442">
        <f t="shared" si="38"/>
        <v>202109</v>
      </c>
    </row>
    <row r="2443" spans="1:6" x14ac:dyDescent="0.3">
      <c r="A2443" s="21" t="s">
        <v>18</v>
      </c>
      <c r="B2443" s="21" t="s">
        <v>6</v>
      </c>
      <c r="C2443" s="21" t="s">
        <v>9</v>
      </c>
      <c r="D2443" s="22">
        <v>114</v>
      </c>
      <c r="E2443" s="23" t="s">
        <v>56</v>
      </c>
      <c r="F2443">
        <f t="shared" si="38"/>
        <v>202109</v>
      </c>
    </row>
    <row r="2444" spans="1:6" x14ac:dyDescent="0.3">
      <c r="A2444" s="21" t="s">
        <v>18</v>
      </c>
      <c r="B2444" s="21" t="s">
        <v>6</v>
      </c>
      <c r="C2444" s="21" t="s">
        <v>10</v>
      </c>
      <c r="D2444" s="22">
        <v>175</v>
      </c>
      <c r="E2444" s="23" t="s">
        <v>56</v>
      </c>
      <c r="F2444">
        <f t="shared" si="38"/>
        <v>202109</v>
      </c>
    </row>
    <row r="2445" spans="1:6" x14ac:dyDescent="0.3">
      <c r="A2445" s="21" t="s">
        <v>18</v>
      </c>
      <c r="B2445" s="21" t="s">
        <v>6</v>
      </c>
      <c r="C2445" s="21" t="s">
        <v>11</v>
      </c>
      <c r="D2445" s="22">
        <v>161</v>
      </c>
      <c r="E2445" s="23" t="s">
        <v>56</v>
      </c>
      <c r="F2445">
        <f t="shared" si="38"/>
        <v>202109</v>
      </c>
    </row>
    <row r="2446" spans="1:6" x14ac:dyDescent="0.3">
      <c r="A2446" s="21" t="s">
        <v>18</v>
      </c>
      <c r="B2446" s="21" t="s">
        <v>6</v>
      </c>
      <c r="C2446" s="21" t="s">
        <v>12</v>
      </c>
      <c r="D2446" s="22">
        <v>7</v>
      </c>
      <c r="E2446" s="23" t="s">
        <v>56</v>
      </c>
      <c r="F2446">
        <f t="shared" si="38"/>
        <v>202109</v>
      </c>
    </row>
    <row r="2447" spans="1:6" x14ac:dyDescent="0.3">
      <c r="A2447" s="21" t="s">
        <v>19</v>
      </c>
      <c r="B2447" s="21" t="s">
        <v>6</v>
      </c>
      <c r="C2447" s="21" t="s">
        <v>7</v>
      </c>
      <c r="D2447" s="22">
        <v>32</v>
      </c>
      <c r="E2447" s="23" t="s">
        <v>56</v>
      </c>
      <c r="F2447">
        <f t="shared" si="38"/>
        <v>202109</v>
      </c>
    </row>
    <row r="2448" spans="1:6" x14ac:dyDescent="0.3">
      <c r="A2448" s="21" t="s">
        <v>19</v>
      </c>
      <c r="B2448" s="21" t="s">
        <v>6</v>
      </c>
      <c r="C2448" s="21" t="s">
        <v>9</v>
      </c>
      <c r="D2448" s="22">
        <v>7</v>
      </c>
      <c r="E2448" s="23" t="s">
        <v>56</v>
      </c>
      <c r="F2448">
        <f t="shared" si="38"/>
        <v>202109</v>
      </c>
    </row>
    <row r="2449" spans="1:6" x14ac:dyDescent="0.3">
      <c r="A2449" s="21" t="s">
        <v>19</v>
      </c>
      <c r="B2449" s="21" t="s">
        <v>6</v>
      </c>
      <c r="C2449" s="21" t="s">
        <v>10</v>
      </c>
      <c r="D2449" s="22">
        <v>13</v>
      </c>
      <c r="E2449" s="23" t="s">
        <v>56</v>
      </c>
      <c r="F2449">
        <f t="shared" si="38"/>
        <v>202109</v>
      </c>
    </row>
    <row r="2450" spans="1:6" x14ac:dyDescent="0.3">
      <c r="A2450" s="21" t="s">
        <v>19</v>
      </c>
      <c r="B2450" s="21" t="s">
        <v>6</v>
      </c>
      <c r="C2450" s="21" t="s">
        <v>11</v>
      </c>
      <c r="D2450" s="22">
        <v>7</v>
      </c>
      <c r="E2450" s="23" t="s">
        <v>56</v>
      </c>
      <c r="F2450">
        <f t="shared" si="38"/>
        <v>202109</v>
      </c>
    </row>
    <row r="2451" spans="1:6" x14ac:dyDescent="0.3">
      <c r="A2451" s="21" t="s">
        <v>19</v>
      </c>
      <c r="B2451" s="21" t="s">
        <v>6</v>
      </c>
      <c r="C2451" s="21" t="s">
        <v>12</v>
      </c>
      <c r="D2451" s="22">
        <v>1</v>
      </c>
      <c r="E2451" s="23" t="s">
        <v>56</v>
      </c>
      <c r="F2451">
        <f t="shared" si="38"/>
        <v>202109</v>
      </c>
    </row>
    <row r="2452" spans="1:6" x14ac:dyDescent="0.3">
      <c r="A2452" s="21" t="s">
        <v>20</v>
      </c>
      <c r="B2452" s="21" t="s">
        <v>6</v>
      </c>
      <c r="C2452" s="21" t="s">
        <v>7</v>
      </c>
      <c r="D2452" s="22">
        <v>120</v>
      </c>
      <c r="E2452" s="23" t="s">
        <v>56</v>
      </c>
      <c r="F2452">
        <f t="shared" si="38"/>
        <v>202109</v>
      </c>
    </row>
    <row r="2453" spans="1:6" x14ac:dyDescent="0.3">
      <c r="A2453" s="21" t="s">
        <v>20</v>
      </c>
      <c r="B2453" s="21" t="s">
        <v>6</v>
      </c>
      <c r="C2453" s="21" t="s">
        <v>9</v>
      </c>
      <c r="D2453" s="22">
        <v>19</v>
      </c>
      <c r="E2453" s="23" t="s">
        <v>56</v>
      </c>
      <c r="F2453">
        <f t="shared" si="38"/>
        <v>202109</v>
      </c>
    </row>
    <row r="2454" spans="1:6" x14ac:dyDescent="0.3">
      <c r="A2454" s="21" t="s">
        <v>20</v>
      </c>
      <c r="B2454" s="21" t="s">
        <v>6</v>
      </c>
      <c r="C2454" s="21" t="s">
        <v>10</v>
      </c>
      <c r="D2454" s="22">
        <v>17</v>
      </c>
      <c r="E2454" s="23" t="s">
        <v>56</v>
      </c>
      <c r="F2454">
        <f t="shared" si="38"/>
        <v>202109</v>
      </c>
    </row>
    <row r="2455" spans="1:6" x14ac:dyDescent="0.3">
      <c r="A2455" s="21" t="s">
        <v>20</v>
      </c>
      <c r="B2455" s="21" t="s">
        <v>6</v>
      </c>
      <c r="C2455" s="21" t="s">
        <v>11</v>
      </c>
      <c r="D2455" s="22">
        <v>11</v>
      </c>
      <c r="E2455" s="23" t="s">
        <v>56</v>
      </c>
      <c r="F2455">
        <f t="shared" si="38"/>
        <v>202109</v>
      </c>
    </row>
    <row r="2456" spans="1:6" x14ac:dyDescent="0.3">
      <c r="A2456" s="21" t="s">
        <v>20</v>
      </c>
      <c r="B2456" s="21" t="s">
        <v>6</v>
      </c>
      <c r="C2456" s="21" t="s">
        <v>12</v>
      </c>
      <c r="D2456" s="22">
        <v>0</v>
      </c>
      <c r="E2456" s="23" t="s">
        <v>56</v>
      </c>
      <c r="F2456">
        <f t="shared" si="38"/>
        <v>202109</v>
      </c>
    </row>
    <row r="2457" spans="1:6" x14ac:dyDescent="0.3">
      <c r="A2457" s="21" t="s">
        <v>21</v>
      </c>
      <c r="B2457" s="21" t="s">
        <v>6</v>
      </c>
      <c r="C2457" s="21" t="s">
        <v>7</v>
      </c>
      <c r="D2457" s="22">
        <v>23</v>
      </c>
      <c r="E2457" s="23" t="s">
        <v>56</v>
      </c>
      <c r="F2457">
        <f t="shared" si="38"/>
        <v>202109</v>
      </c>
    </row>
    <row r="2458" spans="1:6" x14ac:dyDescent="0.3">
      <c r="A2458" s="21" t="s">
        <v>21</v>
      </c>
      <c r="B2458" s="21" t="s">
        <v>6</v>
      </c>
      <c r="C2458" s="21" t="s">
        <v>9</v>
      </c>
      <c r="D2458" s="22">
        <v>7</v>
      </c>
      <c r="E2458" s="23" t="s">
        <v>56</v>
      </c>
      <c r="F2458">
        <f t="shared" si="38"/>
        <v>202109</v>
      </c>
    </row>
    <row r="2459" spans="1:6" x14ac:dyDescent="0.3">
      <c r="A2459" s="21" t="s">
        <v>21</v>
      </c>
      <c r="B2459" s="21" t="s">
        <v>6</v>
      </c>
      <c r="C2459" s="21" t="s">
        <v>10</v>
      </c>
      <c r="D2459" s="22">
        <v>14</v>
      </c>
      <c r="E2459" s="23" t="s">
        <v>56</v>
      </c>
      <c r="F2459">
        <f t="shared" si="38"/>
        <v>202109</v>
      </c>
    </row>
    <row r="2460" spans="1:6" x14ac:dyDescent="0.3">
      <c r="A2460" s="21" t="s">
        <v>21</v>
      </c>
      <c r="B2460" s="21" t="s">
        <v>6</v>
      </c>
      <c r="C2460" s="21" t="s">
        <v>11</v>
      </c>
      <c r="D2460" s="22">
        <v>7</v>
      </c>
      <c r="E2460" s="23" t="s">
        <v>56</v>
      </c>
      <c r="F2460">
        <f t="shared" si="38"/>
        <v>202109</v>
      </c>
    </row>
    <row r="2461" spans="1:6" x14ac:dyDescent="0.3">
      <c r="A2461" s="21" t="s">
        <v>21</v>
      </c>
      <c r="B2461" s="21" t="s">
        <v>6</v>
      </c>
      <c r="C2461" s="21" t="s">
        <v>12</v>
      </c>
      <c r="D2461" s="22">
        <v>2</v>
      </c>
      <c r="E2461" s="23" t="s">
        <v>56</v>
      </c>
      <c r="F2461">
        <f t="shared" si="38"/>
        <v>202109</v>
      </c>
    </row>
    <row r="2462" spans="1:6" x14ac:dyDescent="0.3">
      <c r="A2462" s="21" t="s">
        <v>22</v>
      </c>
      <c r="B2462" s="21" t="s">
        <v>6</v>
      </c>
      <c r="C2462" s="21" t="s">
        <v>7</v>
      </c>
      <c r="D2462" s="22">
        <v>7</v>
      </c>
      <c r="E2462" s="23" t="s">
        <v>56</v>
      </c>
      <c r="F2462">
        <f t="shared" si="38"/>
        <v>202109</v>
      </c>
    </row>
    <row r="2463" spans="1:6" x14ac:dyDescent="0.3">
      <c r="A2463" s="21" t="s">
        <v>22</v>
      </c>
      <c r="B2463" s="21" t="s">
        <v>6</v>
      </c>
      <c r="C2463" s="21" t="s">
        <v>9</v>
      </c>
      <c r="D2463" s="22">
        <v>2</v>
      </c>
      <c r="E2463" s="23" t="s">
        <v>56</v>
      </c>
      <c r="F2463">
        <f t="shared" si="38"/>
        <v>202109</v>
      </c>
    </row>
    <row r="2464" spans="1:6" x14ac:dyDescent="0.3">
      <c r="A2464" s="21" t="s">
        <v>22</v>
      </c>
      <c r="B2464" s="21" t="s">
        <v>6</v>
      </c>
      <c r="C2464" s="21" t="s">
        <v>10</v>
      </c>
      <c r="D2464" s="22">
        <v>7</v>
      </c>
      <c r="E2464" s="23" t="s">
        <v>56</v>
      </c>
      <c r="F2464">
        <f t="shared" si="38"/>
        <v>202109</v>
      </c>
    </row>
    <row r="2465" spans="1:6" x14ac:dyDescent="0.3">
      <c r="A2465" s="21" t="s">
        <v>22</v>
      </c>
      <c r="B2465" s="21" t="s">
        <v>6</v>
      </c>
      <c r="C2465" s="21" t="s">
        <v>11</v>
      </c>
      <c r="D2465" s="22">
        <v>1</v>
      </c>
      <c r="E2465" s="23" t="s">
        <v>56</v>
      </c>
      <c r="F2465">
        <f t="shared" si="38"/>
        <v>202109</v>
      </c>
    </row>
    <row r="2466" spans="1:6" x14ac:dyDescent="0.3">
      <c r="A2466" s="21" t="s">
        <v>22</v>
      </c>
      <c r="B2466" s="21" t="s">
        <v>6</v>
      </c>
      <c r="C2466" s="21" t="s">
        <v>12</v>
      </c>
      <c r="D2466" s="22">
        <v>2</v>
      </c>
      <c r="E2466" s="23" t="s">
        <v>56</v>
      </c>
      <c r="F2466">
        <f t="shared" si="38"/>
        <v>202109</v>
      </c>
    </row>
    <row r="2467" spans="1:6" x14ac:dyDescent="0.3">
      <c r="A2467" s="21" t="s">
        <v>23</v>
      </c>
      <c r="B2467" s="21" t="s">
        <v>6</v>
      </c>
      <c r="C2467" s="21" t="s">
        <v>7</v>
      </c>
      <c r="D2467" s="22">
        <v>0</v>
      </c>
      <c r="E2467" s="23" t="s">
        <v>56</v>
      </c>
      <c r="F2467">
        <f t="shared" si="38"/>
        <v>202109</v>
      </c>
    </row>
    <row r="2468" spans="1:6" x14ac:dyDescent="0.3">
      <c r="A2468" s="21" t="s">
        <v>23</v>
      </c>
      <c r="B2468" s="21" t="s">
        <v>6</v>
      </c>
      <c r="C2468" s="21" t="s">
        <v>9</v>
      </c>
      <c r="D2468" s="22">
        <v>0</v>
      </c>
      <c r="E2468" s="23" t="s">
        <v>56</v>
      </c>
      <c r="F2468">
        <f t="shared" si="38"/>
        <v>202109</v>
      </c>
    </row>
    <row r="2469" spans="1:6" x14ac:dyDescent="0.3">
      <c r="A2469" s="21" t="s">
        <v>23</v>
      </c>
      <c r="B2469" s="21" t="s">
        <v>6</v>
      </c>
      <c r="C2469" s="21" t="s">
        <v>10</v>
      </c>
      <c r="D2469" s="22">
        <v>0</v>
      </c>
      <c r="E2469" s="23" t="s">
        <v>56</v>
      </c>
      <c r="F2469">
        <f t="shared" si="38"/>
        <v>202109</v>
      </c>
    </row>
    <row r="2470" spans="1:6" x14ac:dyDescent="0.3">
      <c r="A2470" s="21" t="s">
        <v>23</v>
      </c>
      <c r="B2470" s="21" t="s">
        <v>6</v>
      </c>
      <c r="C2470" s="21" t="s">
        <v>11</v>
      </c>
      <c r="D2470" s="22">
        <v>0</v>
      </c>
      <c r="E2470" s="23" t="s">
        <v>56</v>
      </c>
      <c r="F2470">
        <f t="shared" si="38"/>
        <v>202109</v>
      </c>
    </row>
    <row r="2471" spans="1:6" x14ac:dyDescent="0.3">
      <c r="A2471" s="21" t="s">
        <v>23</v>
      </c>
      <c r="B2471" s="21" t="s">
        <v>6</v>
      </c>
      <c r="C2471" s="21" t="s">
        <v>12</v>
      </c>
      <c r="D2471" s="22">
        <v>0</v>
      </c>
      <c r="E2471" s="23" t="s">
        <v>56</v>
      </c>
      <c r="F2471">
        <f t="shared" si="38"/>
        <v>202109</v>
      </c>
    </row>
    <row r="2472" spans="1:6" x14ac:dyDescent="0.3">
      <c r="A2472" s="21" t="s">
        <v>24</v>
      </c>
      <c r="B2472" s="21" t="s">
        <v>6</v>
      </c>
      <c r="C2472" s="21" t="s">
        <v>7</v>
      </c>
      <c r="D2472" s="22">
        <v>5</v>
      </c>
      <c r="E2472" s="23" t="s">
        <v>56</v>
      </c>
      <c r="F2472">
        <f t="shared" si="38"/>
        <v>202109</v>
      </c>
    </row>
    <row r="2473" spans="1:6" x14ac:dyDescent="0.3">
      <c r="A2473" s="21" t="s">
        <v>24</v>
      </c>
      <c r="B2473" s="21" t="s">
        <v>6</v>
      </c>
      <c r="C2473" s="21" t="s">
        <v>9</v>
      </c>
      <c r="D2473" s="22">
        <v>0</v>
      </c>
      <c r="E2473" s="23" t="s">
        <v>56</v>
      </c>
      <c r="F2473">
        <f t="shared" si="38"/>
        <v>202109</v>
      </c>
    </row>
    <row r="2474" spans="1:6" x14ac:dyDescent="0.3">
      <c r="A2474" s="21" t="s">
        <v>24</v>
      </c>
      <c r="B2474" s="21" t="s">
        <v>6</v>
      </c>
      <c r="C2474" s="21" t="s">
        <v>10</v>
      </c>
      <c r="D2474" s="22">
        <v>0</v>
      </c>
      <c r="E2474" s="23" t="s">
        <v>56</v>
      </c>
      <c r="F2474">
        <f t="shared" si="38"/>
        <v>202109</v>
      </c>
    </row>
    <row r="2475" spans="1:6" x14ac:dyDescent="0.3">
      <c r="A2475" s="21" t="s">
        <v>24</v>
      </c>
      <c r="B2475" s="21" t="s">
        <v>6</v>
      </c>
      <c r="C2475" s="21" t="s">
        <v>11</v>
      </c>
      <c r="D2475" s="22">
        <v>2</v>
      </c>
      <c r="E2475" s="23" t="s">
        <v>56</v>
      </c>
      <c r="F2475">
        <f t="shared" si="38"/>
        <v>202109</v>
      </c>
    </row>
    <row r="2476" spans="1:6" x14ac:dyDescent="0.3">
      <c r="A2476" s="21" t="s">
        <v>24</v>
      </c>
      <c r="B2476" s="21" t="s">
        <v>6</v>
      </c>
      <c r="C2476" s="21" t="s">
        <v>12</v>
      </c>
      <c r="D2476" s="22">
        <v>2</v>
      </c>
      <c r="E2476" s="23" t="s">
        <v>56</v>
      </c>
      <c r="F2476">
        <f t="shared" si="38"/>
        <v>202109</v>
      </c>
    </row>
    <row r="2477" spans="1:6" x14ac:dyDescent="0.3">
      <c r="A2477" s="21" t="s">
        <v>5</v>
      </c>
      <c r="B2477" s="21" t="s">
        <v>6</v>
      </c>
      <c r="C2477" s="21" t="s">
        <v>7</v>
      </c>
      <c r="D2477" s="22">
        <v>433</v>
      </c>
      <c r="E2477" s="23" t="s">
        <v>57</v>
      </c>
      <c r="F2477">
        <f t="shared" si="38"/>
        <v>202110</v>
      </c>
    </row>
    <row r="2478" spans="1:6" x14ac:dyDescent="0.3">
      <c r="A2478" s="21" t="s">
        <v>5</v>
      </c>
      <c r="B2478" s="21" t="s">
        <v>6</v>
      </c>
      <c r="C2478" s="21" t="s">
        <v>9</v>
      </c>
      <c r="D2478" s="22">
        <v>111</v>
      </c>
      <c r="E2478" s="23" t="s">
        <v>57</v>
      </c>
      <c r="F2478">
        <f t="shared" si="38"/>
        <v>202110</v>
      </c>
    </row>
    <row r="2479" spans="1:6" x14ac:dyDescent="0.3">
      <c r="A2479" s="21" t="s">
        <v>5</v>
      </c>
      <c r="B2479" s="21" t="s">
        <v>6</v>
      </c>
      <c r="C2479" s="21" t="s">
        <v>10</v>
      </c>
      <c r="D2479" s="22">
        <v>150</v>
      </c>
      <c r="E2479" s="23" t="s">
        <v>57</v>
      </c>
      <c r="F2479">
        <f t="shared" si="38"/>
        <v>202110</v>
      </c>
    </row>
    <row r="2480" spans="1:6" x14ac:dyDescent="0.3">
      <c r="A2480" s="21" t="s">
        <v>5</v>
      </c>
      <c r="B2480" s="21" t="s">
        <v>6</v>
      </c>
      <c r="C2480" s="21" t="s">
        <v>11</v>
      </c>
      <c r="D2480" s="22">
        <v>63</v>
      </c>
      <c r="E2480" s="23" t="s">
        <v>57</v>
      </c>
      <c r="F2480">
        <f t="shared" si="38"/>
        <v>202110</v>
      </c>
    </row>
    <row r="2481" spans="1:6" x14ac:dyDescent="0.3">
      <c r="A2481" s="21" t="s">
        <v>5</v>
      </c>
      <c r="B2481" s="21" t="s">
        <v>6</v>
      </c>
      <c r="C2481" s="21" t="s">
        <v>12</v>
      </c>
      <c r="D2481" s="22">
        <v>26</v>
      </c>
      <c r="E2481" s="23" t="s">
        <v>57</v>
      </c>
      <c r="F2481">
        <f t="shared" si="38"/>
        <v>202110</v>
      </c>
    </row>
    <row r="2482" spans="1:6" x14ac:dyDescent="0.3">
      <c r="A2482" s="21" t="s">
        <v>13</v>
      </c>
      <c r="B2482" s="21" t="s">
        <v>6</v>
      </c>
      <c r="C2482" s="21" t="s">
        <v>7</v>
      </c>
      <c r="D2482" s="22">
        <v>67</v>
      </c>
      <c r="E2482" s="23" t="s">
        <v>57</v>
      </c>
      <c r="F2482">
        <f t="shared" si="38"/>
        <v>202110</v>
      </c>
    </row>
    <row r="2483" spans="1:6" x14ac:dyDescent="0.3">
      <c r="A2483" s="21" t="s">
        <v>13</v>
      </c>
      <c r="B2483" s="21" t="s">
        <v>6</v>
      </c>
      <c r="C2483" s="21" t="s">
        <v>9</v>
      </c>
      <c r="D2483" s="22">
        <v>7</v>
      </c>
      <c r="E2483" s="23" t="s">
        <v>57</v>
      </c>
      <c r="F2483">
        <f t="shared" si="38"/>
        <v>202110</v>
      </c>
    </row>
    <row r="2484" spans="1:6" x14ac:dyDescent="0.3">
      <c r="A2484" s="21" t="s">
        <v>13</v>
      </c>
      <c r="B2484" s="21" t="s">
        <v>6</v>
      </c>
      <c r="C2484" s="21" t="s">
        <v>10</v>
      </c>
      <c r="D2484" s="22">
        <v>20</v>
      </c>
      <c r="E2484" s="23" t="s">
        <v>57</v>
      </c>
      <c r="F2484">
        <f t="shared" si="38"/>
        <v>202110</v>
      </c>
    </row>
    <row r="2485" spans="1:6" x14ac:dyDescent="0.3">
      <c r="A2485" s="21" t="s">
        <v>13</v>
      </c>
      <c r="B2485" s="21" t="s">
        <v>6</v>
      </c>
      <c r="C2485" s="21" t="s">
        <v>11</v>
      </c>
      <c r="D2485" s="22">
        <v>6</v>
      </c>
      <c r="E2485" s="23" t="s">
        <v>57</v>
      </c>
      <c r="F2485">
        <f t="shared" si="38"/>
        <v>202110</v>
      </c>
    </row>
    <row r="2486" spans="1:6" x14ac:dyDescent="0.3">
      <c r="A2486" s="21" t="s">
        <v>13</v>
      </c>
      <c r="B2486" s="21" t="s">
        <v>6</v>
      </c>
      <c r="C2486" s="21" t="s">
        <v>12</v>
      </c>
      <c r="D2486" s="22">
        <v>0</v>
      </c>
      <c r="E2486" s="23" t="s">
        <v>57</v>
      </c>
      <c r="F2486">
        <f t="shared" si="38"/>
        <v>202110</v>
      </c>
    </row>
    <row r="2487" spans="1:6" x14ac:dyDescent="0.3">
      <c r="A2487" s="21" t="s">
        <v>14</v>
      </c>
      <c r="B2487" s="21" t="s">
        <v>6</v>
      </c>
      <c r="C2487" s="21" t="s">
        <v>7</v>
      </c>
      <c r="D2487" s="22">
        <v>147</v>
      </c>
      <c r="E2487" s="23" t="s">
        <v>57</v>
      </c>
      <c r="F2487">
        <f t="shared" si="38"/>
        <v>202110</v>
      </c>
    </row>
    <row r="2488" spans="1:6" x14ac:dyDescent="0.3">
      <c r="A2488" s="21" t="s">
        <v>14</v>
      </c>
      <c r="B2488" s="21" t="s">
        <v>6</v>
      </c>
      <c r="C2488" s="21" t="s">
        <v>9</v>
      </c>
      <c r="D2488" s="22">
        <v>19</v>
      </c>
      <c r="E2488" s="23" t="s">
        <v>57</v>
      </c>
      <c r="F2488">
        <f t="shared" si="38"/>
        <v>202110</v>
      </c>
    </row>
    <row r="2489" spans="1:6" x14ac:dyDescent="0.3">
      <c r="A2489" s="21" t="s">
        <v>14</v>
      </c>
      <c r="B2489" s="21" t="s">
        <v>6</v>
      </c>
      <c r="C2489" s="21" t="s">
        <v>10</v>
      </c>
      <c r="D2489" s="22">
        <v>56</v>
      </c>
      <c r="E2489" s="23" t="s">
        <v>57</v>
      </c>
      <c r="F2489">
        <f t="shared" si="38"/>
        <v>202110</v>
      </c>
    </row>
    <row r="2490" spans="1:6" x14ac:dyDescent="0.3">
      <c r="A2490" s="21" t="s">
        <v>14</v>
      </c>
      <c r="B2490" s="21" t="s">
        <v>6</v>
      </c>
      <c r="C2490" s="21" t="s">
        <v>11</v>
      </c>
      <c r="D2490" s="22">
        <v>33</v>
      </c>
      <c r="E2490" s="23" t="s">
        <v>57</v>
      </c>
      <c r="F2490">
        <f t="shared" si="38"/>
        <v>202110</v>
      </c>
    </row>
    <row r="2491" spans="1:6" x14ac:dyDescent="0.3">
      <c r="A2491" s="21" t="s">
        <v>14</v>
      </c>
      <c r="B2491" s="21" t="s">
        <v>6</v>
      </c>
      <c r="C2491" s="21" t="s">
        <v>12</v>
      </c>
      <c r="D2491" s="22">
        <v>23</v>
      </c>
      <c r="E2491" s="23" t="s">
        <v>57</v>
      </c>
      <c r="F2491">
        <f t="shared" si="38"/>
        <v>202110</v>
      </c>
    </row>
    <row r="2492" spans="1:6" x14ac:dyDescent="0.3">
      <c r="A2492" s="21" t="s">
        <v>140</v>
      </c>
      <c r="B2492" s="21" t="s">
        <v>6</v>
      </c>
      <c r="C2492" s="21" t="s">
        <v>7</v>
      </c>
      <c r="D2492" s="22">
        <v>16</v>
      </c>
      <c r="E2492" s="23" t="s">
        <v>57</v>
      </c>
      <c r="F2492">
        <f t="shared" si="38"/>
        <v>202110</v>
      </c>
    </row>
    <row r="2493" spans="1:6" x14ac:dyDescent="0.3">
      <c r="A2493" s="21" t="s">
        <v>140</v>
      </c>
      <c r="B2493" s="21" t="s">
        <v>6</v>
      </c>
      <c r="C2493" s="21" t="s">
        <v>9</v>
      </c>
      <c r="D2493" s="22">
        <v>0</v>
      </c>
      <c r="E2493" s="23" t="s">
        <v>57</v>
      </c>
      <c r="F2493">
        <f t="shared" si="38"/>
        <v>202110</v>
      </c>
    </row>
    <row r="2494" spans="1:6" x14ac:dyDescent="0.3">
      <c r="A2494" s="21" t="s">
        <v>140</v>
      </c>
      <c r="B2494" s="21" t="s">
        <v>6</v>
      </c>
      <c r="C2494" s="21" t="s">
        <v>10</v>
      </c>
      <c r="D2494" s="22">
        <v>4</v>
      </c>
      <c r="E2494" s="23" t="s">
        <v>57</v>
      </c>
      <c r="F2494">
        <f t="shared" si="38"/>
        <v>202110</v>
      </c>
    </row>
    <row r="2495" spans="1:6" x14ac:dyDescent="0.3">
      <c r="A2495" s="21" t="s">
        <v>140</v>
      </c>
      <c r="B2495" s="21" t="s">
        <v>6</v>
      </c>
      <c r="C2495" s="21" t="s">
        <v>11</v>
      </c>
      <c r="D2495" s="22">
        <v>2</v>
      </c>
      <c r="E2495" s="23" t="s">
        <v>57</v>
      </c>
      <c r="F2495">
        <f t="shared" si="38"/>
        <v>202110</v>
      </c>
    </row>
    <row r="2496" spans="1:6" x14ac:dyDescent="0.3">
      <c r="A2496" s="21" t="s">
        <v>140</v>
      </c>
      <c r="B2496" s="21" t="s">
        <v>6</v>
      </c>
      <c r="C2496" s="21" t="s">
        <v>12</v>
      </c>
      <c r="D2496" s="22">
        <v>0</v>
      </c>
      <c r="E2496" s="23" t="s">
        <v>57</v>
      </c>
      <c r="F2496">
        <f t="shared" si="38"/>
        <v>202110</v>
      </c>
    </row>
    <row r="2497" spans="1:6" x14ac:dyDescent="0.3">
      <c r="A2497" s="21" t="s">
        <v>15</v>
      </c>
      <c r="B2497" s="21" t="s">
        <v>6</v>
      </c>
      <c r="C2497" s="21" t="s">
        <v>7</v>
      </c>
      <c r="D2497" s="22">
        <v>501</v>
      </c>
      <c r="E2497" s="23" t="s">
        <v>57</v>
      </c>
      <c r="F2497">
        <f t="shared" si="38"/>
        <v>202110</v>
      </c>
    </row>
    <row r="2498" spans="1:6" x14ac:dyDescent="0.3">
      <c r="A2498" s="21" t="s">
        <v>15</v>
      </c>
      <c r="B2498" s="21" t="s">
        <v>6</v>
      </c>
      <c r="C2498" s="21" t="s">
        <v>9</v>
      </c>
      <c r="D2498" s="22">
        <v>121</v>
      </c>
      <c r="E2498" s="23" t="s">
        <v>57</v>
      </c>
      <c r="F2498">
        <f t="shared" si="38"/>
        <v>202110</v>
      </c>
    </row>
    <row r="2499" spans="1:6" x14ac:dyDescent="0.3">
      <c r="A2499" s="21" t="s">
        <v>15</v>
      </c>
      <c r="B2499" s="21" t="s">
        <v>6</v>
      </c>
      <c r="C2499" s="21" t="s">
        <v>10</v>
      </c>
      <c r="D2499" s="22">
        <v>337</v>
      </c>
      <c r="E2499" s="23" t="s">
        <v>57</v>
      </c>
      <c r="F2499">
        <f t="shared" ref="F2499:F2562" si="39">YEAR(E2499)*100+MONTH(E2499)</f>
        <v>202110</v>
      </c>
    </row>
    <row r="2500" spans="1:6" x14ac:dyDescent="0.3">
      <c r="A2500" s="21" t="s">
        <v>15</v>
      </c>
      <c r="B2500" s="21" t="s">
        <v>6</v>
      </c>
      <c r="C2500" s="21" t="s">
        <v>11</v>
      </c>
      <c r="D2500" s="22">
        <v>173</v>
      </c>
      <c r="E2500" s="23" t="s">
        <v>57</v>
      </c>
      <c r="F2500">
        <f t="shared" si="39"/>
        <v>202110</v>
      </c>
    </row>
    <row r="2501" spans="1:6" x14ac:dyDescent="0.3">
      <c r="A2501" s="21" t="s">
        <v>15</v>
      </c>
      <c r="B2501" s="21" t="s">
        <v>6</v>
      </c>
      <c r="C2501" s="21" t="s">
        <v>12</v>
      </c>
      <c r="D2501" s="22">
        <v>37</v>
      </c>
      <c r="E2501" s="23" t="s">
        <v>57</v>
      </c>
      <c r="F2501">
        <f t="shared" si="39"/>
        <v>202110</v>
      </c>
    </row>
    <row r="2502" spans="1:6" x14ac:dyDescent="0.3">
      <c r="A2502" s="21" t="s">
        <v>16</v>
      </c>
      <c r="B2502" s="21" t="s">
        <v>6</v>
      </c>
      <c r="C2502" s="21" t="s">
        <v>7</v>
      </c>
      <c r="D2502" s="22">
        <v>1583</v>
      </c>
      <c r="E2502" s="23" t="s">
        <v>57</v>
      </c>
      <c r="F2502">
        <f t="shared" si="39"/>
        <v>202110</v>
      </c>
    </row>
    <row r="2503" spans="1:6" x14ac:dyDescent="0.3">
      <c r="A2503" s="21" t="s">
        <v>16</v>
      </c>
      <c r="B2503" s="21" t="s">
        <v>6</v>
      </c>
      <c r="C2503" s="21" t="s">
        <v>9</v>
      </c>
      <c r="D2503" s="22">
        <v>252</v>
      </c>
      <c r="E2503" s="23" t="s">
        <v>57</v>
      </c>
      <c r="F2503">
        <f t="shared" si="39"/>
        <v>202110</v>
      </c>
    </row>
    <row r="2504" spans="1:6" x14ac:dyDescent="0.3">
      <c r="A2504" s="21" t="s">
        <v>16</v>
      </c>
      <c r="B2504" s="21" t="s">
        <v>6</v>
      </c>
      <c r="C2504" s="21" t="s">
        <v>10</v>
      </c>
      <c r="D2504" s="22">
        <v>370</v>
      </c>
      <c r="E2504" s="23" t="s">
        <v>57</v>
      </c>
      <c r="F2504">
        <f t="shared" si="39"/>
        <v>202110</v>
      </c>
    </row>
    <row r="2505" spans="1:6" x14ac:dyDescent="0.3">
      <c r="A2505" s="21" t="s">
        <v>16</v>
      </c>
      <c r="B2505" s="21" t="s">
        <v>6</v>
      </c>
      <c r="C2505" s="21" t="s">
        <v>11</v>
      </c>
      <c r="D2505" s="22">
        <v>112</v>
      </c>
      <c r="E2505" s="23" t="s">
        <v>57</v>
      </c>
      <c r="F2505">
        <f t="shared" si="39"/>
        <v>202110</v>
      </c>
    </row>
    <row r="2506" spans="1:6" x14ac:dyDescent="0.3">
      <c r="A2506" s="21" t="s">
        <v>16</v>
      </c>
      <c r="B2506" s="21" t="s">
        <v>6</v>
      </c>
      <c r="C2506" s="21" t="s">
        <v>12</v>
      </c>
      <c r="D2506" s="22">
        <v>30</v>
      </c>
      <c r="E2506" s="23" t="s">
        <v>57</v>
      </c>
      <c r="F2506">
        <f t="shared" si="39"/>
        <v>202110</v>
      </c>
    </row>
    <row r="2507" spans="1:6" x14ac:dyDescent="0.3">
      <c r="A2507" s="21" t="s">
        <v>17</v>
      </c>
      <c r="B2507" s="21" t="s">
        <v>6</v>
      </c>
      <c r="C2507" s="21" t="s">
        <v>7</v>
      </c>
      <c r="D2507" s="22">
        <v>131</v>
      </c>
      <c r="E2507" s="23" t="s">
        <v>57</v>
      </c>
      <c r="F2507">
        <f t="shared" si="39"/>
        <v>202110</v>
      </c>
    </row>
    <row r="2508" spans="1:6" x14ac:dyDescent="0.3">
      <c r="A2508" s="21" t="s">
        <v>17</v>
      </c>
      <c r="B2508" s="21" t="s">
        <v>6</v>
      </c>
      <c r="C2508" s="21" t="s">
        <v>9</v>
      </c>
      <c r="D2508" s="22">
        <v>13</v>
      </c>
      <c r="E2508" s="23" t="s">
        <v>57</v>
      </c>
      <c r="F2508">
        <f t="shared" si="39"/>
        <v>202110</v>
      </c>
    </row>
    <row r="2509" spans="1:6" x14ac:dyDescent="0.3">
      <c r="A2509" s="21" t="s">
        <v>17</v>
      </c>
      <c r="B2509" s="21" t="s">
        <v>6</v>
      </c>
      <c r="C2509" s="21" t="s">
        <v>10</v>
      </c>
      <c r="D2509" s="22">
        <v>25</v>
      </c>
      <c r="E2509" s="23" t="s">
        <v>57</v>
      </c>
      <c r="F2509">
        <f t="shared" si="39"/>
        <v>202110</v>
      </c>
    </row>
    <row r="2510" spans="1:6" x14ac:dyDescent="0.3">
      <c r="A2510" s="21" t="s">
        <v>17</v>
      </c>
      <c r="B2510" s="21" t="s">
        <v>6</v>
      </c>
      <c r="C2510" s="21" t="s">
        <v>11</v>
      </c>
      <c r="D2510" s="22">
        <v>9</v>
      </c>
      <c r="E2510" s="23" t="s">
        <v>57</v>
      </c>
      <c r="F2510">
        <f t="shared" si="39"/>
        <v>202110</v>
      </c>
    </row>
    <row r="2511" spans="1:6" x14ac:dyDescent="0.3">
      <c r="A2511" s="21" t="s">
        <v>17</v>
      </c>
      <c r="B2511" s="21" t="s">
        <v>6</v>
      </c>
      <c r="C2511" s="21" t="s">
        <v>12</v>
      </c>
      <c r="D2511" s="22">
        <v>0</v>
      </c>
      <c r="E2511" s="23" t="s">
        <v>57</v>
      </c>
      <c r="F2511">
        <f t="shared" si="39"/>
        <v>202110</v>
      </c>
    </row>
    <row r="2512" spans="1:6" x14ac:dyDescent="0.3">
      <c r="A2512" s="21" t="s">
        <v>141</v>
      </c>
      <c r="B2512" s="21" t="s">
        <v>6</v>
      </c>
      <c r="C2512" s="21" t="s">
        <v>7</v>
      </c>
      <c r="D2512" s="22">
        <v>11</v>
      </c>
      <c r="E2512" s="23" t="s">
        <v>57</v>
      </c>
      <c r="F2512">
        <f t="shared" si="39"/>
        <v>202110</v>
      </c>
    </row>
    <row r="2513" spans="1:6" x14ac:dyDescent="0.3">
      <c r="A2513" s="21" t="s">
        <v>141</v>
      </c>
      <c r="B2513" s="21" t="s">
        <v>6</v>
      </c>
      <c r="C2513" s="21" t="s">
        <v>9</v>
      </c>
      <c r="D2513" s="22">
        <v>4</v>
      </c>
      <c r="E2513" s="23" t="s">
        <v>57</v>
      </c>
      <c r="F2513">
        <f t="shared" si="39"/>
        <v>202110</v>
      </c>
    </row>
    <row r="2514" spans="1:6" x14ac:dyDescent="0.3">
      <c r="A2514" s="21" t="s">
        <v>141</v>
      </c>
      <c r="B2514" s="21" t="s">
        <v>6</v>
      </c>
      <c r="C2514" s="21" t="s">
        <v>10</v>
      </c>
      <c r="D2514" s="22">
        <v>6</v>
      </c>
      <c r="E2514" s="23" t="s">
        <v>57</v>
      </c>
      <c r="F2514">
        <f t="shared" si="39"/>
        <v>202110</v>
      </c>
    </row>
    <row r="2515" spans="1:6" x14ac:dyDescent="0.3">
      <c r="A2515" s="21" t="s">
        <v>141</v>
      </c>
      <c r="B2515" s="21" t="s">
        <v>6</v>
      </c>
      <c r="C2515" s="21" t="s">
        <v>11</v>
      </c>
      <c r="D2515" s="22">
        <v>0</v>
      </c>
      <c r="E2515" s="23" t="s">
        <v>57</v>
      </c>
      <c r="F2515">
        <f t="shared" si="39"/>
        <v>202110</v>
      </c>
    </row>
    <row r="2516" spans="1:6" x14ac:dyDescent="0.3">
      <c r="A2516" s="21" t="s">
        <v>141</v>
      </c>
      <c r="B2516" s="21" t="s">
        <v>6</v>
      </c>
      <c r="C2516" s="21" t="s">
        <v>12</v>
      </c>
      <c r="D2516" s="22">
        <v>0</v>
      </c>
      <c r="E2516" s="23" t="s">
        <v>57</v>
      </c>
      <c r="F2516">
        <f t="shared" si="39"/>
        <v>202110</v>
      </c>
    </row>
    <row r="2517" spans="1:6" x14ac:dyDescent="0.3">
      <c r="A2517" s="21" t="s">
        <v>18</v>
      </c>
      <c r="B2517" s="21" t="s">
        <v>6</v>
      </c>
      <c r="C2517" s="21" t="s">
        <v>7</v>
      </c>
      <c r="D2517" s="22">
        <v>541</v>
      </c>
      <c r="E2517" s="23" t="s">
        <v>57</v>
      </c>
      <c r="F2517">
        <f t="shared" si="39"/>
        <v>202110</v>
      </c>
    </row>
    <row r="2518" spans="1:6" x14ac:dyDescent="0.3">
      <c r="A2518" s="21" t="s">
        <v>18</v>
      </c>
      <c r="B2518" s="21" t="s">
        <v>6</v>
      </c>
      <c r="C2518" s="21" t="s">
        <v>9</v>
      </c>
      <c r="D2518" s="22">
        <v>134</v>
      </c>
      <c r="E2518" s="23" t="s">
        <v>57</v>
      </c>
      <c r="F2518">
        <f t="shared" si="39"/>
        <v>202110</v>
      </c>
    </row>
    <row r="2519" spans="1:6" x14ac:dyDescent="0.3">
      <c r="A2519" s="21" t="s">
        <v>18</v>
      </c>
      <c r="B2519" s="21" t="s">
        <v>6</v>
      </c>
      <c r="C2519" s="21" t="s">
        <v>10</v>
      </c>
      <c r="D2519" s="22">
        <v>146</v>
      </c>
      <c r="E2519" s="23" t="s">
        <v>57</v>
      </c>
      <c r="F2519">
        <f t="shared" si="39"/>
        <v>202110</v>
      </c>
    </row>
    <row r="2520" spans="1:6" x14ac:dyDescent="0.3">
      <c r="A2520" s="21" t="s">
        <v>18</v>
      </c>
      <c r="B2520" s="21" t="s">
        <v>6</v>
      </c>
      <c r="C2520" s="21" t="s">
        <v>11</v>
      </c>
      <c r="D2520" s="22">
        <v>210</v>
      </c>
      <c r="E2520" s="23" t="s">
        <v>57</v>
      </c>
      <c r="F2520">
        <f t="shared" si="39"/>
        <v>202110</v>
      </c>
    </row>
    <row r="2521" spans="1:6" x14ac:dyDescent="0.3">
      <c r="A2521" s="21" t="s">
        <v>18</v>
      </c>
      <c r="B2521" s="21" t="s">
        <v>6</v>
      </c>
      <c r="C2521" s="21" t="s">
        <v>12</v>
      </c>
      <c r="D2521" s="22">
        <v>10</v>
      </c>
      <c r="E2521" s="23" t="s">
        <v>57</v>
      </c>
      <c r="F2521">
        <f t="shared" si="39"/>
        <v>202110</v>
      </c>
    </row>
    <row r="2522" spans="1:6" x14ac:dyDescent="0.3">
      <c r="A2522" s="21" t="s">
        <v>19</v>
      </c>
      <c r="B2522" s="21" t="s">
        <v>6</v>
      </c>
      <c r="C2522" s="21" t="s">
        <v>7</v>
      </c>
      <c r="D2522" s="22">
        <v>43</v>
      </c>
      <c r="E2522" s="23" t="s">
        <v>57</v>
      </c>
      <c r="F2522">
        <f t="shared" si="39"/>
        <v>202110</v>
      </c>
    </row>
    <row r="2523" spans="1:6" x14ac:dyDescent="0.3">
      <c r="A2523" s="21" t="s">
        <v>19</v>
      </c>
      <c r="B2523" s="21" t="s">
        <v>6</v>
      </c>
      <c r="C2523" s="21" t="s">
        <v>9</v>
      </c>
      <c r="D2523" s="22">
        <v>3</v>
      </c>
      <c r="E2523" s="23" t="s">
        <v>57</v>
      </c>
      <c r="F2523">
        <f t="shared" si="39"/>
        <v>202110</v>
      </c>
    </row>
    <row r="2524" spans="1:6" x14ac:dyDescent="0.3">
      <c r="A2524" s="21" t="s">
        <v>19</v>
      </c>
      <c r="B2524" s="21" t="s">
        <v>6</v>
      </c>
      <c r="C2524" s="21" t="s">
        <v>10</v>
      </c>
      <c r="D2524" s="22">
        <v>8</v>
      </c>
      <c r="E2524" s="23" t="s">
        <v>57</v>
      </c>
      <c r="F2524">
        <f t="shared" si="39"/>
        <v>202110</v>
      </c>
    </row>
    <row r="2525" spans="1:6" x14ac:dyDescent="0.3">
      <c r="A2525" s="21" t="s">
        <v>19</v>
      </c>
      <c r="B2525" s="21" t="s">
        <v>6</v>
      </c>
      <c r="C2525" s="21" t="s">
        <v>11</v>
      </c>
      <c r="D2525" s="22">
        <v>6</v>
      </c>
      <c r="E2525" s="23" t="s">
        <v>57</v>
      </c>
      <c r="F2525">
        <f t="shared" si="39"/>
        <v>202110</v>
      </c>
    </row>
    <row r="2526" spans="1:6" x14ac:dyDescent="0.3">
      <c r="A2526" s="21" t="s">
        <v>19</v>
      </c>
      <c r="B2526" s="21" t="s">
        <v>6</v>
      </c>
      <c r="C2526" s="21" t="s">
        <v>12</v>
      </c>
      <c r="D2526" s="22">
        <v>2</v>
      </c>
      <c r="E2526" s="23" t="s">
        <v>57</v>
      </c>
      <c r="F2526">
        <f t="shared" si="39"/>
        <v>202110</v>
      </c>
    </row>
    <row r="2527" spans="1:6" x14ac:dyDescent="0.3">
      <c r="A2527" s="21" t="s">
        <v>20</v>
      </c>
      <c r="B2527" s="21" t="s">
        <v>6</v>
      </c>
      <c r="C2527" s="21" t="s">
        <v>7</v>
      </c>
      <c r="D2527" s="22">
        <v>134</v>
      </c>
      <c r="E2527" s="23" t="s">
        <v>57</v>
      </c>
      <c r="F2527">
        <f t="shared" si="39"/>
        <v>202110</v>
      </c>
    </row>
    <row r="2528" spans="1:6" x14ac:dyDescent="0.3">
      <c r="A2528" s="21" t="s">
        <v>20</v>
      </c>
      <c r="B2528" s="21" t="s">
        <v>6</v>
      </c>
      <c r="C2528" s="21" t="s">
        <v>9</v>
      </c>
      <c r="D2528" s="22">
        <v>24</v>
      </c>
      <c r="E2528" s="23" t="s">
        <v>57</v>
      </c>
      <c r="F2528">
        <f t="shared" si="39"/>
        <v>202110</v>
      </c>
    </row>
    <row r="2529" spans="1:6" x14ac:dyDescent="0.3">
      <c r="A2529" s="21" t="s">
        <v>20</v>
      </c>
      <c r="B2529" s="21" t="s">
        <v>6</v>
      </c>
      <c r="C2529" s="21" t="s">
        <v>10</v>
      </c>
      <c r="D2529" s="22">
        <v>15</v>
      </c>
      <c r="E2529" s="23" t="s">
        <v>57</v>
      </c>
      <c r="F2529">
        <f t="shared" si="39"/>
        <v>202110</v>
      </c>
    </row>
    <row r="2530" spans="1:6" x14ac:dyDescent="0.3">
      <c r="A2530" s="21" t="s">
        <v>20</v>
      </c>
      <c r="B2530" s="21" t="s">
        <v>6</v>
      </c>
      <c r="C2530" s="21" t="s">
        <v>11</v>
      </c>
      <c r="D2530" s="22">
        <v>14</v>
      </c>
      <c r="E2530" s="23" t="s">
        <v>57</v>
      </c>
      <c r="F2530">
        <f t="shared" si="39"/>
        <v>202110</v>
      </c>
    </row>
    <row r="2531" spans="1:6" x14ac:dyDescent="0.3">
      <c r="A2531" s="21" t="s">
        <v>20</v>
      </c>
      <c r="B2531" s="21" t="s">
        <v>6</v>
      </c>
      <c r="C2531" s="21" t="s">
        <v>12</v>
      </c>
      <c r="D2531" s="22">
        <v>0</v>
      </c>
      <c r="E2531" s="23" t="s">
        <v>57</v>
      </c>
      <c r="F2531">
        <f t="shared" si="39"/>
        <v>202110</v>
      </c>
    </row>
    <row r="2532" spans="1:6" x14ac:dyDescent="0.3">
      <c r="A2532" s="21" t="s">
        <v>21</v>
      </c>
      <c r="B2532" s="21" t="s">
        <v>6</v>
      </c>
      <c r="C2532" s="21" t="s">
        <v>7</v>
      </c>
      <c r="D2532" s="22">
        <v>35</v>
      </c>
      <c r="E2532" s="23" t="s">
        <v>57</v>
      </c>
      <c r="F2532">
        <f t="shared" si="39"/>
        <v>202110</v>
      </c>
    </row>
    <row r="2533" spans="1:6" x14ac:dyDescent="0.3">
      <c r="A2533" s="21" t="s">
        <v>21</v>
      </c>
      <c r="B2533" s="21" t="s">
        <v>6</v>
      </c>
      <c r="C2533" s="21" t="s">
        <v>9</v>
      </c>
      <c r="D2533" s="22">
        <v>24</v>
      </c>
      <c r="E2533" s="23" t="s">
        <v>57</v>
      </c>
      <c r="F2533">
        <f t="shared" si="39"/>
        <v>202110</v>
      </c>
    </row>
    <row r="2534" spans="1:6" x14ac:dyDescent="0.3">
      <c r="A2534" s="21" t="s">
        <v>21</v>
      </c>
      <c r="B2534" s="21" t="s">
        <v>6</v>
      </c>
      <c r="C2534" s="21" t="s">
        <v>10</v>
      </c>
      <c r="D2534" s="22">
        <v>18</v>
      </c>
      <c r="E2534" s="23" t="s">
        <v>57</v>
      </c>
      <c r="F2534">
        <f t="shared" si="39"/>
        <v>202110</v>
      </c>
    </row>
    <row r="2535" spans="1:6" x14ac:dyDescent="0.3">
      <c r="A2535" s="21" t="s">
        <v>21</v>
      </c>
      <c r="B2535" s="21" t="s">
        <v>6</v>
      </c>
      <c r="C2535" s="21" t="s">
        <v>11</v>
      </c>
      <c r="D2535" s="22">
        <v>5</v>
      </c>
      <c r="E2535" s="23" t="s">
        <v>57</v>
      </c>
      <c r="F2535">
        <f t="shared" si="39"/>
        <v>202110</v>
      </c>
    </row>
    <row r="2536" spans="1:6" x14ac:dyDescent="0.3">
      <c r="A2536" s="21" t="s">
        <v>21</v>
      </c>
      <c r="B2536" s="21" t="s">
        <v>6</v>
      </c>
      <c r="C2536" s="21" t="s">
        <v>12</v>
      </c>
      <c r="D2536" s="22">
        <v>4</v>
      </c>
      <c r="E2536" s="23" t="s">
        <v>57</v>
      </c>
      <c r="F2536">
        <f t="shared" si="39"/>
        <v>202110</v>
      </c>
    </row>
    <row r="2537" spans="1:6" x14ac:dyDescent="0.3">
      <c r="A2537" s="21" t="s">
        <v>22</v>
      </c>
      <c r="B2537" s="21" t="s">
        <v>6</v>
      </c>
      <c r="C2537" s="21" t="s">
        <v>7</v>
      </c>
      <c r="D2537" s="22">
        <v>16</v>
      </c>
      <c r="E2537" s="23" t="s">
        <v>57</v>
      </c>
      <c r="F2537">
        <f t="shared" si="39"/>
        <v>202110</v>
      </c>
    </row>
    <row r="2538" spans="1:6" x14ac:dyDescent="0.3">
      <c r="A2538" s="21" t="s">
        <v>22</v>
      </c>
      <c r="B2538" s="21" t="s">
        <v>6</v>
      </c>
      <c r="C2538" s="21" t="s">
        <v>9</v>
      </c>
      <c r="D2538" s="22">
        <v>0</v>
      </c>
      <c r="E2538" s="23" t="s">
        <v>57</v>
      </c>
      <c r="F2538">
        <f t="shared" si="39"/>
        <v>202110</v>
      </c>
    </row>
    <row r="2539" spans="1:6" x14ac:dyDescent="0.3">
      <c r="A2539" s="21" t="s">
        <v>22</v>
      </c>
      <c r="B2539" s="21" t="s">
        <v>6</v>
      </c>
      <c r="C2539" s="21" t="s">
        <v>10</v>
      </c>
      <c r="D2539" s="22">
        <v>1</v>
      </c>
      <c r="E2539" s="23" t="s">
        <v>57</v>
      </c>
      <c r="F2539">
        <f t="shared" si="39"/>
        <v>202110</v>
      </c>
    </row>
    <row r="2540" spans="1:6" x14ac:dyDescent="0.3">
      <c r="A2540" s="21" t="s">
        <v>22</v>
      </c>
      <c r="B2540" s="21" t="s">
        <v>6</v>
      </c>
      <c r="C2540" s="21" t="s">
        <v>11</v>
      </c>
      <c r="D2540" s="22">
        <v>2</v>
      </c>
      <c r="E2540" s="23" t="s">
        <v>57</v>
      </c>
      <c r="F2540">
        <f t="shared" si="39"/>
        <v>202110</v>
      </c>
    </row>
    <row r="2541" spans="1:6" x14ac:dyDescent="0.3">
      <c r="A2541" s="21" t="s">
        <v>22</v>
      </c>
      <c r="B2541" s="21" t="s">
        <v>6</v>
      </c>
      <c r="C2541" s="21" t="s">
        <v>12</v>
      </c>
      <c r="D2541" s="22">
        <v>2</v>
      </c>
      <c r="E2541" s="23" t="s">
        <v>57</v>
      </c>
      <c r="F2541">
        <f t="shared" si="39"/>
        <v>202110</v>
      </c>
    </row>
    <row r="2542" spans="1:6" x14ac:dyDescent="0.3">
      <c r="A2542" s="21" t="s">
        <v>23</v>
      </c>
      <c r="B2542" s="21" t="s">
        <v>6</v>
      </c>
      <c r="C2542" s="21" t="s">
        <v>7</v>
      </c>
      <c r="D2542" s="22">
        <v>0</v>
      </c>
      <c r="E2542" s="23" t="s">
        <v>57</v>
      </c>
      <c r="F2542">
        <f t="shared" si="39"/>
        <v>202110</v>
      </c>
    </row>
    <row r="2543" spans="1:6" x14ac:dyDescent="0.3">
      <c r="A2543" s="21" t="s">
        <v>23</v>
      </c>
      <c r="B2543" s="21" t="s">
        <v>6</v>
      </c>
      <c r="C2543" s="21" t="s">
        <v>9</v>
      </c>
      <c r="D2543" s="22">
        <v>0</v>
      </c>
      <c r="E2543" s="23" t="s">
        <v>57</v>
      </c>
      <c r="F2543">
        <f t="shared" si="39"/>
        <v>202110</v>
      </c>
    </row>
    <row r="2544" spans="1:6" x14ac:dyDescent="0.3">
      <c r="A2544" s="21" t="s">
        <v>23</v>
      </c>
      <c r="B2544" s="21" t="s">
        <v>6</v>
      </c>
      <c r="C2544" s="21" t="s">
        <v>10</v>
      </c>
      <c r="D2544" s="22">
        <v>0</v>
      </c>
      <c r="E2544" s="23" t="s">
        <v>57</v>
      </c>
      <c r="F2544">
        <f t="shared" si="39"/>
        <v>202110</v>
      </c>
    </row>
    <row r="2545" spans="1:6" x14ac:dyDescent="0.3">
      <c r="A2545" s="21" t="s">
        <v>23</v>
      </c>
      <c r="B2545" s="21" t="s">
        <v>6</v>
      </c>
      <c r="C2545" s="21" t="s">
        <v>11</v>
      </c>
      <c r="D2545" s="22">
        <v>0</v>
      </c>
      <c r="E2545" s="23" t="s">
        <v>57</v>
      </c>
      <c r="F2545">
        <f t="shared" si="39"/>
        <v>202110</v>
      </c>
    </row>
    <row r="2546" spans="1:6" x14ac:dyDescent="0.3">
      <c r="A2546" s="21" t="s">
        <v>23</v>
      </c>
      <c r="B2546" s="21" t="s">
        <v>6</v>
      </c>
      <c r="C2546" s="21" t="s">
        <v>12</v>
      </c>
      <c r="D2546" s="22">
        <v>0</v>
      </c>
      <c r="E2546" s="23" t="s">
        <v>57</v>
      </c>
      <c r="F2546">
        <f t="shared" si="39"/>
        <v>202110</v>
      </c>
    </row>
    <row r="2547" spans="1:6" x14ac:dyDescent="0.3">
      <c r="A2547" s="21" t="s">
        <v>24</v>
      </c>
      <c r="B2547" s="21" t="s">
        <v>6</v>
      </c>
      <c r="C2547" s="21" t="s">
        <v>7</v>
      </c>
      <c r="D2547" s="22">
        <v>4</v>
      </c>
      <c r="E2547" s="23" t="s">
        <v>57</v>
      </c>
      <c r="F2547">
        <f t="shared" si="39"/>
        <v>202110</v>
      </c>
    </row>
    <row r="2548" spans="1:6" x14ac:dyDescent="0.3">
      <c r="A2548" s="21" t="s">
        <v>24</v>
      </c>
      <c r="B2548" s="21" t="s">
        <v>6</v>
      </c>
      <c r="C2548" s="21" t="s">
        <v>9</v>
      </c>
      <c r="D2548" s="22">
        <v>0</v>
      </c>
      <c r="E2548" s="23" t="s">
        <v>57</v>
      </c>
      <c r="F2548">
        <f t="shared" si="39"/>
        <v>202110</v>
      </c>
    </row>
    <row r="2549" spans="1:6" x14ac:dyDescent="0.3">
      <c r="A2549" s="21" t="s">
        <v>24</v>
      </c>
      <c r="B2549" s="21" t="s">
        <v>6</v>
      </c>
      <c r="C2549" s="21" t="s">
        <v>10</v>
      </c>
      <c r="D2549" s="22">
        <v>0</v>
      </c>
      <c r="E2549" s="23" t="s">
        <v>57</v>
      </c>
      <c r="F2549">
        <f t="shared" si="39"/>
        <v>202110</v>
      </c>
    </row>
    <row r="2550" spans="1:6" x14ac:dyDescent="0.3">
      <c r="A2550" s="21" t="s">
        <v>24</v>
      </c>
      <c r="B2550" s="21" t="s">
        <v>6</v>
      </c>
      <c r="C2550" s="21" t="s">
        <v>11</v>
      </c>
      <c r="D2550" s="22">
        <v>2</v>
      </c>
      <c r="E2550" s="23" t="s">
        <v>57</v>
      </c>
      <c r="F2550">
        <f t="shared" si="39"/>
        <v>202110</v>
      </c>
    </row>
    <row r="2551" spans="1:6" x14ac:dyDescent="0.3">
      <c r="A2551" s="21" t="s">
        <v>24</v>
      </c>
      <c r="B2551" s="21" t="s">
        <v>6</v>
      </c>
      <c r="C2551" s="21" t="s">
        <v>12</v>
      </c>
      <c r="D2551" s="22">
        <v>2</v>
      </c>
      <c r="E2551" s="23" t="s">
        <v>57</v>
      </c>
      <c r="F2551">
        <f t="shared" si="39"/>
        <v>202110</v>
      </c>
    </row>
    <row r="2552" spans="1:6" x14ac:dyDescent="0.3">
      <c r="A2552" s="21" t="s">
        <v>5</v>
      </c>
      <c r="B2552" s="21" t="s">
        <v>6</v>
      </c>
      <c r="C2552" s="21" t="s">
        <v>7</v>
      </c>
      <c r="D2552" s="22">
        <v>284</v>
      </c>
      <c r="E2552" s="23" t="s">
        <v>58</v>
      </c>
      <c r="F2552">
        <f t="shared" si="39"/>
        <v>202111</v>
      </c>
    </row>
    <row r="2553" spans="1:6" x14ac:dyDescent="0.3">
      <c r="A2553" s="21" t="s">
        <v>5</v>
      </c>
      <c r="B2553" s="21" t="s">
        <v>6</v>
      </c>
      <c r="C2553" s="21" t="s">
        <v>9</v>
      </c>
      <c r="D2553" s="22">
        <v>77</v>
      </c>
      <c r="E2553" s="23" t="s">
        <v>58</v>
      </c>
      <c r="F2553">
        <f t="shared" si="39"/>
        <v>202111</v>
      </c>
    </row>
    <row r="2554" spans="1:6" x14ac:dyDescent="0.3">
      <c r="A2554" s="21" t="s">
        <v>5</v>
      </c>
      <c r="B2554" s="21" t="s">
        <v>6</v>
      </c>
      <c r="C2554" s="21" t="s">
        <v>10</v>
      </c>
      <c r="D2554" s="22">
        <v>132</v>
      </c>
      <c r="E2554" s="23" t="s">
        <v>58</v>
      </c>
      <c r="F2554">
        <f t="shared" si="39"/>
        <v>202111</v>
      </c>
    </row>
    <row r="2555" spans="1:6" x14ac:dyDescent="0.3">
      <c r="A2555" s="21" t="s">
        <v>5</v>
      </c>
      <c r="B2555" s="21" t="s">
        <v>6</v>
      </c>
      <c r="C2555" s="21" t="s">
        <v>11</v>
      </c>
      <c r="D2555" s="22">
        <v>68</v>
      </c>
      <c r="E2555" s="23" t="s">
        <v>58</v>
      </c>
      <c r="F2555">
        <f t="shared" si="39"/>
        <v>202111</v>
      </c>
    </row>
    <row r="2556" spans="1:6" x14ac:dyDescent="0.3">
      <c r="A2556" s="21" t="s">
        <v>5</v>
      </c>
      <c r="B2556" s="21" t="s">
        <v>6</v>
      </c>
      <c r="C2556" s="21" t="s">
        <v>12</v>
      </c>
      <c r="D2556" s="22">
        <v>22</v>
      </c>
      <c r="E2556" s="23" t="s">
        <v>58</v>
      </c>
      <c r="F2556">
        <f t="shared" si="39"/>
        <v>202111</v>
      </c>
    </row>
    <row r="2557" spans="1:6" x14ac:dyDescent="0.3">
      <c r="A2557" s="21" t="s">
        <v>13</v>
      </c>
      <c r="B2557" s="21" t="s">
        <v>6</v>
      </c>
      <c r="C2557" s="21" t="s">
        <v>7</v>
      </c>
      <c r="D2557" s="22">
        <v>37</v>
      </c>
      <c r="E2557" s="23" t="s">
        <v>58</v>
      </c>
      <c r="F2557">
        <f t="shared" si="39"/>
        <v>202111</v>
      </c>
    </row>
    <row r="2558" spans="1:6" x14ac:dyDescent="0.3">
      <c r="A2558" s="21" t="s">
        <v>13</v>
      </c>
      <c r="B2558" s="21" t="s">
        <v>6</v>
      </c>
      <c r="C2558" s="21" t="s">
        <v>9</v>
      </c>
      <c r="D2558" s="22">
        <v>3</v>
      </c>
      <c r="E2558" s="23" t="s">
        <v>58</v>
      </c>
      <c r="F2558">
        <f t="shared" si="39"/>
        <v>202111</v>
      </c>
    </row>
    <row r="2559" spans="1:6" x14ac:dyDescent="0.3">
      <c r="A2559" s="21" t="s">
        <v>13</v>
      </c>
      <c r="B2559" s="21" t="s">
        <v>6</v>
      </c>
      <c r="C2559" s="21" t="s">
        <v>10</v>
      </c>
      <c r="D2559" s="22">
        <v>21</v>
      </c>
      <c r="E2559" s="23" t="s">
        <v>58</v>
      </c>
      <c r="F2559">
        <f t="shared" si="39"/>
        <v>202111</v>
      </c>
    </row>
    <row r="2560" spans="1:6" x14ac:dyDescent="0.3">
      <c r="A2560" s="21" t="s">
        <v>13</v>
      </c>
      <c r="B2560" s="21" t="s">
        <v>6</v>
      </c>
      <c r="C2560" s="21" t="s">
        <v>11</v>
      </c>
      <c r="D2560" s="22">
        <v>3</v>
      </c>
      <c r="E2560" s="23" t="s">
        <v>58</v>
      </c>
      <c r="F2560">
        <f t="shared" si="39"/>
        <v>202111</v>
      </c>
    </row>
    <row r="2561" spans="1:6" x14ac:dyDescent="0.3">
      <c r="A2561" s="21" t="s">
        <v>13</v>
      </c>
      <c r="B2561" s="21" t="s">
        <v>6</v>
      </c>
      <c r="C2561" s="21" t="s">
        <v>12</v>
      </c>
      <c r="D2561" s="22">
        <v>2</v>
      </c>
      <c r="E2561" s="23" t="s">
        <v>58</v>
      </c>
      <c r="F2561">
        <f t="shared" si="39"/>
        <v>202111</v>
      </c>
    </row>
    <row r="2562" spans="1:6" x14ac:dyDescent="0.3">
      <c r="A2562" s="21" t="s">
        <v>14</v>
      </c>
      <c r="B2562" s="21" t="s">
        <v>6</v>
      </c>
      <c r="C2562" s="21" t="s">
        <v>7</v>
      </c>
      <c r="D2562" s="22">
        <v>103</v>
      </c>
      <c r="E2562" s="23" t="s">
        <v>58</v>
      </c>
      <c r="F2562">
        <f t="shared" si="39"/>
        <v>202111</v>
      </c>
    </row>
    <row r="2563" spans="1:6" x14ac:dyDescent="0.3">
      <c r="A2563" s="21" t="s">
        <v>14</v>
      </c>
      <c r="B2563" s="21" t="s">
        <v>6</v>
      </c>
      <c r="C2563" s="21" t="s">
        <v>9</v>
      </c>
      <c r="D2563" s="22">
        <v>11</v>
      </c>
      <c r="E2563" s="23" t="s">
        <v>58</v>
      </c>
      <c r="F2563">
        <f t="shared" ref="F2563:F2626" si="40">YEAR(E2563)*100+MONTH(E2563)</f>
        <v>202111</v>
      </c>
    </row>
    <row r="2564" spans="1:6" x14ac:dyDescent="0.3">
      <c r="A2564" s="21" t="s">
        <v>14</v>
      </c>
      <c r="B2564" s="21" t="s">
        <v>6</v>
      </c>
      <c r="C2564" s="21" t="s">
        <v>10</v>
      </c>
      <c r="D2564" s="22">
        <v>85</v>
      </c>
      <c r="E2564" s="23" t="s">
        <v>58</v>
      </c>
      <c r="F2564">
        <f t="shared" si="40"/>
        <v>202111</v>
      </c>
    </row>
    <row r="2565" spans="1:6" x14ac:dyDescent="0.3">
      <c r="A2565" s="21" t="s">
        <v>14</v>
      </c>
      <c r="B2565" s="21" t="s">
        <v>6</v>
      </c>
      <c r="C2565" s="21" t="s">
        <v>11</v>
      </c>
      <c r="D2565" s="22">
        <v>23</v>
      </c>
      <c r="E2565" s="23" t="s">
        <v>58</v>
      </c>
      <c r="F2565">
        <f t="shared" si="40"/>
        <v>202111</v>
      </c>
    </row>
    <row r="2566" spans="1:6" x14ac:dyDescent="0.3">
      <c r="A2566" s="21" t="s">
        <v>14</v>
      </c>
      <c r="B2566" s="21" t="s">
        <v>6</v>
      </c>
      <c r="C2566" s="21" t="s">
        <v>12</v>
      </c>
      <c r="D2566" s="22">
        <v>17</v>
      </c>
      <c r="E2566" s="23" t="s">
        <v>58</v>
      </c>
      <c r="F2566">
        <f t="shared" si="40"/>
        <v>202111</v>
      </c>
    </row>
    <row r="2567" spans="1:6" x14ac:dyDescent="0.3">
      <c r="A2567" s="21" t="s">
        <v>140</v>
      </c>
      <c r="B2567" s="21" t="s">
        <v>6</v>
      </c>
      <c r="C2567" s="21" t="s">
        <v>7</v>
      </c>
      <c r="D2567" s="22">
        <v>8</v>
      </c>
      <c r="E2567" s="23" t="s">
        <v>58</v>
      </c>
      <c r="F2567">
        <f t="shared" si="40"/>
        <v>202111</v>
      </c>
    </row>
    <row r="2568" spans="1:6" x14ac:dyDescent="0.3">
      <c r="A2568" s="21" t="s">
        <v>140</v>
      </c>
      <c r="B2568" s="21" t="s">
        <v>6</v>
      </c>
      <c r="C2568" s="21" t="s">
        <v>9</v>
      </c>
      <c r="D2568" s="22">
        <v>3</v>
      </c>
      <c r="E2568" s="23" t="s">
        <v>58</v>
      </c>
      <c r="F2568">
        <f t="shared" si="40"/>
        <v>202111</v>
      </c>
    </row>
    <row r="2569" spans="1:6" x14ac:dyDescent="0.3">
      <c r="A2569" s="21" t="s">
        <v>140</v>
      </c>
      <c r="B2569" s="21" t="s">
        <v>6</v>
      </c>
      <c r="C2569" s="21" t="s">
        <v>10</v>
      </c>
      <c r="D2569" s="22">
        <v>6</v>
      </c>
      <c r="E2569" s="23" t="s">
        <v>58</v>
      </c>
      <c r="F2569">
        <f t="shared" si="40"/>
        <v>202111</v>
      </c>
    </row>
    <row r="2570" spans="1:6" x14ac:dyDescent="0.3">
      <c r="A2570" s="21" t="s">
        <v>140</v>
      </c>
      <c r="B2570" s="21" t="s">
        <v>6</v>
      </c>
      <c r="C2570" s="21" t="s">
        <v>11</v>
      </c>
      <c r="D2570" s="22">
        <v>0</v>
      </c>
      <c r="E2570" s="23" t="s">
        <v>58</v>
      </c>
      <c r="F2570">
        <f t="shared" si="40"/>
        <v>202111</v>
      </c>
    </row>
    <row r="2571" spans="1:6" x14ac:dyDescent="0.3">
      <c r="A2571" s="21" t="s">
        <v>140</v>
      </c>
      <c r="B2571" s="21" t="s">
        <v>6</v>
      </c>
      <c r="C2571" s="21" t="s">
        <v>12</v>
      </c>
      <c r="D2571" s="22">
        <v>0</v>
      </c>
      <c r="E2571" s="23" t="s">
        <v>58</v>
      </c>
      <c r="F2571">
        <f t="shared" si="40"/>
        <v>202111</v>
      </c>
    </row>
    <row r="2572" spans="1:6" x14ac:dyDescent="0.3">
      <c r="A2572" s="21" t="s">
        <v>15</v>
      </c>
      <c r="B2572" s="21" t="s">
        <v>6</v>
      </c>
      <c r="C2572" s="21" t="s">
        <v>7</v>
      </c>
      <c r="D2572" s="22">
        <v>431</v>
      </c>
      <c r="E2572" s="23" t="s">
        <v>58</v>
      </c>
      <c r="F2572">
        <f t="shared" si="40"/>
        <v>202111</v>
      </c>
    </row>
    <row r="2573" spans="1:6" x14ac:dyDescent="0.3">
      <c r="A2573" s="21" t="s">
        <v>15</v>
      </c>
      <c r="B2573" s="21" t="s">
        <v>6</v>
      </c>
      <c r="C2573" s="21" t="s">
        <v>9</v>
      </c>
      <c r="D2573" s="22">
        <v>114</v>
      </c>
      <c r="E2573" s="23" t="s">
        <v>58</v>
      </c>
      <c r="F2573">
        <f t="shared" si="40"/>
        <v>202111</v>
      </c>
    </row>
    <row r="2574" spans="1:6" x14ac:dyDescent="0.3">
      <c r="A2574" s="21" t="s">
        <v>15</v>
      </c>
      <c r="B2574" s="21" t="s">
        <v>6</v>
      </c>
      <c r="C2574" s="21" t="s">
        <v>10</v>
      </c>
      <c r="D2574" s="22">
        <v>339</v>
      </c>
      <c r="E2574" s="23" t="s">
        <v>58</v>
      </c>
      <c r="F2574">
        <f t="shared" si="40"/>
        <v>202111</v>
      </c>
    </row>
    <row r="2575" spans="1:6" x14ac:dyDescent="0.3">
      <c r="A2575" s="21" t="s">
        <v>15</v>
      </c>
      <c r="B2575" s="21" t="s">
        <v>6</v>
      </c>
      <c r="C2575" s="21" t="s">
        <v>11</v>
      </c>
      <c r="D2575" s="22">
        <v>106</v>
      </c>
      <c r="E2575" s="23" t="s">
        <v>58</v>
      </c>
      <c r="F2575">
        <f t="shared" si="40"/>
        <v>202111</v>
      </c>
    </row>
    <row r="2576" spans="1:6" x14ac:dyDescent="0.3">
      <c r="A2576" s="21" t="s">
        <v>15</v>
      </c>
      <c r="B2576" s="21" t="s">
        <v>6</v>
      </c>
      <c r="C2576" s="21" t="s">
        <v>12</v>
      </c>
      <c r="D2576" s="22">
        <v>38</v>
      </c>
      <c r="E2576" s="23" t="s">
        <v>58</v>
      </c>
      <c r="F2576">
        <f t="shared" si="40"/>
        <v>202111</v>
      </c>
    </row>
    <row r="2577" spans="1:6" x14ac:dyDescent="0.3">
      <c r="A2577" s="21" t="s">
        <v>16</v>
      </c>
      <c r="B2577" s="21" t="s">
        <v>6</v>
      </c>
      <c r="C2577" s="21" t="s">
        <v>7</v>
      </c>
      <c r="D2577" s="22">
        <v>1062</v>
      </c>
      <c r="E2577" s="23" t="s">
        <v>58</v>
      </c>
      <c r="F2577">
        <f t="shared" si="40"/>
        <v>202111</v>
      </c>
    </row>
    <row r="2578" spans="1:6" x14ac:dyDescent="0.3">
      <c r="A2578" s="21" t="s">
        <v>16</v>
      </c>
      <c r="B2578" s="21" t="s">
        <v>6</v>
      </c>
      <c r="C2578" s="21" t="s">
        <v>9</v>
      </c>
      <c r="D2578" s="22">
        <v>238</v>
      </c>
      <c r="E2578" s="23" t="s">
        <v>58</v>
      </c>
      <c r="F2578">
        <f t="shared" si="40"/>
        <v>202111</v>
      </c>
    </row>
    <row r="2579" spans="1:6" x14ac:dyDescent="0.3">
      <c r="A2579" s="21" t="s">
        <v>16</v>
      </c>
      <c r="B2579" s="21" t="s">
        <v>6</v>
      </c>
      <c r="C2579" s="21" t="s">
        <v>10</v>
      </c>
      <c r="D2579" s="22">
        <v>337</v>
      </c>
      <c r="E2579" s="23" t="s">
        <v>58</v>
      </c>
      <c r="F2579">
        <f t="shared" si="40"/>
        <v>202111</v>
      </c>
    </row>
    <row r="2580" spans="1:6" x14ac:dyDescent="0.3">
      <c r="A2580" s="21" t="s">
        <v>16</v>
      </c>
      <c r="B2580" s="21" t="s">
        <v>6</v>
      </c>
      <c r="C2580" s="21" t="s">
        <v>11</v>
      </c>
      <c r="D2580" s="22">
        <v>111</v>
      </c>
      <c r="E2580" s="23" t="s">
        <v>58</v>
      </c>
      <c r="F2580">
        <f t="shared" si="40"/>
        <v>202111</v>
      </c>
    </row>
    <row r="2581" spans="1:6" x14ac:dyDescent="0.3">
      <c r="A2581" s="21" t="s">
        <v>16</v>
      </c>
      <c r="B2581" s="21" t="s">
        <v>6</v>
      </c>
      <c r="C2581" s="21" t="s">
        <v>12</v>
      </c>
      <c r="D2581" s="22">
        <v>26</v>
      </c>
      <c r="E2581" s="23" t="s">
        <v>58</v>
      </c>
      <c r="F2581">
        <f t="shared" si="40"/>
        <v>202111</v>
      </c>
    </row>
    <row r="2582" spans="1:6" x14ac:dyDescent="0.3">
      <c r="A2582" s="21" t="s">
        <v>17</v>
      </c>
      <c r="B2582" s="21" t="s">
        <v>6</v>
      </c>
      <c r="C2582" s="21" t="s">
        <v>7</v>
      </c>
      <c r="D2582" s="22">
        <v>77</v>
      </c>
      <c r="E2582" s="23" t="s">
        <v>58</v>
      </c>
      <c r="F2582">
        <f t="shared" si="40"/>
        <v>202111</v>
      </c>
    </row>
    <row r="2583" spans="1:6" x14ac:dyDescent="0.3">
      <c r="A2583" s="21" t="s">
        <v>17</v>
      </c>
      <c r="B2583" s="21" t="s">
        <v>6</v>
      </c>
      <c r="C2583" s="21" t="s">
        <v>9</v>
      </c>
      <c r="D2583" s="22">
        <v>7</v>
      </c>
      <c r="E2583" s="23" t="s">
        <v>58</v>
      </c>
      <c r="F2583">
        <f t="shared" si="40"/>
        <v>202111</v>
      </c>
    </row>
    <row r="2584" spans="1:6" x14ac:dyDescent="0.3">
      <c r="A2584" s="21" t="s">
        <v>17</v>
      </c>
      <c r="B2584" s="21" t="s">
        <v>6</v>
      </c>
      <c r="C2584" s="21" t="s">
        <v>10</v>
      </c>
      <c r="D2584" s="22">
        <v>11</v>
      </c>
      <c r="E2584" s="23" t="s">
        <v>58</v>
      </c>
      <c r="F2584">
        <f t="shared" si="40"/>
        <v>202111</v>
      </c>
    </row>
    <row r="2585" spans="1:6" x14ac:dyDescent="0.3">
      <c r="A2585" s="21" t="s">
        <v>17</v>
      </c>
      <c r="B2585" s="21" t="s">
        <v>6</v>
      </c>
      <c r="C2585" s="21" t="s">
        <v>11</v>
      </c>
      <c r="D2585" s="22">
        <v>6</v>
      </c>
      <c r="E2585" s="23" t="s">
        <v>58</v>
      </c>
      <c r="F2585">
        <f t="shared" si="40"/>
        <v>202111</v>
      </c>
    </row>
    <row r="2586" spans="1:6" x14ac:dyDescent="0.3">
      <c r="A2586" s="21" t="s">
        <v>17</v>
      </c>
      <c r="B2586" s="21" t="s">
        <v>6</v>
      </c>
      <c r="C2586" s="21" t="s">
        <v>12</v>
      </c>
      <c r="D2586" s="22">
        <v>0</v>
      </c>
      <c r="E2586" s="23" t="s">
        <v>58</v>
      </c>
      <c r="F2586">
        <f t="shared" si="40"/>
        <v>202111</v>
      </c>
    </row>
    <row r="2587" spans="1:6" x14ac:dyDescent="0.3">
      <c r="A2587" s="21" t="s">
        <v>141</v>
      </c>
      <c r="B2587" s="21" t="s">
        <v>6</v>
      </c>
      <c r="C2587" s="21" t="s">
        <v>7</v>
      </c>
      <c r="D2587" s="22">
        <v>4</v>
      </c>
      <c r="E2587" s="23" t="s">
        <v>58</v>
      </c>
      <c r="F2587">
        <f t="shared" si="40"/>
        <v>202111</v>
      </c>
    </row>
    <row r="2588" spans="1:6" x14ac:dyDescent="0.3">
      <c r="A2588" s="21" t="s">
        <v>141</v>
      </c>
      <c r="B2588" s="21" t="s">
        <v>6</v>
      </c>
      <c r="C2588" s="21" t="s">
        <v>9</v>
      </c>
      <c r="D2588" s="22">
        <v>3</v>
      </c>
      <c r="E2588" s="23" t="s">
        <v>58</v>
      </c>
      <c r="F2588">
        <f t="shared" si="40"/>
        <v>202111</v>
      </c>
    </row>
    <row r="2589" spans="1:6" x14ac:dyDescent="0.3">
      <c r="A2589" s="21" t="s">
        <v>141</v>
      </c>
      <c r="B2589" s="21" t="s">
        <v>6</v>
      </c>
      <c r="C2589" s="21" t="s">
        <v>10</v>
      </c>
      <c r="D2589" s="22">
        <v>1</v>
      </c>
      <c r="E2589" s="23" t="s">
        <v>58</v>
      </c>
      <c r="F2589">
        <f t="shared" si="40"/>
        <v>202111</v>
      </c>
    </row>
    <row r="2590" spans="1:6" x14ac:dyDescent="0.3">
      <c r="A2590" s="21" t="s">
        <v>141</v>
      </c>
      <c r="B2590" s="21" t="s">
        <v>6</v>
      </c>
      <c r="C2590" s="21" t="s">
        <v>11</v>
      </c>
      <c r="D2590" s="22">
        <v>2</v>
      </c>
      <c r="E2590" s="23" t="s">
        <v>58</v>
      </c>
      <c r="F2590">
        <f t="shared" si="40"/>
        <v>202111</v>
      </c>
    </row>
    <row r="2591" spans="1:6" x14ac:dyDescent="0.3">
      <c r="A2591" s="21" t="s">
        <v>141</v>
      </c>
      <c r="B2591" s="21" t="s">
        <v>6</v>
      </c>
      <c r="C2591" s="21" t="s">
        <v>12</v>
      </c>
      <c r="D2591" s="22">
        <v>0</v>
      </c>
      <c r="E2591" s="23" t="s">
        <v>58</v>
      </c>
      <c r="F2591">
        <f t="shared" si="40"/>
        <v>202111</v>
      </c>
    </row>
    <row r="2592" spans="1:6" x14ac:dyDescent="0.3">
      <c r="A2592" s="21" t="s">
        <v>18</v>
      </c>
      <c r="B2592" s="21" t="s">
        <v>6</v>
      </c>
      <c r="C2592" s="21" t="s">
        <v>7</v>
      </c>
      <c r="D2592" s="22">
        <v>423</v>
      </c>
      <c r="E2592" s="23" t="s">
        <v>58</v>
      </c>
      <c r="F2592">
        <f t="shared" si="40"/>
        <v>202111</v>
      </c>
    </row>
    <row r="2593" spans="1:6" x14ac:dyDescent="0.3">
      <c r="A2593" s="21" t="s">
        <v>18</v>
      </c>
      <c r="B2593" s="21" t="s">
        <v>6</v>
      </c>
      <c r="C2593" s="21" t="s">
        <v>9</v>
      </c>
      <c r="D2593" s="22">
        <v>122</v>
      </c>
      <c r="E2593" s="23" t="s">
        <v>58</v>
      </c>
      <c r="F2593">
        <f t="shared" si="40"/>
        <v>202111</v>
      </c>
    </row>
    <row r="2594" spans="1:6" x14ac:dyDescent="0.3">
      <c r="A2594" s="21" t="s">
        <v>18</v>
      </c>
      <c r="B2594" s="21" t="s">
        <v>6</v>
      </c>
      <c r="C2594" s="21" t="s">
        <v>10</v>
      </c>
      <c r="D2594" s="22">
        <v>165</v>
      </c>
      <c r="E2594" s="23" t="s">
        <v>58</v>
      </c>
      <c r="F2594">
        <f t="shared" si="40"/>
        <v>202111</v>
      </c>
    </row>
    <row r="2595" spans="1:6" x14ac:dyDescent="0.3">
      <c r="A2595" s="21" t="s">
        <v>18</v>
      </c>
      <c r="B2595" s="21" t="s">
        <v>6</v>
      </c>
      <c r="C2595" s="21" t="s">
        <v>11</v>
      </c>
      <c r="D2595" s="22">
        <v>144</v>
      </c>
      <c r="E2595" s="23" t="s">
        <v>58</v>
      </c>
      <c r="F2595">
        <f t="shared" si="40"/>
        <v>202111</v>
      </c>
    </row>
    <row r="2596" spans="1:6" x14ac:dyDescent="0.3">
      <c r="A2596" s="21" t="s">
        <v>18</v>
      </c>
      <c r="B2596" s="21" t="s">
        <v>6</v>
      </c>
      <c r="C2596" s="21" t="s">
        <v>12</v>
      </c>
      <c r="D2596" s="22">
        <v>19</v>
      </c>
      <c r="E2596" s="23" t="s">
        <v>58</v>
      </c>
      <c r="F2596">
        <f t="shared" si="40"/>
        <v>202111</v>
      </c>
    </row>
    <row r="2597" spans="1:6" x14ac:dyDescent="0.3">
      <c r="A2597" s="21" t="s">
        <v>19</v>
      </c>
      <c r="B2597" s="21" t="s">
        <v>6</v>
      </c>
      <c r="C2597" s="21" t="s">
        <v>7</v>
      </c>
      <c r="D2597" s="22">
        <v>29</v>
      </c>
      <c r="E2597" s="23" t="s">
        <v>58</v>
      </c>
      <c r="F2597">
        <f t="shared" si="40"/>
        <v>202111</v>
      </c>
    </row>
    <row r="2598" spans="1:6" x14ac:dyDescent="0.3">
      <c r="A2598" s="21" t="s">
        <v>19</v>
      </c>
      <c r="B2598" s="21" t="s">
        <v>6</v>
      </c>
      <c r="C2598" s="21" t="s">
        <v>9</v>
      </c>
      <c r="D2598" s="22">
        <v>4</v>
      </c>
      <c r="E2598" s="23" t="s">
        <v>58</v>
      </c>
      <c r="F2598">
        <f t="shared" si="40"/>
        <v>202111</v>
      </c>
    </row>
    <row r="2599" spans="1:6" x14ac:dyDescent="0.3">
      <c r="A2599" s="21" t="s">
        <v>19</v>
      </c>
      <c r="B2599" s="21" t="s">
        <v>6</v>
      </c>
      <c r="C2599" s="21" t="s">
        <v>10</v>
      </c>
      <c r="D2599" s="22">
        <v>7</v>
      </c>
      <c r="E2599" s="23" t="s">
        <v>58</v>
      </c>
      <c r="F2599">
        <f t="shared" si="40"/>
        <v>202111</v>
      </c>
    </row>
    <row r="2600" spans="1:6" x14ac:dyDescent="0.3">
      <c r="A2600" s="21" t="s">
        <v>19</v>
      </c>
      <c r="B2600" s="21" t="s">
        <v>6</v>
      </c>
      <c r="C2600" s="21" t="s">
        <v>11</v>
      </c>
      <c r="D2600" s="22">
        <v>6</v>
      </c>
      <c r="E2600" s="23" t="s">
        <v>58</v>
      </c>
      <c r="F2600">
        <f t="shared" si="40"/>
        <v>202111</v>
      </c>
    </row>
    <row r="2601" spans="1:6" x14ac:dyDescent="0.3">
      <c r="A2601" s="21" t="s">
        <v>19</v>
      </c>
      <c r="B2601" s="21" t="s">
        <v>6</v>
      </c>
      <c r="C2601" s="21" t="s">
        <v>12</v>
      </c>
      <c r="D2601" s="22">
        <v>1</v>
      </c>
      <c r="E2601" s="23" t="s">
        <v>58</v>
      </c>
      <c r="F2601">
        <f t="shared" si="40"/>
        <v>202111</v>
      </c>
    </row>
    <row r="2602" spans="1:6" x14ac:dyDescent="0.3">
      <c r="A2602" s="21" t="s">
        <v>20</v>
      </c>
      <c r="B2602" s="21" t="s">
        <v>6</v>
      </c>
      <c r="C2602" s="21" t="s">
        <v>7</v>
      </c>
      <c r="D2602" s="22">
        <v>83</v>
      </c>
      <c r="E2602" s="23" t="s">
        <v>58</v>
      </c>
      <c r="F2602">
        <f t="shared" si="40"/>
        <v>202111</v>
      </c>
    </row>
    <row r="2603" spans="1:6" x14ac:dyDescent="0.3">
      <c r="A2603" s="21" t="s">
        <v>20</v>
      </c>
      <c r="B2603" s="21" t="s">
        <v>6</v>
      </c>
      <c r="C2603" s="21" t="s">
        <v>9</v>
      </c>
      <c r="D2603" s="22">
        <v>10</v>
      </c>
      <c r="E2603" s="23" t="s">
        <v>58</v>
      </c>
      <c r="F2603">
        <f t="shared" si="40"/>
        <v>202111</v>
      </c>
    </row>
    <row r="2604" spans="1:6" x14ac:dyDescent="0.3">
      <c r="A2604" s="21" t="s">
        <v>20</v>
      </c>
      <c r="B2604" s="21" t="s">
        <v>6</v>
      </c>
      <c r="C2604" s="21" t="s">
        <v>10</v>
      </c>
      <c r="D2604" s="22">
        <v>10</v>
      </c>
      <c r="E2604" s="23" t="s">
        <v>58</v>
      </c>
      <c r="F2604">
        <f t="shared" si="40"/>
        <v>202111</v>
      </c>
    </row>
    <row r="2605" spans="1:6" x14ac:dyDescent="0.3">
      <c r="A2605" s="21" t="s">
        <v>20</v>
      </c>
      <c r="B2605" s="21" t="s">
        <v>6</v>
      </c>
      <c r="C2605" s="21" t="s">
        <v>11</v>
      </c>
      <c r="D2605" s="22">
        <v>17</v>
      </c>
      <c r="E2605" s="23" t="s">
        <v>58</v>
      </c>
      <c r="F2605">
        <f t="shared" si="40"/>
        <v>202111</v>
      </c>
    </row>
    <row r="2606" spans="1:6" x14ac:dyDescent="0.3">
      <c r="A2606" s="21" t="s">
        <v>20</v>
      </c>
      <c r="B2606" s="21" t="s">
        <v>6</v>
      </c>
      <c r="C2606" s="21" t="s">
        <v>12</v>
      </c>
      <c r="D2606" s="22">
        <v>5</v>
      </c>
      <c r="E2606" s="23" t="s">
        <v>58</v>
      </c>
      <c r="F2606">
        <f t="shared" si="40"/>
        <v>202111</v>
      </c>
    </row>
    <row r="2607" spans="1:6" x14ac:dyDescent="0.3">
      <c r="A2607" s="21" t="s">
        <v>21</v>
      </c>
      <c r="B2607" s="21" t="s">
        <v>6</v>
      </c>
      <c r="C2607" s="21" t="s">
        <v>7</v>
      </c>
      <c r="D2607" s="22">
        <v>24</v>
      </c>
      <c r="E2607" s="23" t="s">
        <v>58</v>
      </c>
      <c r="F2607">
        <f t="shared" si="40"/>
        <v>202111</v>
      </c>
    </row>
    <row r="2608" spans="1:6" x14ac:dyDescent="0.3">
      <c r="A2608" s="21" t="s">
        <v>21</v>
      </c>
      <c r="B2608" s="21" t="s">
        <v>6</v>
      </c>
      <c r="C2608" s="21" t="s">
        <v>9</v>
      </c>
      <c r="D2608" s="22">
        <v>9</v>
      </c>
      <c r="E2608" s="23" t="s">
        <v>58</v>
      </c>
      <c r="F2608">
        <f t="shared" si="40"/>
        <v>202111</v>
      </c>
    </row>
    <row r="2609" spans="1:6" x14ac:dyDescent="0.3">
      <c r="A2609" s="21" t="s">
        <v>21</v>
      </c>
      <c r="B2609" s="21" t="s">
        <v>6</v>
      </c>
      <c r="C2609" s="21" t="s">
        <v>10</v>
      </c>
      <c r="D2609" s="22">
        <v>26</v>
      </c>
      <c r="E2609" s="23" t="s">
        <v>58</v>
      </c>
      <c r="F2609">
        <f t="shared" si="40"/>
        <v>202111</v>
      </c>
    </row>
    <row r="2610" spans="1:6" x14ac:dyDescent="0.3">
      <c r="A2610" s="21" t="s">
        <v>21</v>
      </c>
      <c r="B2610" s="21" t="s">
        <v>6</v>
      </c>
      <c r="C2610" s="21" t="s">
        <v>11</v>
      </c>
      <c r="D2610" s="22">
        <v>2</v>
      </c>
      <c r="E2610" s="23" t="s">
        <v>58</v>
      </c>
      <c r="F2610">
        <f t="shared" si="40"/>
        <v>202111</v>
      </c>
    </row>
    <row r="2611" spans="1:6" x14ac:dyDescent="0.3">
      <c r="A2611" s="21" t="s">
        <v>21</v>
      </c>
      <c r="B2611" s="21" t="s">
        <v>6</v>
      </c>
      <c r="C2611" s="21" t="s">
        <v>12</v>
      </c>
      <c r="D2611" s="22">
        <v>3</v>
      </c>
      <c r="E2611" s="23" t="s">
        <v>58</v>
      </c>
      <c r="F2611">
        <f t="shared" si="40"/>
        <v>202111</v>
      </c>
    </row>
    <row r="2612" spans="1:6" x14ac:dyDescent="0.3">
      <c r="A2612" s="21" t="s">
        <v>22</v>
      </c>
      <c r="B2612" s="21" t="s">
        <v>6</v>
      </c>
      <c r="C2612" s="21" t="s">
        <v>7</v>
      </c>
      <c r="D2612" s="22">
        <v>7</v>
      </c>
      <c r="E2612" s="23" t="s">
        <v>58</v>
      </c>
      <c r="F2612">
        <f t="shared" si="40"/>
        <v>202111</v>
      </c>
    </row>
    <row r="2613" spans="1:6" x14ac:dyDescent="0.3">
      <c r="A2613" s="21" t="s">
        <v>22</v>
      </c>
      <c r="B2613" s="21" t="s">
        <v>6</v>
      </c>
      <c r="C2613" s="21" t="s">
        <v>9</v>
      </c>
      <c r="D2613" s="22">
        <v>1</v>
      </c>
      <c r="E2613" s="23" t="s">
        <v>58</v>
      </c>
      <c r="F2613">
        <f t="shared" si="40"/>
        <v>202111</v>
      </c>
    </row>
    <row r="2614" spans="1:6" x14ac:dyDescent="0.3">
      <c r="A2614" s="21" t="s">
        <v>22</v>
      </c>
      <c r="B2614" s="21" t="s">
        <v>6</v>
      </c>
      <c r="C2614" s="21" t="s">
        <v>10</v>
      </c>
      <c r="D2614" s="22">
        <v>3</v>
      </c>
      <c r="E2614" s="23" t="s">
        <v>58</v>
      </c>
      <c r="F2614">
        <f t="shared" si="40"/>
        <v>202111</v>
      </c>
    </row>
    <row r="2615" spans="1:6" x14ac:dyDescent="0.3">
      <c r="A2615" s="21" t="s">
        <v>22</v>
      </c>
      <c r="B2615" s="21" t="s">
        <v>6</v>
      </c>
      <c r="C2615" s="21" t="s">
        <v>11</v>
      </c>
      <c r="D2615" s="22">
        <v>0</v>
      </c>
      <c r="E2615" s="23" t="s">
        <v>58</v>
      </c>
      <c r="F2615">
        <f t="shared" si="40"/>
        <v>202111</v>
      </c>
    </row>
    <row r="2616" spans="1:6" x14ac:dyDescent="0.3">
      <c r="A2616" s="21" t="s">
        <v>22</v>
      </c>
      <c r="B2616" s="21" t="s">
        <v>6</v>
      </c>
      <c r="C2616" s="21" t="s">
        <v>12</v>
      </c>
      <c r="D2616" s="22">
        <v>0</v>
      </c>
      <c r="E2616" s="23" t="s">
        <v>58</v>
      </c>
      <c r="F2616">
        <f t="shared" si="40"/>
        <v>202111</v>
      </c>
    </row>
    <row r="2617" spans="1:6" x14ac:dyDescent="0.3">
      <c r="A2617" s="21" t="s">
        <v>23</v>
      </c>
      <c r="B2617" s="21" t="s">
        <v>6</v>
      </c>
      <c r="C2617" s="21" t="s">
        <v>7</v>
      </c>
      <c r="D2617" s="22">
        <v>0</v>
      </c>
      <c r="E2617" s="23" t="s">
        <v>58</v>
      </c>
      <c r="F2617">
        <f t="shared" si="40"/>
        <v>202111</v>
      </c>
    </row>
    <row r="2618" spans="1:6" x14ac:dyDescent="0.3">
      <c r="A2618" s="21" t="s">
        <v>23</v>
      </c>
      <c r="B2618" s="21" t="s">
        <v>6</v>
      </c>
      <c r="C2618" s="21" t="s">
        <v>9</v>
      </c>
      <c r="D2618" s="22">
        <v>0</v>
      </c>
      <c r="E2618" s="23" t="s">
        <v>58</v>
      </c>
      <c r="F2618">
        <f t="shared" si="40"/>
        <v>202111</v>
      </c>
    </row>
    <row r="2619" spans="1:6" x14ac:dyDescent="0.3">
      <c r="A2619" s="21" t="s">
        <v>23</v>
      </c>
      <c r="B2619" s="21" t="s">
        <v>6</v>
      </c>
      <c r="C2619" s="21" t="s">
        <v>10</v>
      </c>
      <c r="D2619" s="22">
        <v>1</v>
      </c>
      <c r="E2619" s="23" t="s">
        <v>58</v>
      </c>
      <c r="F2619">
        <f t="shared" si="40"/>
        <v>202111</v>
      </c>
    </row>
    <row r="2620" spans="1:6" x14ac:dyDescent="0.3">
      <c r="A2620" s="21" t="s">
        <v>23</v>
      </c>
      <c r="B2620" s="21" t="s">
        <v>6</v>
      </c>
      <c r="C2620" s="21" t="s">
        <v>11</v>
      </c>
      <c r="D2620" s="22">
        <v>0</v>
      </c>
      <c r="E2620" s="23" t="s">
        <v>58</v>
      </c>
      <c r="F2620">
        <f t="shared" si="40"/>
        <v>202111</v>
      </c>
    </row>
    <row r="2621" spans="1:6" x14ac:dyDescent="0.3">
      <c r="A2621" s="21" t="s">
        <v>23</v>
      </c>
      <c r="B2621" s="21" t="s">
        <v>6</v>
      </c>
      <c r="C2621" s="21" t="s">
        <v>12</v>
      </c>
      <c r="D2621" s="22">
        <v>1</v>
      </c>
      <c r="E2621" s="23" t="s">
        <v>58</v>
      </c>
      <c r="F2621">
        <f t="shared" si="40"/>
        <v>202111</v>
      </c>
    </row>
    <row r="2622" spans="1:6" x14ac:dyDescent="0.3">
      <c r="A2622" s="21" t="s">
        <v>24</v>
      </c>
      <c r="B2622" s="21" t="s">
        <v>6</v>
      </c>
      <c r="C2622" s="21" t="s">
        <v>7</v>
      </c>
      <c r="D2622" s="22">
        <v>4</v>
      </c>
      <c r="E2622" s="23" t="s">
        <v>58</v>
      </c>
      <c r="F2622">
        <f t="shared" si="40"/>
        <v>202111</v>
      </c>
    </row>
    <row r="2623" spans="1:6" x14ac:dyDescent="0.3">
      <c r="A2623" s="21" t="s">
        <v>24</v>
      </c>
      <c r="B2623" s="21" t="s">
        <v>6</v>
      </c>
      <c r="C2623" s="21" t="s">
        <v>9</v>
      </c>
      <c r="D2623" s="22">
        <v>0</v>
      </c>
      <c r="E2623" s="23" t="s">
        <v>58</v>
      </c>
      <c r="F2623">
        <f t="shared" si="40"/>
        <v>202111</v>
      </c>
    </row>
    <row r="2624" spans="1:6" x14ac:dyDescent="0.3">
      <c r="A2624" s="21" t="s">
        <v>24</v>
      </c>
      <c r="B2624" s="21" t="s">
        <v>6</v>
      </c>
      <c r="C2624" s="21" t="s">
        <v>10</v>
      </c>
      <c r="D2624" s="22">
        <v>0</v>
      </c>
      <c r="E2624" s="23" t="s">
        <v>58</v>
      </c>
      <c r="F2624">
        <f t="shared" si="40"/>
        <v>202111</v>
      </c>
    </row>
    <row r="2625" spans="1:6" x14ac:dyDescent="0.3">
      <c r="A2625" s="21" t="s">
        <v>24</v>
      </c>
      <c r="B2625" s="21" t="s">
        <v>6</v>
      </c>
      <c r="C2625" s="21" t="s">
        <v>11</v>
      </c>
      <c r="D2625" s="22">
        <v>0</v>
      </c>
      <c r="E2625" s="23" t="s">
        <v>58</v>
      </c>
      <c r="F2625">
        <f t="shared" si="40"/>
        <v>202111</v>
      </c>
    </row>
    <row r="2626" spans="1:6" x14ac:dyDescent="0.3">
      <c r="A2626" s="21" t="s">
        <v>24</v>
      </c>
      <c r="B2626" s="21" t="s">
        <v>6</v>
      </c>
      <c r="C2626" s="21" t="s">
        <v>12</v>
      </c>
      <c r="D2626" s="22">
        <v>0</v>
      </c>
      <c r="E2626" s="23" t="s">
        <v>58</v>
      </c>
      <c r="F2626">
        <f t="shared" si="40"/>
        <v>202111</v>
      </c>
    </row>
    <row r="2627" spans="1:6" x14ac:dyDescent="0.3">
      <c r="A2627" s="21" t="s">
        <v>5</v>
      </c>
      <c r="B2627" s="21" t="s">
        <v>6</v>
      </c>
      <c r="C2627" s="21" t="s">
        <v>7</v>
      </c>
      <c r="D2627" s="22">
        <v>270</v>
      </c>
      <c r="E2627" s="23" t="s">
        <v>59</v>
      </c>
      <c r="F2627">
        <f t="shared" ref="F2627:F2690" si="41">YEAR(E2627)*100+MONTH(E2627)</f>
        <v>202112</v>
      </c>
    </row>
    <row r="2628" spans="1:6" x14ac:dyDescent="0.3">
      <c r="A2628" s="21" t="s">
        <v>5</v>
      </c>
      <c r="B2628" s="21" t="s">
        <v>6</v>
      </c>
      <c r="C2628" s="21" t="s">
        <v>9</v>
      </c>
      <c r="D2628" s="22">
        <v>82</v>
      </c>
      <c r="E2628" s="23" t="s">
        <v>59</v>
      </c>
      <c r="F2628">
        <f t="shared" si="41"/>
        <v>202112</v>
      </c>
    </row>
    <row r="2629" spans="1:6" x14ac:dyDescent="0.3">
      <c r="A2629" s="21" t="s">
        <v>5</v>
      </c>
      <c r="B2629" s="21" t="s">
        <v>6</v>
      </c>
      <c r="C2629" s="21" t="s">
        <v>10</v>
      </c>
      <c r="D2629" s="22">
        <v>173</v>
      </c>
      <c r="E2629" s="23" t="s">
        <v>59</v>
      </c>
      <c r="F2629">
        <f t="shared" si="41"/>
        <v>202112</v>
      </c>
    </row>
    <row r="2630" spans="1:6" x14ac:dyDescent="0.3">
      <c r="A2630" s="21" t="s">
        <v>5</v>
      </c>
      <c r="B2630" s="21" t="s">
        <v>6</v>
      </c>
      <c r="C2630" s="21" t="s">
        <v>11</v>
      </c>
      <c r="D2630" s="22">
        <v>71</v>
      </c>
      <c r="E2630" s="23" t="s">
        <v>59</v>
      </c>
      <c r="F2630">
        <f t="shared" si="41"/>
        <v>202112</v>
      </c>
    </row>
    <row r="2631" spans="1:6" x14ac:dyDescent="0.3">
      <c r="A2631" s="21" t="s">
        <v>5</v>
      </c>
      <c r="B2631" s="21" t="s">
        <v>6</v>
      </c>
      <c r="C2631" s="21" t="s">
        <v>12</v>
      </c>
      <c r="D2631" s="22">
        <v>23</v>
      </c>
      <c r="E2631" s="23" t="s">
        <v>59</v>
      </c>
      <c r="F2631">
        <f t="shared" si="41"/>
        <v>202112</v>
      </c>
    </row>
    <row r="2632" spans="1:6" x14ac:dyDescent="0.3">
      <c r="A2632" s="21" t="s">
        <v>13</v>
      </c>
      <c r="B2632" s="21" t="s">
        <v>6</v>
      </c>
      <c r="C2632" s="21" t="s">
        <v>7</v>
      </c>
      <c r="D2632" s="22">
        <v>36</v>
      </c>
      <c r="E2632" s="23" t="s">
        <v>59</v>
      </c>
      <c r="F2632">
        <f t="shared" si="41"/>
        <v>202112</v>
      </c>
    </row>
    <row r="2633" spans="1:6" x14ac:dyDescent="0.3">
      <c r="A2633" s="21" t="s">
        <v>13</v>
      </c>
      <c r="B2633" s="21" t="s">
        <v>6</v>
      </c>
      <c r="C2633" s="21" t="s">
        <v>9</v>
      </c>
      <c r="D2633" s="22">
        <v>9</v>
      </c>
      <c r="E2633" s="23" t="s">
        <v>59</v>
      </c>
      <c r="F2633">
        <f t="shared" si="41"/>
        <v>202112</v>
      </c>
    </row>
    <row r="2634" spans="1:6" x14ac:dyDescent="0.3">
      <c r="A2634" s="21" t="s">
        <v>13</v>
      </c>
      <c r="B2634" s="21" t="s">
        <v>6</v>
      </c>
      <c r="C2634" s="21" t="s">
        <v>10</v>
      </c>
      <c r="D2634" s="22">
        <v>22</v>
      </c>
      <c r="E2634" s="23" t="s">
        <v>59</v>
      </c>
      <c r="F2634">
        <f t="shared" si="41"/>
        <v>202112</v>
      </c>
    </row>
    <row r="2635" spans="1:6" x14ac:dyDescent="0.3">
      <c r="A2635" s="21" t="s">
        <v>13</v>
      </c>
      <c r="B2635" s="21" t="s">
        <v>6</v>
      </c>
      <c r="C2635" s="21" t="s">
        <v>11</v>
      </c>
      <c r="D2635" s="22">
        <v>6</v>
      </c>
      <c r="E2635" s="23" t="s">
        <v>59</v>
      </c>
      <c r="F2635">
        <f t="shared" si="41"/>
        <v>202112</v>
      </c>
    </row>
    <row r="2636" spans="1:6" x14ac:dyDescent="0.3">
      <c r="A2636" s="21" t="s">
        <v>13</v>
      </c>
      <c r="B2636" s="21" t="s">
        <v>6</v>
      </c>
      <c r="C2636" s="21" t="s">
        <v>12</v>
      </c>
      <c r="D2636" s="22">
        <v>3</v>
      </c>
      <c r="E2636" s="23" t="s">
        <v>59</v>
      </c>
      <c r="F2636">
        <f t="shared" si="41"/>
        <v>202112</v>
      </c>
    </row>
    <row r="2637" spans="1:6" x14ac:dyDescent="0.3">
      <c r="A2637" s="21" t="s">
        <v>14</v>
      </c>
      <c r="B2637" s="21" t="s">
        <v>6</v>
      </c>
      <c r="C2637" s="21" t="s">
        <v>7</v>
      </c>
      <c r="D2637" s="22">
        <v>101</v>
      </c>
      <c r="E2637" s="23" t="s">
        <v>59</v>
      </c>
      <c r="F2637">
        <f t="shared" si="41"/>
        <v>202112</v>
      </c>
    </row>
    <row r="2638" spans="1:6" x14ac:dyDescent="0.3">
      <c r="A2638" s="21" t="s">
        <v>14</v>
      </c>
      <c r="B2638" s="21" t="s">
        <v>6</v>
      </c>
      <c r="C2638" s="21" t="s">
        <v>9</v>
      </c>
      <c r="D2638" s="22">
        <v>18</v>
      </c>
      <c r="E2638" s="23" t="s">
        <v>59</v>
      </c>
      <c r="F2638">
        <f t="shared" si="41"/>
        <v>202112</v>
      </c>
    </row>
    <row r="2639" spans="1:6" x14ac:dyDescent="0.3">
      <c r="A2639" s="21" t="s">
        <v>14</v>
      </c>
      <c r="B2639" s="21" t="s">
        <v>6</v>
      </c>
      <c r="C2639" s="21" t="s">
        <v>10</v>
      </c>
      <c r="D2639" s="22">
        <v>68</v>
      </c>
      <c r="E2639" s="23" t="s">
        <v>59</v>
      </c>
      <c r="F2639">
        <f t="shared" si="41"/>
        <v>202112</v>
      </c>
    </row>
    <row r="2640" spans="1:6" x14ac:dyDescent="0.3">
      <c r="A2640" s="21" t="s">
        <v>14</v>
      </c>
      <c r="B2640" s="21" t="s">
        <v>6</v>
      </c>
      <c r="C2640" s="21" t="s">
        <v>11</v>
      </c>
      <c r="D2640" s="22">
        <v>34</v>
      </c>
      <c r="E2640" s="23" t="s">
        <v>59</v>
      </c>
      <c r="F2640">
        <f t="shared" si="41"/>
        <v>202112</v>
      </c>
    </row>
    <row r="2641" spans="1:6" x14ac:dyDescent="0.3">
      <c r="A2641" s="21" t="s">
        <v>14</v>
      </c>
      <c r="B2641" s="21" t="s">
        <v>6</v>
      </c>
      <c r="C2641" s="21" t="s">
        <v>12</v>
      </c>
      <c r="D2641" s="22">
        <v>24</v>
      </c>
      <c r="E2641" s="23" t="s">
        <v>59</v>
      </c>
      <c r="F2641">
        <f t="shared" si="41"/>
        <v>202112</v>
      </c>
    </row>
    <row r="2642" spans="1:6" x14ac:dyDescent="0.3">
      <c r="A2642" s="21" t="s">
        <v>140</v>
      </c>
      <c r="B2642" s="21" t="s">
        <v>6</v>
      </c>
      <c r="C2642" s="21" t="s">
        <v>7</v>
      </c>
      <c r="D2642" s="22">
        <v>13</v>
      </c>
      <c r="E2642" s="23" t="s">
        <v>59</v>
      </c>
      <c r="F2642">
        <f t="shared" si="41"/>
        <v>202112</v>
      </c>
    </row>
    <row r="2643" spans="1:6" x14ac:dyDescent="0.3">
      <c r="A2643" s="21" t="s">
        <v>140</v>
      </c>
      <c r="B2643" s="21" t="s">
        <v>6</v>
      </c>
      <c r="C2643" s="21" t="s">
        <v>9</v>
      </c>
      <c r="D2643" s="22">
        <v>2</v>
      </c>
      <c r="E2643" s="23" t="s">
        <v>59</v>
      </c>
      <c r="F2643">
        <f t="shared" si="41"/>
        <v>202112</v>
      </c>
    </row>
    <row r="2644" spans="1:6" x14ac:dyDescent="0.3">
      <c r="A2644" s="21" t="s">
        <v>140</v>
      </c>
      <c r="B2644" s="21" t="s">
        <v>6</v>
      </c>
      <c r="C2644" s="21" t="s">
        <v>10</v>
      </c>
      <c r="D2644" s="22">
        <v>2</v>
      </c>
      <c r="E2644" s="23" t="s">
        <v>59</v>
      </c>
      <c r="F2644">
        <f t="shared" si="41"/>
        <v>202112</v>
      </c>
    </row>
    <row r="2645" spans="1:6" x14ac:dyDescent="0.3">
      <c r="A2645" s="21" t="s">
        <v>140</v>
      </c>
      <c r="B2645" s="21" t="s">
        <v>6</v>
      </c>
      <c r="C2645" s="21" t="s">
        <v>11</v>
      </c>
      <c r="D2645" s="22">
        <v>1</v>
      </c>
      <c r="E2645" s="23" t="s">
        <v>59</v>
      </c>
      <c r="F2645">
        <f t="shared" si="41"/>
        <v>202112</v>
      </c>
    </row>
    <row r="2646" spans="1:6" x14ac:dyDescent="0.3">
      <c r="A2646" s="21" t="s">
        <v>140</v>
      </c>
      <c r="B2646" s="21" t="s">
        <v>6</v>
      </c>
      <c r="C2646" s="21" t="s">
        <v>12</v>
      </c>
      <c r="D2646" s="22">
        <v>0</v>
      </c>
      <c r="E2646" s="23" t="s">
        <v>59</v>
      </c>
      <c r="F2646">
        <f t="shared" si="41"/>
        <v>202112</v>
      </c>
    </row>
    <row r="2647" spans="1:6" x14ac:dyDescent="0.3">
      <c r="A2647" s="21" t="s">
        <v>15</v>
      </c>
      <c r="B2647" s="21" t="s">
        <v>6</v>
      </c>
      <c r="C2647" s="21" t="s">
        <v>7</v>
      </c>
      <c r="D2647" s="22">
        <v>579</v>
      </c>
      <c r="E2647" s="23" t="s">
        <v>59</v>
      </c>
      <c r="F2647">
        <f t="shared" si="41"/>
        <v>202112</v>
      </c>
    </row>
    <row r="2648" spans="1:6" x14ac:dyDescent="0.3">
      <c r="A2648" s="21" t="s">
        <v>15</v>
      </c>
      <c r="B2648" s="21" t="s">
        <v>6</v>
      </c>
      <c r="C2648" s="21" t="s">
        <v>9</v>
      </c>
      <c r="D2648" s="22">
        <v>132</v>
      </c>
      <c r="E2648" s="23" t="s">
        <v>59</v>
      </c>
      <c r="F2648">
        <f t="shared" si="41"/>
        <v>202112</v>
      </c>
    </row>
    <row r="2649" spans="1:6" x14ac:dyDescent="0.3">
      <c r="A2649" s="21" t="s">
        <v>15</v>
      </c>
      <c r="B2649" s="21" t="s">
        <v>6</v>
      </c>
      <c r="C2649" s="21" t="s">
        <v>10</v>
      </c>
      <c r="D2649" s="22">
        <v>453</v>
      </c>
      <c r="E2649" s="23" t="s">
        <v>59</v>
      </c>
      <c r="F2649">
        <f t="shared" si="41"/>
        <v>202112</v>
      </c>
    </row>
    <row r="2650" spans="1:6" x14ac:dyDescent="0.3">
      <c r="A2650" s="21" t="s">
        <v>15</v>
      </c>
      <c r="B2650" s="21" t="s">
        <v>6</v>
      </c>
      <c r="C2650" s="21" t="s">
        <v>11</v>
      </c>
      <c r="D2650" s="22">
        <v>138</v>
      </c>
      <c r="E2650" s="23" t="s">
        <v>59</v>
      </c>
      <c r="F2650">
        <f t="shared" si="41"/>
        <v>202112</v>
      </c>
    </row>
    <row r="2651" spans="1:6" x14ac:dyDescent="0.3">
      <c r="A2651" s="21" t="s">
        <v>15</v>
      </c>
      <c r="B2651" s="21" t="s">
        <v>6</v>
      </c>
      <c r="C2651" s="21" t="s">
        <v>12</v>
      </c>
      <c r="D2651" s="22">
        <v>52</v>
      </c>
      <c r="E2651" s="23" t="s">
        <v>59</v>
      </c>
      <c r="F2651">
        <f t="shared" si="41"/>
        <v>202112</v>
      </c>
    </row>
    <row r="2652" spans="1:6" x14ac:dyDescent="0.3">
      <c r="A2652" s="21" t="s">
        <v>16</v>
      </c>
      <c r="B2652" s="21" t="s">
        <v>6</v>
      </c>
      <c r="C2652" s="21" t="s">
        <v>7</v>
      </c>
      <c r="D2652" s="22">
        <v>1054</v>
      </c>
      <c r="E2652" s="23" t="s">
        <v>59</v>
      </c>
      <c r="F2652">
        <f t="shared" si="41"/>
        <v>202112</v>
      </c>
    </row>
    <row r="2653" spans="1:6" x14ac:dyDescent="0.3">
      <c r="A2653" s="21" t="s">
        <v>16</v>
      </c>
      <c r="B2653" s="21" t="s">
        <v>6</v>
      </c>
      <c r="C2653" s="21" t="s">
        <v>9</v>
      </c>
      <c r="D2653" s="22">
        <v>240</v>
      </c>
      <c r="E2653" s="23" t="s">
        <v>59</v>
      </c>
      <c r="F2653">
        <f t="shared" si="41"/>
        <v>202112</v>
      </c>
    </row>
    <row r="2654" spans="1:6" x14ac:dyDescent="0.3">
      <c r="A2654" s="21" t="s">
        <v>16</v>
      </c>
      <c r="B2654" s="21" t="s">
        <v>6</v>
      </c>
      <c r="C2654" s="21" t="s">
        <v>10</v>
      </c>
      <c r="D2654" s="22">
        <v>342</v>
      </c>
      <c r="E2654" s="23" t="s">
        <v>59</v>
      </c>
      <c r="F2654">
        <f t="shared" si="41"/>
        <v>202112</v>
      </c>
    </row>
    <row r="2655" spans="1:6" x14ac:dyDescent="0.3">
      <c r="A2655" s="21" t="s">
        <v>16</v>
      </c>
      <c r="B2655" s="21" t="s">
        <v>6</v>
      </c>
      <c r="C2655" s="21" t="s">
        <v>11</v>
      </c>
      <c r="D2655" s="22">
        <v>128</v>
      </c>
      <c r="E2655" s="23" t="s">
        <v>59</v>
      </c>
      <c r="F2655">
        <f t="shared" si="41"/>
        <v>202112</v>
      </c>
    </row>
    <row r="2656" spans="1:6" x14ac:dyDescent="0.3">
      <c r="A2656" s="21" t="s">
        <v>16</v>
      </c>
      <c r="B2656" s="21" t="s">
        <v>6</v>
      </c>
      <c r="C2656" s="21" t="s">
        <v>12</v>
      </c>
      <c r="D2656" s="22">
        <v>29</v>
      </c>
      <c r="E2656" s="23" t="s">
        <v>59</v>
      </c>
      <c r="F2656">
        <f t="shared" si="41"/>
        <v>202112</v>
      </c>
    </row>
    <row r="2657" spans="1:6" x14ac:dyDescent="0.3">
      <c r="A2657" s="21" t="s">
        <v>17</v>
      </c>
      <c r="B2657" s="21" t="s">
        <v>6</v>
      </c>
      <c r="C2657" s="21" t="s">
        <v>7</v>
      </c>
      <c r="D2657" s="22">
        <v>90</v>
      </c>
      <c r="E2657" s="23" t="s">
        <v>59</v>
      </c>
      <c r="F2657">
        <f t="shared" si="41"/>
        <v>202112</v>
      </c>
    </row>
    <row r="2658" spans="1:6" x14ac:dyDescent="0.3">
      <c r="A2658" s="21" t="s">
        <v>17</v>
      </c>
      <c r="B2658" s="21" t="s">
        <v>6</v>
      </c>
      <c r="C2658" s="21" t="s">
        <v>9</v>
      </c>
      <c r="D2658" s="22">
        <v>3</v>
      </c>
      <c r="E2658" s="23" t="s">
        <v>59</v>
      </c>
      <c r="F2658">
        <f t="shared" si="41"/>
        <v>202112</v>
      </c>
    </row>
    <row r="2659" spans="1:6" x14ac:dyDescent="0.3">
      <c r="A2659" s="21" t="s">
        <v>17</v>
      </c>
      <c r="B2659" s="21" t="s">
        <v>6</v>
      </c>
      <c r="C2659" s="21" t="s">
        <v>10</v>
      </c>
      <c r="D2659" s="22">
        <v>7</v>
      </c>
      <c r="E2659" s="23" t="s">
        <v>59</v>
      </c>
      <c r="F2659">
        <f t="shared" si="41"/>
        <v>202112</v>
      </c>
    </row>
    <row r="2660" spans="1:6" x14ac:dyDescent="0.3">
      <c r="A2660" s="21" t="s">
        <v>17</v>
      </c>
      <c r="B2660" s="21" t="s">
        <v>6</v>
      </c>
      <c r="C2660" s="21" t="s">
        <v>11</v>
      </c>
      <c r="D2660" s="22">
        <v>18</v>
      </c>
      <c r="E2660" s="23" t="s">
        <v>59</v>
      </c>
      <c r="F2660">
        <f t="shared" si="41"/>
        <v>202112</v>
      </c>
    </row>
    <row r="2661" spans="1:6" x14ac:dyDescent="0.3">
      <c r="A2661" s="21" t="s">
        <v>17</v>
      </c>
      <c r="B2661" s="21" t="s">
        <v>6</v>
      </c>
      <c r="C2661" s="21" t="s">
        <v>12</v>
      </c>
      <c r="D2661" s="22">
        <v>0</v>
      </c>
      <c r="E2661" s="23" t="s">
        <v>59</v>
      </c>
      <c r="F2661">
        <f t="shared" si="41"/>
        <v>202112</v>
      </c>
    </row>
    <row r="2662" spans="1:6" x14ac:dyDescent="0.3">
      <c r="A2662" s="21" t="s">
        <v>141</v>
      </c>
      <c r="B2662" s="21" t="s">
        <v>6</v>
      </c>
      <c r="C2662" s="21" t="s">
        <v>7</v>
      </c>
      <c r="D2662" s="22">
        <v>11</v>
      </c>
      <c r="E2662" s="23" t="s">
        <v>59</v>
      </c>
      <c r="F2662">
        <f t="shared" si="41"/>
        <v>202112</v>
      </c>
    </row>
    <row r="2663" spans="1:6" x14ac:dyDescent="0.3">
      <c r="A2663" s="21" t="s">
        <v>141</v>
      </c>
      <c r="B2663" s="21" t="s">
        <v>6</v>
      </c>
      <c r="C2663" s="21" t="s">
        <v>9</v>
      </c>
      <c r="D2663" s="22">
        <v>5</v>
      </c>
      <c r="E2663" s="23" t="s">
        <v>59</v>
      </c>
      <c r="F2663">
        <f t="shared" si="41"/>
        <v>202112</v>
      </c>
    </row>
    <row r="2664" spans="1:6" x14ac:dyDescent="0.3">
      <c r="A2664" s="21" t="s">
        <v>141</v>
      </c>
      <c r="B2664" s="21" t="s">
        <v>6</v>
      </c>
      <c r="C2664" s="21" t="s">
        <v>10</v>
      </c>
      <c r="D2664" s="22">
        <v>2</v>
      </c>
      <c r="E2664" s="23" t="s">
        <v>59</v>
      </c>
      <c r="F2664">
        <f t="shared" si="41"/>
        <v>202112</v>
      </c>
    </row>
    <row r="2665" spans="1:6" x14ac:dyDescent="0.3">
      <c r="A2665" s="21" t="s">
        <v>141</v>
      </c>
      <c r="B2665" s="21" t="s">
        <v>6</v>
      </c>
      <c r="C2665" s="21" t="s">
        <v>11</v>
      </c>
      <c r="D2665" s="22">
        <v>0</v>
      </c>
      <c r="E2665" s="23" t="s">
        <v>59</v>
      </c>
      <c r="F2665">
        <f t="shared" si="41"/>
        <v>202112</v>
      </c>
    </row>
    <row r="2666" spans="1:6" x14ac:dyDescent="0.3">
      <c r="A2666" s="21" t="s">
        <v>141</v>
      </c>
      <c r="B2666" s="21" t="s">
        <v>6</v>
      </c>
      <c r="C2666" s="21" t="s">
        <v>12</v>
      </c>
      <c r="D2666" s="22">
        <v>0</v>
      </c>
      <c r="E2666" s="23" t="s">
        <v>59</v>
      </c>
      <c r="F2666">
        <f t="shared" si="41"/>
        <v>202112</v>
      </c>
    </row>
    <row r="2667" spans="1:6" x14ac:dyDescent="0.3">
      <c r="A2667" s="21" t="s">
        <v>18</v>
      </c>
      <c r="B2667" s="21" t="s">
        <v>6</v>
      </c>
      <c r="C2667" s="21" t="s">
        <v>7</v>
      </c>
      <c r="D2667" s="22">
        <v>389</v>
      </c>
      <c r="E2667" s="23" t="s">
        <v>59</v>
      </c>
      <c r="F2667">
        <f t="shared" si="41"/>
        <v>202112</v>
      </c>
    </row>
    <row r="2668" spans="1:6" x14ac:dyDescent="0.3">
      <c r="A2668" s="21" t="s">
        <v>18</v>
      </c>
      <c r="B2668" s="21" t="s">
        <v>6</v>
      </c>
      <c r="C2668" s="21" t="s">
        <v>9</v>
      </c>
      <c r="D2668" s="22">
        <v>177</v>
      </c>
      <c r="E2668" s="23" t="s">
        <v>59</v>
      </c>
      <c r="F2668">
        <f t="shared" si="41"/>
        <v>202112</v>
      </c>
    </row>
    <row r="2669" spans="1:6" x14ac:dyDescent="0.3">
      <c r="A2669" s="21" t="s">
        <v>18</v>
      </c>
      <c r="B2669" s="21" t="s">
        <v>6</v>
      </c>
      <c r="C2669" s="21" t="s">
        <v>10</v>
      </c>
      <c r="D2669" s="22">
        <v>168</v>
      </c>
      <c r="E2669" s="23" t="s">
        <v>59</v>
      </c>
      <c r="F2669">
        <f t="shared" si="41"/>
        <v>202112</v>
      </c>
    </row>
    <row r="2670" spans="1:6" x14ac:dyDescent="0.3">
      <c r="A2670" s="21" t="s">
        <v>18</v>
      </c>
      <c r="B2670" s="21" t="s">
        <v>6</v>
      </c>
      <c r="C2670" s="21" t="s">
        <v>11</v>
      </c>
      <c r="D2670" s="22">
        <v>171</v>
      </c>
      <c r="E2670" s="23" t="s">
        <v>59</v>
      </c>
      <c r="F2670">
        <f t="shared" si="41"/>
        <v>202112</v>
      </c>
    </row>
    <row r="2671" spans="1:6" x14ac:dyDescent="0.3">
      <c r="A2671" s="21" t="s">
        <v>18</v>
      </c>
      <c r="B2671" s="21" t="s">
        <v>6</v>
      </c>
      <c r="C2671" s="21" t="s">
        <v>12</v>
      </c>
      <c r="D2671" s="22">
        <v>8</v>
      </c>
      <c r="E2671" s="23" t="s">
        <v>59</v>
      </c>
      <c r="F2671">
        <f t="shared" si="41"/>
        <v>202112</v>
      </c>
    </row>
    <row r="2672" spans="1:6" x14ac:dyDescent="0.3">
      <c r="A2672" s="21" t="s">
        <v>19</v>
      </c>
      <c r="B2672" s="21" t="s">
        <v>6</v>
      </c>
      <c r="C2672" s="21" t="s">
        <v>7</v>
      </c>
      <c r="D2672" s="22">
        <v>40</v>
      </c>
      <c r="E2672" s="23" t="s">
        <v>59</v>
      </c>
      <c r="F2672">
        <f t="shared" si="41"/>
        <v>202112</v>
      </c>
    </row>
    <row r="2673" spans="1:6" x14ac:dyDescent="0.3">
      <c r="A2673" s="21" t="s">
        <v>19</v>
      </c>
      <c r="B2673" s="21" t="s">
        <v>6</v>
      </c>
      <c r="C2673" s="21" t="s">
        <v>9</v>
      </c>
      <c r="D2673" s="22">
        <v>3</v>
      </c>
      <c r="E2673" s="23" t="s">
        <v>59</v>
      </c>
      <c r="F2673">
        <f t="shared" si="41"/>
        <v>202112</v>
      </c>
    </row>
    <row r="2674" spans="1:6" x14ac:dyDescent="0.3">
      <c r="A2674" s="21" t="s">
        <v>19</v>
      </c>
      <c r="B2674" s="21" t="s">
        <v>6</v>
      </c>
      <c r="C2674" s="21" t="s">
        <v>10</v>
      </c>
      <c r="D2674" s="22">
        <v>3</v>
      </c>
      <c r="E2674" s="23" t="s">
        <v>59</v>
      </c>
      <c r="F2674">
        <f t="shared" si="41"/>
        <v>202112</v>
      </c>
    </row>
    <row r="2675" spans="1:6" x14ac:dyDescent="0.3">
      <c r="A2675" s="21" t="s">
        <v>19</v>
      </c>
      <c r="B2675" s="21" t="s">
        <v>6</v>
      </c>
      <c r="C2675" s="21" t="s">
        <v>11</v>
      </c>
      <c r="D2675" s="22">
        <v>6</v>
      </c>
      <c r="E2675" s="23" t="s">
        <v>59</v>
      </c>
      <c r="F2675">
        <f t="shared" si="41"/>
        <v>202112</v>
      </c>
    </row>
    <row r="2676" spans="1:6" x14ac:dyDescent="0.3">
      <c r="A2676" s="21" t="s">
        <v>19</v>
      </c>
      <c r="B2676" s="21" t="s">
        <v>6</v>
      </c>
      <c r="C2676" s="21" t="s">
        <v>12</v>
      </c>
      <c r="D2676" s="22">
        <v>2</v>
      </c>
      <c r="E2676" s="23" t="s">
        <v>59</v>
      </c>
      <c r="F2676">
        <f t="shared" si="41"/>
        <v>202112</v>
      </c>
    </row>
    <row r="2677" spans="1:6" x14ac:dyDescent="0.3">
      <c r="A2677" s="21" t="s">
        <v>20</v>
      </c>
      <c r="B2677" s="21" t="s">
        <v>6</v>
      </c>
      <c r="C2677" s="21" t="s">
        <v>7</v>
      </c>
      <c r="D2677" s="22">
        <v>83</v>
      </c>
      <c r="E2677" s="23" t="s">
        <v>59</v>
      </c>
      <c r="F2677">
        <f t="shared" si="41"/>
        <v>202112</v>
      </c>
    </row>
    <row r="2678" spans="1:6" x14ac:dyDescent="0.3">
      <c r="A2678" s="21" t="s">
        <v>20</v>
      </c>
      <c r="B2678" s="21" t="s">
        <v>6</v>
      </c>
      <c r="C2678" s="21" t="s">
        <v>9</v>
      </c>
      <c r="D2678" s="22">
        <v>21</v>
      </c>
      <c r="E2678" s="23" t="s">
        <v>59</v>
      </c>
      <c r="F2678">
        <f t="shared" si="41"/>
        <v>202112</v>
      </c>
    </row>
    <row r="2679" spans="1:6" x14ac:dyDescent="0.3">
      <c r="A2679" s="21" t="s">
        <v>20</v>
      </c>
      <c r="B2679" s="21" t="s">
        <v>6</v>
      </c>
      <c r="C2679" s="21" t="s">
        <v>10</v>
      </c>
      <c r="D2679" s="22">
        <v>16</v>
      </c>
      <c r="E2679" s="23" t="s">
        <v>59</v>
      </c>
      <c r="F2679">
        <f t="shared" si="41"/>
        <v>202112</v>
      </c>
    </row>
    <row r="2680" spans="1:6" x14ac:dyDescent="0.3">
      <c r="A2680" s="21" t="s">
        <v>20</v>
      </c>
      <c r="B2680" s="21" t="s">
        <v>6</v>
      </c>
      <c r="C2680" s="21" t="s">
        <v>11</v>
      </c>
      <c r="D2680" s="22">
        <v>6</v>
      </c>
      <c r="E2680" s="23" t="s">
        <v>59</v>
      </c>
      <c r="F2680">
        <f t="shared" si="41"/>
        <v>202112</v>
      </c>
    </row>
    <row r="2681" spans="1:6" x14ac:dyDescent="0.3">
      <c r="A2681" s="21" t="s">
        <v>20</v>
      </c>
      <c r="B2681" s="21" t="s">
        <v>6</v>
      </c>
      <c r="C2681" s="21" t="s">
        <v>12</v>
      </c>
      <c r="D2681" s="22">
        <v>0</v>
      </c>
      <c r="E2681" s="23" t="s">
        <v>59</v>
      </c>
      <c r="F2681">
        <f t="shared" si="41"/>
        <v>202112</v>
      </c>
    </row>
    <row r="2682" spans="1:6" x14ac:dyDescent="0.3">
      <c r="A2682" s="21" t="s">
        <v>21</v>
      </c>
      <c r="B2682" s="21" t="s">
        <v>6</v>
      </c>
      <c r="C2682" s="21" t="s">
        <v>7</v>
      </c>
      <c r="D2682" s="22">
        <v>30</v>
      </c>
      <c r="E2682" s="23" t="s">
        <v>59</v>
      </c>
      <c r="F2682">
        <f t="shared" si="41"/>
        <v>202112</v>
      </c>
    </row>
    <row r="2683" spans="1:6" x14ac:dyDescent="0.3">
      <c r="A2683" s="21" t="s">
        <v>21</v>
      </c>
      <c r="B2683" s="21" t="s">
        <v>6</v>
      </c>
      <c r="C2683" s="21" t="s">
        <v>9</v>
      </c>
      <c r="D2683" s="22">
        <v>22</v>
      </c>
      <c r="E2683" s="23" t="s">
        <v>59</v>
      </c>
      <c r="F2683">
        <f t="shared" si="41"/>
        <v>202112</v>
      </c>
    </row>
    <row r="2684" spans="1:6" x14ac:dyDescent="0.3">
      <c r="A2684" s="21" t="s">
        <v>21</v>
      </c>
      <c r="B2684" s="21" t="s">
        <v>6</v>
      </c>
      <c r="C2684" s="21" t="s">
        <v>10</v>
      </c>
      <c r="D2684" s="22">
        <v>10</v>
      </c>
      <c r="E2684" s="23" t="s">
        <v>59</v>
      </c>
      <c r="F2684">
        <f t="shared" si="41"/>
        <v>202112</v>
      </c>
    </row>
    <row r="2685" spans="1:6" x14ac:dyDescent="0.3">
      <c r="A2685" s="21" t="s">
        <v>21</v>
      </c>
      <c r="B2685" s="21" t="s">
        <v>6</v>
      </c>
      <c r="C2685" s="21" t="s">
        <v>11</v>
      </c>
      <c r="D2685" s="22">
        <v>3</v>
      </c>
      <c r="E2685" s="23" t="s">
        <v>59</v>
      </c>
      <c r="F2685">
        <f t="shared" si="41"/>
        <v>202112</v>
      </c>
    </row>
    <row r="2686" spans="1:6" x14ac:dyDescent="0.3">
      <c r="A2686" s="21" t="s">
        <v>21</v>
      </c>
      <c r="B2686" s="21" t="s">
        <v>6</v>
      </c>
      <c r="C2686" s="21" t="s">
        <v>12</v>
      </c>
      <c r="D2686" s="22">
        <v>1</v>
      </c>
      <c r="E2686" s="23" t="s">
        <v>59</v>
      </c>
      <c r="F2686">
        <f t="shared" si="41"/>
        <v>202112</v>
      </c>
    </row>
    <row r="2687" spans="1:6" x14ac:dyDescent="0.3">
      <c r="A2687" s="21" t="s">
        <v>22</v>
      </c>
      <c r="B2687" s="21" t="s">
        <v>6</v>
      </c>
      <c r="C2687" s="21" t="s">
        <v>7</v>
      </c>
      <c r="D2687" s="22">
        <v>10</v>
      </c>
      <c r="E2687" s="23" t="s">
        <v>59</v>
      </c>
      <c r="F2687">
        <f t="shared" si="41"/>
        <v>202112</v>
      </c>
    </row>
    <row r="2688" spans="1:6" x14ac:dyDescent="0.3">
      <c r="A2688" s="21" t="s">
        <v>22</v>
      </c>
      <c r="B2688" s="21" t="s">
        <v>6</v>
      </c>
      <c r="C2688" s="21" t="s">
        <v>9</v>
      </c>
      <c r="D2688" s="22">
        <v>0</v>
      </c>
      <c r="E2688" s="23" t="s">
        <v>59</v>
      </c>
      <c r="F2688">
        <f t="shared" si="41"/>
        <v>202112</v>
      </c>
    </row>
    <row r="2689" spans="1:6" x14ac:dyDescent="0.3">
      <c r="A2689" s="21" t="s">
        <v>22</v>
      </c>
      <c r="B2689" s="21" t="s">
        <v>6</v>
      </c>
      <c r="C2689" s="21" t="s">
        <v>10</v>
      </c>
      <c r="D2689" s="22">
        <v>4</v>
      </c>
      <c r="E2689" s="23" t="s">
        <v>59</v>
      </c>
      <c r="F2689">
        <f t="shared" si="41"/>
        <v>202112</v>
      </c>
    </row>
    <row r="2690" spans="1:6" x14ac:dyDescent="0.3">
      <c r="A2690" s="21" t="s">
        <v>22</v>
      </c>
      <c r="B2690" s="21" t="s">
        <v>6</v>
      </c>
      <c r="C2690" s="21" t="s">
        <v>11</v>
      </c>
      <c r="D2690" s="22">
        <v>3</v>
      </c>
      <c r="E2690" s="23" t="s">
        <v>59</v>
      </c>
      <c r="F2690">
        <f t="shared" si="41"/>
        <v>202112</v>
      </c>
    </row>
    <row r="2691" spans="1:6" x14ac:dyDescent="0.3">
      <c r="A2691" s="21" t="s">
        <v>22</v>
      </c>
      <c r="B2691" s="21" t="s">
        <v>6</v>
      </c>
      <c r="C2691" s="21" t="s">
        <v>12</v>
      </c>
      <c r="D2691" s="22">
        <v>1</v>
      </c>
      <c r="E2691" s="23" t="s">
        <v>59</v>
      </c>
      <c r="F2691">
        <f t="shared" ref="F2691:F2754" si="42">YEAR(E2691)*100+MONTH(E2691)</f>
        <v>202112</v>
      </c>
    </row>
    <row r="2692" spans="1:6" x14ac:dyDescent="0.3">
      <c r="A2692" s="21" t="s">
        <v>23</v>
      </c>
      <c r="B2692" s="21" t="s">
        <v>6</v>
      </c>
      <c r="C2692" s="21" t="s">
        <v>7</v>
      </c>
      <c r="D2692" s="22">
        <v>0</v>
      </c>
      <c r="E2692" s="23" t="s">
        <v>59</v>
      </c>
      <c r="F2692">
        <f t="shared" si="42"/>
        <v>202112</v>
      </c>
    </row>
    <row r="2693" spans="1:6" x14ac:dyDescent="0.3">
      <c r="A2693" s="21" t="s">
        <v>23</v>
      </c>
      <c r="B2693" s="21" t="s">
        <v>6</v>
      </c>
      <c r="C2693" s="21" t="s">
        <v>9</v>
      </c>
      <c r="D2693" s="22">
        <v>0</v>
      </c>
      <c r="E2693" s="23" t="s">
        <v>59</v>
      </c>
      <c r="F2693">
        <f t="shared" si="42"/>
        <v>202112</v>
      </c>
    </row>
    <row r="2694" spans="1:6" x14ac:dyDescent="0.3">
      <c r="A2694" s="21" t="s">
        <v>23</v>
      </c>
      <c r="B2694" s="21" t="s">
        <v>6</v>
      </c>
      <c r="C2694" s="21" t="s">
        <v>10</v>
      </c>
      <c r="D2694" s="22">
        <v>0</v>
      </c>
      <c r="E2694" s="23" t="s">
        <v>59</v>
      </c>
      <c r="F2694">
        <f t="shared" si="42"/>
        <v>202112</v>
      </c>
    </row>
    <row r="2695" spans="1:6" x14ac:dyDescent="0.3">
      <c r="A2695" s="21" t="s">
        <v>23</v>
      </c>
      <c r="B2695" s="21" t="s">
        <v>6</v>
      </c>
      <c r="C2695" s="21" t="s">
        <v>11</v>
      </c>
      <c r="D2695" s="22">
        <v>0</v>
      </c>
      <c r="E2695" s="23" t="s">
        <v>59</v>
      </c>
      <c r="F2695">
        <f t="shared" si="42"/>
        <v>202112</v>
      </c>
    </row>
    <row r="2696" spans="1:6" x14ac:dyDescent="0.3">
      <c r="A2696" s="21" t="s">
        <v>23</v>
      </c>
      <c r="B2696" s="21" t="s">
        <v>6</v>
      </c>
      <c r="C2696" s="21" t="s">
        <v>12</v>
      </c>
      <c r="D2696" s="22">
        <v>0</v>
      </c>
      <c r="E2696" s="23" t="s">
        <v>59</v>
      </c>
      <c r="F2696">
        <f t="shared" si="42"/>
        <v>202112</v>
      </c>
    </row>
    <row r="2697" spans="1:6" x14ac:dyDescent="0.3">
      <c r="A2697" s="21" t="s">
        <v>24</v>
      </c>
      <c r="B2697" s="21" t="s">
        <v>6</v>
      </c>
      <c r="C2697" s="21" t="s">
        <v>7</v>
      </c>
      <c r="D2697" s="22">
        <v>2</v>
      </c>
      <c r="E2697" s="23" t="s">
        <v>59</v>
      </c>
      <c r="F2697">
        <f t="shared" si="42"/>
        <v>202112</v>
      </c>
    </row>
    <row r="2698" spans="1:6" x14ac:dyDescent="0.3">
      <c r="A2698" s="21" t="s">
        <v>24</v>
      </c>
      <c r="B2698" s="21" t="s">
        <v>6</v>
      </c>
      <c r="C2698" s="21" t="s">
        <v>9</v>
      </c>
      <c r="D2698" s="22">
        <v>1</v>
      </c>
      <c r="E2698" s="23" t="s">
        <v>59</v>
      </c>
      <c r="F2698">
        <f t="shared" si="42"/>
        <v>202112</v>
      </c>
    </row>
    <row r="2699" spans="1:6" x14ac:dyDescent="0.3">
      <c r="A2699" s="21" t="s">
        <v>24</v>
      </c>
      <c r="B2699" s="21" t="s">
        <v>6</v>
      </c>
      <c r="C2699" s="21" t="s">
        <v>10</v>
      </c>
      <c r="D2699" s="22">
        <v>17</v>
      </c>
      <c r="E2699" s="23" t="s">
        <v>59</v>
      </c>
      <c r="F2699">
        <f t="shared" si="42"/>
        <v>202112</v>
      </c>
    </row>
    <row r="2700" spans="1:6" x14ac:dyDescent="0.3">
      <c r="A2700" s="21" t="s">
        <v>24</v>
      </c>
      <c r="B2700" s="21" t="s">
        <v>6</v>
      </c>
      <c r="C2700" s="21" t="s">
        <v>11</v>
      </c>
      <c r="D2700" s="22">
        <v>1</v>
      </c>
      <c r="E2700" s="23" t="s">
        <v>59</v>
      </c>
      <c r="F2700">
        <f t="shared" si="42"/>
        <v>202112</v>
      </c>
    </row>
    <row r="2701" spans="1:6" x14ac:dyDescent="0.3">
      <c r="A2701" s="21" t="s">
        <v>24</v>
      </c>
      <c r="B2701" s="21" t="s">
        <v>6</v>
      </c>
      <c r="C2701" s="21" t="s">
        <v>12</v>
      </c>
      <c r="D2701" s="22">
        <v>2</v>
      </c>
      <c r="E2701" s="23" t="s">
        <v>59</v>
      </c>
      <c r="F2701">
        <f t="shared" si="42"/>
        <v>202112</v>
      </c>
    </row>
    <row r="2702" spans="1:6" x14ac:dyDescent="0.3">
      <c r="A2702" s="21" t="s">
        <v>5</v>
      </c>
      <c r="B2702" s="21" t="s">
        <v>6</v>
      </c>
      <c r="C2702" s="21" t="s">
        <v>7</v>
      </c>
      <c r="D2702" s="22">
        <v>334</v>
      </c>
      <c r="E2702" s="23" t="s">
        <v>60</v>
      </c>
      <c r="F2702">
        <f t="shared" si="42"/>
        <v>202001</v>
      </c>
    </row>
    <row r="2703" spans="1:6" x14ac:dyDescent="0.3">
      <c r="A2703" s="21" t="s">
        <v>5</v>
      </c>
      <c r="B2703" s="21" t="s">
        <v>6</v>
      </c>
      <c r="C2703" s="21" t="s">
        <v>9</v>
      </c>
      <c r="D2703" s="22">
        <v>93</v>
      </c>
      <c r="E2703" s="23" t="s">
        <v>60</v>
      </c>
      <c r="F2703">
        <f t="shared" si="42"/>
        <v>202001</v>
      </c>
    </row>
    <row r="2704" spans="1:6" x14ac:dyDescent="0.3">
      <c r="A2704" s="21" t="s">
        <v>5</v>
      </c>
      <c r="B2704" s="21" t="s">
        <v>6</v>
      </c>
      <c r="C2704" s="21" t="s">
        <v>10</v>
      </c>
      <c r="D2704" s="22">
        <v>125</v>
      </c>
      <c r="E2704" s="23" t="s">
        <v>60</v>
      </c>
      <c r="F2704">
        <f t="shared" si="42"/>
        <v>202001</v>
      </c>
    </row>
    <row r="2705" spans="1:6" x14ac:dyDescent="0.3">
      <c r="A2705" s="21" t="s">
        <v>5</v>
      </c>
      <c r="B2705" s="21" t="s">
        <v>6</v>
      </c>
      <c r="C2705" s="21" t="s">
        <v>11</v>
      </c>
      <c r="D2705" s="22">
        <v>62</v>
      </c>
      <c r="E2705" s="23" t="s">
        <v>60</v>
      </c>
      <c r="F2705">
        <f t="shared" si="42"/>
        <v>202001</v>
      </c>
    </row>
    <row r="2706" spans="1:6" x14ac:dyDescent="0.3">
      <c r="A2706" s="21" t="s">
        <v>5</v>
      </c>
      <c r="B2706" s="21" t="s">
        <v>6</v>
      </c>
      <c r="C2706" s="21" t="s">
        <v>12</v>
      </c>
      <c r="D2706" s="22">
        <v>22</v>
      </c>
      <c r="E2706" s="23" t="s">
        <v>60</v>
      </c>
      <c r="F2706">
        <f t="shared" si="42"/>
        <v>202001</v>
      </c>
    </row>
    <row r="2707" spans="1:6" x14ac:dyDescent="0.3">
      <c r="A2707" s="21" t="s">
        <v>13</v>
      </c>
      <c r="B2707" s="21" t="s">
        <v>6</v>
      </c>
      <c r="C2707" s="21" t="s">
        <v>7</v>
      </c>
      <c r="D2707" s="22">
        <v>49</v>
      </c>
      <c r="E2707" s="23" t="s">
        <v>60</v>
      </c>
      <c r="F2707">
        <f t="shared" si="42"/>
        <v>202001</v>
      </c>
    </row>
    <row r="2708" spans="1:6" x14ac:dyDescent="0.3">
      <c r="A2708" s="21" t="s">
        <v>13</v>
      </c>
      <c r="B2708" s="21" t="s">
        <v>6</v>
      </c>
      <c r="C2708" s="21" t="s">
        <v>9</v>
      </c>
      <c r="D2708" s="22">
        <v>11</v>
      </c>
      <c r="E2708" s="23" t="s">
        <v>60</v>
      </c>
      <c r="F2708">
        <f t="shared" si="42"/>
        <v>202001</v>
      </c>
    </row>
    <row r="2709" spans="1:6" x14ac:dyDescent="0.3">
      <c r="A2709" s="21" t="s">
        <v>13</v>
      </c>
      <c r="B2709" s="21" t="s">
        <v>6</v>
      </c>
      <c r="C2709" s="21" t="s">
        <v>10</v>
      </c>
      <c r="D2709" s="22">
        <v>21</v>
      </c>
      <c r="E2709" s="23" t="s">
        <v>60</v>
      </c>
      <c r="F2709">
        <f t="shared" si="42"/>
        <v>202001</v>
      </c>
    </row>
    <row r="2710" spans="1:6" x14ac:dyDescent="0.3">
      <c r="A2710" s="21" t="s">
        <v>13</v>
      </c>
      <c r="B2710" s="21" t="s">
        <v>6</v>
      </c>
      <c r="C2710" s="21" t="s">
        <v>11</v>
      </c>
      <c r="D2710" s="22">
        <v>11</v>
      </c>
      <c r="E2710" s="23" t="s">
        <v>60</v>
      </c>
      <c r="F2710">
        <f t="shared" si="42"/>
        <v>202001</v>
      </c>
    </row>
    <row r="2711" spans="1:6" x14ac:dyDescent="0.3">
      <c r="A2711" s="21" t="s">
        <v>13</v>
      </c>
      <c r="B2711" s="21" t="s">
        <v>6</v>
      </c>
      <c r="C2711" s="21" t="s">
        <v>12</v>
      </c>
      <c r="D2711" s="22">
        <v>0</v>
      </c>
      <c r="E2711" s="23" t="s">
        <v>60</v>
      </c>
      <c r="F2711">
        <f t="shared" si="42"/>
        <v>202001</v>
      </c>
    </row>
    <row r="2712" spans="1:6" x14ac:dyDescent="0.3">
      <c r="A2712" s="21" t="s">
        <v>14</v>
      </c>
      <c r="B2712" s="21" t="s">
        <v>6</v>
      </c>
      <c r="C2712" s="21" t="s">
        <v>7</v>
      </c>
      <c r="D2712" s="22">
        <v>130</v>
      </c>
      <c r="E2712" s="23" t="s">
        <v>60</v>
      </c>
      <c r="F2712">
        <f t="shared" si="42"/>
        <v>202001</v>
      </c>
    </row>
    <row r="2713" spans="1:6" x14ac:dyDescent="0.3">
      <c r="A2713" s="21" t="s">
        <v>14</v>
      </c>
      <c r="B2713" s="21" t="s">
        <v>6</v>
      </c>
      <c r="C2713" s="21" t="s">
        <v>9</v>
      </c>
      <c r="D2713" s="22">
        <v>28</v>
      </c>
      <c r="E2713" s="23" t="s">
        <v>60</v>
      </c>
      <c r="F2713">
        <f t="shared" si="42"/>
        <v>202001</v>
      </c>
    </row>
    <row r="2714" spans="1:6" x14ac:dyDescent="0.3">
      <c r="A2714" s="21" t="s">
        <v>14</v>
      </c>
      <c r="B2714" s="21" t="s">
        <v>6</v>
      </c>
      <c r="C2714" s="21" t="s">
        <v>10</v>
      </c>
      <c r="D2714" s="22">
        <v>65</v>
      </c>
      <c r="E2714" s="23" t="s">
        <v>60</v>
      </c>
      <c r="F2714">
        <f t="shared" si="42"/>
        <v>202001</v>
      </c>
    </row>
    <row r="2715" spans="1:6" x14ac:dyDescent="0.3">
      <c r="A2715" s="21" t="s">
        <v>14</v>
      </c>
      <c r="B2715" s="21" t="s">
        <v>6</v>
      </c>
      <c r="C2715" s="21" t="s">
        <v>11</v>
      </c>
      <c r="D2715" s="22">
        <v>22</v>
      </c>
      <c r="E2715" s="23" t="s">
        <v>60</v>
      </c>
      <c r="F2715">
        <f t="shared" si="42"/>
        <v>202001</v>
      </c>
    </row>
    <row r="2716" spans="1:6" x14ac:dyDescent="0.3">
      <c r="A2716" s="21" t="s">
        <v>14</v>
      </c>
      <c r="B2716" s="21" t="s">
        <v>6</v>
      </c>
      <c r="C2716" s="21" t="s">
        <v>12</v>
      </c>
      <c r="D2716" s="22">
        <v>13</v>
      </c>
      <c r="E2716" s="23" t="s">
        <v>60</v>
      </c>
      <c r="F2716">
        <f t="shared" si="42"/>
        <v>202001</v>
      </c>
    </row>
    <row r="2717" spans="1:6" x14ac:dyDescent="0.3">
      <c r="A2717" s="21" t="s">
        <v>140</v>
      </c>
      <c r="B2717" s="21" t="s">
        <v>6</v>
      </c>
      <c r="C2717" s="21" t="s">
        <v>7</v>
      </c>
      <c r="D2717" s="22">
        <v>22</v>
      </c>
      <c r="E2717" s="23" t="s">
        <v>60</v>
      </c>
      <c r="F2717">
        <f t="shared" si="42"/>
        <v>202001</v>
      </c>
    </row>
    <row r="2718" spans="1:6" x14ac:dyDescent="0.3">
      <c r="A2718" s="21" t="s">
        <v>140</v>
      </c>
      <c r="B2718" s="21" t="s">
        <v>6</v>
      </c>
      <c r="C2718" s="21" t="s">
        <v>9</v>
      </c>
      <c r="D2718" s="22">
        <v>1</v>
      </c>
      <c r="E2718" s="23" t="s">
        <v>60</v>
      </c>
      <c r="F2718">
        <f t="shared" si="42"/>
        <v>202001</v>
      </c>
    </row>
    <row r="2719" spans="1:6" x14ac:dyDescent="0.3">
      <c r="A2719" s="21" t="s">
        <v>140</v>
      </c>
      <c r="B2719" s="21" t="s">
        <v>6</v>
      </c>
      <c r="C2719" s="21" t="s">
        <v>10</v>
      </c>
      <c r="D2719" s="22">
        <v>5</v>
      </c>
      <c r="E2719" s="23" t="s">
        <v>60</v>
      </c>
      <c r="F2719">
        <f t="shared" si="42"/>
        <v>202001</v>
      </c>
    </row>
    <row r="2720" spans="1:6" x14ac:dyDescent="0.3">
      <c r="A2720" s="21" t="s">
        <v>140</v>
      </c>
      <c r="B2720" s="21" t="s">
        <v>6</v>
      </c>
      <c r="C2720" s="21" t="s">
        <v>11</v>
      </c>
      <c r="D2720" s="22">
        <v>2</v>
      </c>
      <c r="E2720" s="23" t="s">
        <v>60</v>
      </c>
      <c r="F2720">
        <f t="shared" si="42"/>
        <v>202001</v>
      </c>
    </row>
    <row r="2721" spans="1:6" x14ac:dyDescent="0.3">
      <c r="A2721" s="21" t="s">
        <v>140</v>
      </c>
      <c r="B2721" s="21" t="s">
        <v>6</v>
      </c>
      <c r="C2721" s="21" t="s">
        <v>12</v>
      </c>
      <c r="D2721" s="22">
        <v>0</v>
      </c>
      <c r="E2721" s="23" t="s">
        <v>60</v>
      </c>
      <c r="F2721">
        <f t="shared" si="42"/>
        <v>202001</v>
      </c>
    </row>
    <row r="2722" spans="1:6" x14ac:dyDescent="0.3">
      <c r="A2722" s="21" t="s">
        <v>15</v>
      </c>
      <c r="B2722" s="21" t="s">
        <v>6</v>
      </c>
      <c r="C2722" s="21" t="s">
        <v>7</v>
      </c>
      <c r="D2722" s="22">
        <v>412</v>
      </c>
      <c r="E2722" s="23" t="s">
        <v>60</v>
      </c>
      <c r="F2722">
        <f t="shared" si="42"/>
        <v>202001</v>
      </c>
    </row>
    <row r="2723" spans="1:6" x14ac:dyDescent="0.3">
      <c r="A2723" s="21" t="s">
        <v>15</v>
      </c>
      <c r="B2723" s="21" t="s">
        <v>6</v>
      </c>
      <c r="C2723" s="21" t="s">
        <v>9</v>
      </c>
      <c r="D2723" s="22">
        <v>163</v>
      </c>
      <c r="E2723" s="23" t="s">
        <v>60</v>
      </c>
      <c r="F2723">
        <f t="shared" si="42"/>
        <v>202001</v>
      </c>
    </row>
    <row r="2724" spans="1:6" x14ac:dyDescent="0.3">
      <c r="A2724" s="21" t="s">
        <v>15</v>
      </c>
      <c r="B2724" s="21" t="s">
        <v>6</v>
      </c>
      <c r="C2724" s="21" t="s">
        <v>10</v>
      </c>
      <c r="D2724" s="22">
        <v>461</v>
      </c>
      <c r="E2724" s="23" t="s">
        <v>60</v>
      </c>
      <c r="F2724">
        <f t="shared" si="42"/>
        <v>202001</v>
      </c>
    </row>
    <row r="2725" spans="1:6" x14ac:dyDescent="0.3">
      <c r="A2725" s="21" t="s">
        <v>15</v>
      </c>
      <c r="B2725" s="21" t="s">
        <v>6</v>
      </c>
      <c r="C2725" s="21" t="s">
        <v>11</v>
      </c>
      <c r="D2725" s="22">
        <v>193</v>
      </c>
      <c r="E2725" s="23" t="s">
        <v>60</v>
      </c>
      <c r="F2725">
        <f t="shared" si="42"/>
        <v>202001</v>
      </c>
    </row>
    <row r="2726" spans="1:6" x14ac:dyDescent="0.3">
      <c r="A2726" s="21" t="s">
        <v>15</v>
      </c>
      <c r="B2726" s="21" t="s">
        <v>6</v>
      </c>
      <c r="C2726" s="21" t="s">
        <v>12</v>
      </c>
      <c r="D2726" s="22">
        <v>24</v>
      </c>
      <c r="E2726" s="23" t="s">
        <v>60</v>
      </c>
      <c r="F2726">
        <f t="shared" si="42"/>
        <v>202001</v>
      </c>
    </row>
    <row r="2727" spans="1:6" x14ac:dyDescent="0.3">
      <c r="A2727" s="21" t="s">
        <v>16</v>
      </c>
      <c r="B2727" s="21" t="s">
        <v>6</v>
      </c>
      <c r="C2727" s="21" t="s">
        <v>7</v>
      </c>
      <c r="D2727" s="22">
        <v>1376</v>
      </c>
      <c r="E2727" s="23" t="s">
        <v>60</v>
      </c>
      <c r="F2727">
        <f t="shared" si="42"/>
        <v>202001</v>
      </c>
    </row>
    <row r="2728" spans="1:6" x14ac:dyDescent="0.3">
      <c r="A2728" s="21" t="s">
        <v>16</v>
      </c>
      <c r="B2728" s="21" t="s">
        <v>6</v>
      </c>
      <c r="C2728" s="21" t="s">
        <v>9</v>
      </c>
      <c r="D2728" s="22">
        <v>343</v>
      </c>
      <c r="E2728" s="23" t="s">
        <v>60</v>
      </c>
      <c r="F2728">
        <f t="shared" si="42"/>
        <v>202001</v>
      </c>
    </row>
    <row r="2729" spans="1:6" x14ac:dyDescent="0.3">
      <c r="A2729" s="21" t="s">
        <v>16</v>
      </c>
      <c r="B2729" s="21" t="s">
        <v>6</v>
      </c>
      <c r="C2729" s="21" t="s">
        <v>10</v>
      </c>
      <c r="D2729" s="22">
        <v>390</v>
      </c>
      <c r="E2729" s="23" t="s">
        <v>60</v>
      </c>
      <c r="F2729">
        <f t="shared" si="42"/>
        <v>202001</v>
      </c>
    </row>
    <row r="2730" spans="1:6" x14ac:dyDescent="0.3">
      <c r="A2730" s="21" t="s">
        <v>16</v>
      </c>
      <c r="B2730" s="21" t="s">
        <v>6</v>
      </c>
      <c r="C2730" s="21" t="s">
        <v>11</v>
      </c>
      <c r="D2730" s="22">
        <v>155</v>
      </c>
      <c r="E2730" s="23" t="s">
        <v>60</v>
      </c>
      <c r="F2730">
        <f t="shared" si="42"/>
        <v>202001</v>
      </c>
    </row>
    <row r="2731" spans="1:6" x14ac:dyDescent="0.3">
      <c r="A2731" s="21" t="s">
        <v>16</v>
      </c>
      <c r="B2731" s="21" t="s">
        <v>6</v>
      </c>
      <c r="C2731" s="21" t="s">
        <v>12</v>
      </c>
      <c r="D2731" s="22">
        <v>20</v>
      </c>
      <c r="E2731" s="23" t="s">
        <v>60</v>
      </c>
      <c r="F2731">
        <f t="shared" si="42"/>
        <v>202001</v>
      </c>
    </row>
    <row r="2732" spans="1:6" x14ac:dyDescent="0.3">
      <c r="A2732" s="21" t="s">
        <v>17</v>
      </c>
      <c r="B2732" s="21" t="s">
        <v>6</v>
      </c>
      <c r="C2732" s="21" t="s">
        <v>7</v>
      </c>
      <c r="D2732" s="22">
        <v>104</v>
      </c>
      <c r="E2732" s="23" t="s">
        <v>60</v>
      </c>
      <c r="F2732">
        <f t="shared" si="42"/>
        <v>202001</v>
      </c>
    </row>
    <row r="2733" spans="1:6" x14ac:dyDescent="0.3">
      <c r="A2733" s="21" t="s">
        <v>17</v>
      </c>
      <c r="B2733" s="21" t="s">
        <v>6</v>
      </c>
      <c r="C2733" s="21" t="s">
        <v>9</v>
      </c>
      <c r="D2733" s="22">
        <v>17</v>
      </c>
      <c r="E2733" s="23" t="s">
        <v>60</v>
      </c>
      <c r="F2733">
        <f t="shared" si="42"/>
        <v>202001</v>
      </c>
    </row>
    <row r="2734" spans="1:6" x14ac:dyDescent="0.3">
      <c r="A2734" s="21" t="s">
        <v>17</v>
      </c>
      <c r="B2734" s="21" t="s">
        <v>6</v>
      </c>
      <c r="C2734" s="21" t="s">
        <v>10</v>
      </c>
      <c r="D2734" s="22">
        <v>18</v>
      </c>
      <c r="E2734" s="23" t="s">
        <v>60</v>
      </c>
      <c r="F2734">
        <f t="shared" si="42"/>
        <v>202001</v>
      </c>
    </row>
    <row r="2735" spans="1:6" x14ac:dyDescent="0.3">
      <c r="A2735" s="21" t="s">
        <v>17</v>
      </c>
      <c r="B2735" s="21" t="s">
        <v>6</v>
      </c>
      <c r="C2735" s="21" t="s">
        <v>11</v>
      </c>
      <c r="D2735" s="22">
        <v>17</v>
      </c>
      <c r="E2735" s="23" t="s">
        <v>60</v>
      </c>
      <c r="F2735">
        <f t="shared" si="42"/>
        <v>202001</v>
      </c>
    </row>
    <row r="2736" spans="1:6" x14ac:dyDescent="0.3">
      <c r="A2736" s="21" t="s">
        <v>17</v>
      </c>
      <c r="B2736" s="21" t="s">
        <v>6</v>
      </c>
      <c r="C2736" s="21" t="s">
        <v>12</v>
      </c>
      <c r="D2736" s="22">
        <v>0</v>
      </c>
      <c r="E2736" s="23" t="s">
        <v>60</v>
      </c>
      <c r="F2736">
        <f t="shared" si="42"/>
        <v>202001</v>
      </c>
    </row>
    <row r="2737" spans="1:6" x14ac:dyDescent="0.3">
      <c r="A2737" s="21" t="s">
        <v>141</v>
      </c>
      <c r="B2737" s="21" t="s">
        <v>6</v>
      </c>
      <c r="C2737" s="21" t="s">
        <v>7</v>
      </c>
      <c r="D2737" s="22">
        <v>8</v>
      </c>
      <c r="E2737" s="23" t="s">
        <v>60</v>
      </c>
      <c r="F2737">
        <f t="shared" si="42"/>
        <v>202001</v>
      </c>
    </row>
    <row r="2738" spans="1:6" x14ac:dyDescent="0.3">
      <c r="A2738" s="21" t="s">
        <v>141</v>
      </c>
      <c r="B2738" s="21" t="s">
        <v>6</v>
      </c>
      <c r="C2738" s="21" t="s">
        <v>9</v>
      </c>
      <c r="D2738" s="22">
        <v>5</v>
      </c>
      <c r="E2738" s="23" t="s">
        <v>60</v>
      </c>
      <c r="F2738">
        <f t="shared" si="42"/>
        <v>202001</v>
      </c>
    </row>
    <row r="2739" spans="1:6" x14ac:dyDescent="0.3">
      <c r="A2739" s="21" t="s">
        <v>141</v>
      </c>
      <c r="B2739" s="21" t="s">
        <v>6</v>
      </c>
      <c r="C2739" s="21" t="s">
        <v>10</v>
      </c>
      <c r="D2739" s="22">
        <v>0</v>
      </c>
      <c r="E2739" s="23" t="s">
        <v>60</v>
      </c>
      <c r="F2739">
        <f t="shared" si="42"/>
        <v>202001</v>
      </c>
    </row>
    <row r="2740" spans="1:6" x14ac:dyDescent="0.3">
      <c r="A2740" s="21" t="s">
        <v>141</v>
      </c>
      <c r="B2740" s="21" t="s">
        <v>6</v>
      </c>
      <c r="C2740" s="21" t="s">
        <v>11</v>
      </c>
      <c r="D2740" s="22">
        <v>2</v>
      </c>
      <c r="E2740" s="23" t="s">
        <v>60</v>
      </c>
      <c r="F2740">
        <f t="shared" si="42"/>
        <v>202001</v>
      </c>
    </row>
    <row r="2741" spans="1:6" x14ac:dyDescent="0.3">
      <c r="A2741" s="21" t="s">
        <v>141</v>
      </c>
      <c r="B2741" s="21" t="s">
        <v>6</v>
      </c>
      <c r="C2741" s="21" t="s">
        <v>12</v>
      </c>
      <c r="D2741" s="22">
        <v>0</v>
      </c>
      <c r="E2741" s="23" t="s">
        <v>60</v>
      </c>
      <c r="F2741">
        <f t="shared" si="42"/>
        <v>202001</v>
      </c>
    </row>
    <row r="2742" spans="1:6" x14ac:dyDescent="0.3">
      <c r="A2742" s="21" t="s">
        <v>18</v>
      </c>
      <c r="B2742" s="21" t="s">
        <v>6</v>
      </c>
      <c r="C2742" s="21" t="s">
        <v>7</v>
      </c>
      <c r="D2742" s="22">
        <v>290</v>
      </c>
      <c r="E2742" s="23" t="s">
        <v>60</v>
      </c>
      <c r="F2742">
        <f t="shared" si="42"/>
        <v>202001</v>
      </c>
    </row>
    <row r="2743" spans="1:6" x14ac:dyDescent="0.3">
      <c r="A2743" s="21" t="s">
        <v>18</v>
      </c>
      <c r="B2743" s="21" t="s">
        <v>6</v>
      </c>
      <c r="C2743" s="21" t="s">
        <v>9</v>
      </c>
      <c r="D2743" s="22">
        <v>96</v>
      </c>
      <c r="E2743" s="23" t="s">
        <v>60</v>
      </c>
      <c r="F2743">
        <f t="shared" si="42"/>
        <v>202001</v>
      </c>
    </row>
    <row r="2744" spans="1:6" x14ac:dyDescent="0.3">
      <c r="A2744" s="21" t="s">
        <v>18</v>
      </c>
      <c r="B2744" s="21" t="s">
        <v>6</v>
      </c>
      <c r="C2744" s="21" t="s">
        <v>10</v>
      </c>
      <c r="D2744" s="22">
        <v>84</v>
      </c>
      <c r="E2744" s="23" t="s">
        <v>60</v>
      </c>
      <c r="F2744">
        <f t="shared" si="42"/>
        <v>202001</v>
      </c>
    </row>
    <row r="2745" spans="1:6" x14ac:dyDescent="0.3">
      <c r="A2745" s="21" t="s">
        <v>18</v>
      </c>
      <c r="B2745" s="21" t="s">
        <v>6</v>
      </c>
      <c r="C2745" s="21" t="s">
        <v>11</v>
      </c>
      <c r="D2745" s="22">
        <v>73</v>
      </c>
      <c r="E2745" s="23" t="s">
        <v>60</v>
      </c>
      <c r="F2745">
        <f t="shared" si="42"/>
        <v>202001</v>
      </c>
    </row>
    <row r="2746" spans="1:6" x14ac:dyDescent="0.3">
      <c r="A2746" s="21" t="s">
        <v>18</v>
      </c>
      <c r="B2746" s="21" t="s">
        <v>6</v>
      </c>
      <c r="C2746" s="21" t="s">
        <v>12</v>
      </c>
      <c r="D2746" s="22">
        <v>10</v>
      </c>
      <c r="E2746" s="23" t="s">
        <v>60</v>
      </c>
      <c r="F2746">
        <f t="shared" si="42"/>
        <v>202001</v>
      </c>
    </row>
    <row r="2747" spans="1:6" x14ac:dyDescent="0.3">
      <c r="A2747" s="21" t="s">
        <v>19</v>
      </c>
      <c r="B2747" s="21" t="s">
        <v>6</v>
      </c>
      <c r="C2747" s="21" t="s">
        <v>7</v>
      </c>
      <c r="D2747" s="22">
        <v>41</v>
      </c>
      <c r="E2747" s="23" t="s">
        <v>60</v>
      </c>
      <c r="F2747">
        <f t="shared" si="42"/>
        <v>202001</v>
      </c>
    </row>
    <row r="2748" spans="1:6" x14ac:dyDescent="0.3">
      <c r="A2748" s="21" t="s">
        <v>19</v>
      </c>
      <c r="B2748" s="21" t="s">
        <v>6</v>
      </c>
      <c r="C2748" s="21" t="s">
        <v>9</v>
      </c>
      <c r="D2748" s="22">
        <v>10</v>
      </c>
      <c r="E2748" s="23" t="s">
        <v>60</v>
      </c>
      <c r="F2748">
        <f t="shared" si="42"/>
        <v>202001</v>
      </c>
    </row>
    <row r="2749" spans="1:6" x14ac:dyDescent="0.3">
      <c r="A2749" s="21" t="s">
        <v>19</v>
      </c>
      <c r="B2749" s="21" t="s">
        <v>6</v>
      </c>
      <c r="C2749" s="21" t="s">
        <v>10</v>
      </c>
      <c r="D2749" s="22">
        <v>5</v>
      </c>
      <c r="E2749" s="23" t="s">
        <v>60</v>
      </c>
      <c r="F2749">
        <f t="shared" si="42"/>
        <v>202001</v>
      </c>
    </row>
    <row r="2750" spans="1:6" x14ac:dyDescent="0.3">
      <c r="A2750" s="21" t="s">
        <v>19</v>
      </c>
      <c r="B2750" s="21" t="s">
        <v>6</v>
      </c>
      <c r="C2750" s="21" t="s">
        <v>11</v>
      </c>
      <c r="D2750" s="22">
        <v>17</v>
      </c>
      <c r="E2750" s="23" t="s">
        <v>60</v>
      </c>
      <c r="F2750">
        <f t="shared" si="42"/>
        <v>202001</v>
      </c>
    </row>
    <row r="2751" spans="1:6" x14ac:dyDescent="0.3">
      <c r="A2751" s="21" t="s">
        <v>19</v>
      </c>
      <c r="B2751" s="21" t="s">
        <v>6</v>
      </c>
      <c r="C2751" s="21" t="s">
        <v>12</v>
      </c>
      <c r="D2751" s="22">
        <v>0</v>
      </c>
      <c r="E2751" s="23" t="s">
        <v>60</v>
      </c>
      <c r="F2751">
        <f t="shared" si="42"/>
        <v>202001</v>
      </c>
    </row>
    <row r="2752" spans="1:6" x14ac:dyDescent="0.3">
      <c r="A2752" s="21" t="s">
        <v>20</v>
      </c>
      <c r="B2752" s="21" t="s">
        <v>6</v>
      </c>
      <c r="C2752" s="21" t="s">
        <v>7</v>
      </c>
      <c r="D2752" s="22">
        <v>92</v>
      </c>
      <c r="E2752" s="23" t="s">
        <v>60</v>
      </c>
      <c r="F2752">
        <f t="shared" si="42"/>
        <v>202001</v>
      </c>
    </row>
    <row r="2753" spans="1:6" x14ac:dyDescent="0.3">
      <c r="A2753" s="21" t="s">
        <v>20</v>
      </c>
      <c r="B2753" s="21" t="s">
        <v>6</v>
      </c>
      <c r="C2753" s="21" t="s">
        <v>9</v>
      </c>
      <c r="D2753" s="22">
        <v>12</v>
      </c>
      <c r="E2753" s="23" t="s">
        <v>60</v>
      </c>
      <c r="F2753">
        <f t="shared" si="42"/>
        <v>202001</v>
      </c>
    </row>
    <row r="2754" spans="1:6" x14ac:dyDescent="0.3">
      <c r="A2754" s="21" t="s">
        <v>20</v>
      </c>
      <c r="B2754" s="21" t="s">
        <v>6</v>
      </c>
      <c r="C2754" s="21" t="s">
        <v>10</v>
      </c>
      <c r="D2754" s="22">
        <v>8</v>
      </c>
      <c r="E2754" s="23" t="s">
        <v>60</v>
      </c>
      <c r="F2754">
        <f t="shared" si="42"/>
        <v>202001</v>
      </c>
    </row>
    <row r="2755" spans="1:6" x14ac:dyDescent="0.3">
      <c r="A2755" s="21" t="s">
        <v>20</v>
      </c>
      <c r="B2755" s="21" t="s">
        <v>6</v>
      </c>
      <c r="C2755" s="21" t="s">
        <v>11</v>
      </c>
      <c r="D2755" s="22">
        <v>13</v>
      </c>
      <c r="E2755" s="23" t="s">
        <v>60</v>
      </c>
      <c r="F2755">
        <f t="shared" ref="F2755:F2818" si="43">YEAR(E2755)*100+MONTH(E2755)</f>
        <v>202001</v>
      </c>
    </row>
    <row r="2756" spans="1:6" x14ac:dyDescent="0.3">
      <c r="A2756" s="21" t="s">
        <v>20</v>
      </c>
      <c r="B2756" s="21" t="s">
        <v>6</v>
      </c>
      <c r="C2756" s="21" t="s">
        <v>12</v>
      </c>
      <c r="D2756" s="22">
        <v>1</v>
      </c>
      <c r="E2756" s="23" t="s">
        <v>60</v>
      </c>
      <c r="F2756">
        <f t="shared" si="43"/>
        <v>202001</v>
      </c>
    </row>
    <row r="2757" spans="1:6" x14ac:dyDescent="0.3">
      <c r="A2757" s="21" t="s">
        <v>21</v>
      </c>
      <c r="B2757" s="21" t="s">
        <v>6</v>
      </c>
      <c r="C2757" s="21" t="s">
        <v>7</v>
      </c>
      <c r="D2757" s="22">
        <v>28</v>
      </c>
      <c r="E2757" s="23" t="s">
        <v>60</v>
      </c>
      <c r="F2757">
        <f t="shared" si="43"/>
        <v>202001</v>
      </c>
    </row>
    <row r="2758" spans="1:6" x14ac:dyDescent="0.3">
      <c r="A2758" s="21" t="s">
        <v>21</v>
      </c>
      <c r="B2758" s="21" t="s">
        <v>6</v>
      </c>
      <c r="C2758" s="21" t="s">
        <v>9</v>
      </c>
      <c r="D2758" s="22">
        <v>17</v>
      </c>
      <c r="E2758" s="23" t="s">
        <v>60</v>
      </c>
      <c r="F2758">
        <f t="shared" si="43"/>
        <v>202001</v>
      </c>
    </row>
    <row r="2759" spans="1:6" x14ac:dyDescent="0.3">
      <c r="A2759" s="21" t="s">
        <v>21</v>
      </c>
      <c r="B2759" s="21" t="s">
        <v>6</v>
      </c>
      <c r="C2759" s="21" t="s">
        <v>10</v>
      </c>
      <c r="D2759" s="22">
        <v>19</v>
      </c>
      <c r="E2759" s="23" t="s">
        <v>60</v>
      </c>
      <c r="F2759">
        <f t="shared" si="43"/>
        <v>202001</v>
      </c>
    </row>
    <row r="2760" spans="1:6" x14ac:dyDescent="0.3">
      <c r="A2760" s="21" t="s">
        <v>21</v>
      </c>
      <c r="B2760" s="21" t="s">
        <v>6</v>
      </c>
      <c r="C2760" s="21" t="s">
        <v>11</v>
      </c>
      <c r="D2760" s="22">
        <v>3</v>
      </c>
      <c r="E2760" s="23" t="s">
        <v>60</v>
      </c>
      <c r="F2760">
        <f t="shared" si="43"/>
        <v>202001</v>
      </c>
    </row>
    <row r="2761" spans="1:6" x14ac:dyDescent="0.3">
      <c r="A2761" s="21" t="s">
        <v>21</v>
      </c>
      <c r="B2761" s="21" t="s">
        <v>6</v>
      </c>
      <c r="C2761" s="21" t="s">
        <v>12</v>
      </c>
      <c r="D2761" s="22">
        <v>1</v>
      </c>
      <c r="E2761" s="23" t="s">
        <v>60</v>
      </c>
      <c r="F2761">
        <f t="shared" si="43"/>
        <v>202001</v>
      </c>
    </row>
    <row r="2762" spans="1:6" x14ac:dyDescent="0.3">
      <c r="A2762" s="21" t="s">
        <v>22</v>
      </c>
      <c r="B2762" s="21" t="s">
        <v>6</v>
      </c>
      <c r="C2762" s="21" t="s">
        <v>7</v>
      </c>
      <c r="D2762" s="22">
        <v>12</v>
      </c>
      <c r="E2762" s="23" t="s">
        <v>60</v>
      </c>
      <c r="F2762">
        <f t="shared" si="43"/>
        <v>202001</v>
      </c>
    </row>
    <row r="2763" spans="1:6" x14ac:dyDescent="0.3">
      <c r="A2763" s="21" t="s">
        <v>22</v>
      </c>
      <c r="B2763" s="21" t="s">
        <v>6</v>
      </c>
      <c r="C2763" s="21" t="s">
        <v>9</v>
      </c>
      <c r="D2763" s="22">
        <v>0</v>
      </c>
      <c r="E2763" s="23" t="s">
        <v>60</v>
      </c>
      <c r="F2763">
        <f t="shared" si="43"/>
        <v>202001</v>
      </c>
    </row>
    <row r="2764" spans="1:6" x14ac:dyDescent="0.3">
      <c r="A2764" s="21" t="s">
        <v>22</v>
      </c>
      <c r="B2764" s="21" t="s">
        <v>6</v>
      </c>
      <c r="C2764" s="21" t="s">
        <v>10</v>
      </c>
      <c r="D2764" s="22">
        <v>3</v>
      </c>
      <c r="E2764" s="23" t="s">
        <v>60</v>
      </c>
      <c r="F2764">
        <f t="shared" si="43"/>
        <v>202001</v>
      </c>
    </row>
    <row r="2765" spans="1:6" x14ac:dyDescent="0.3">
      <c r="A2765" s="21" t="s">
        <v>22</v>
      </c>
      <c r="B2765" s="21" t="s">
        <v>6</v>
      </c>
      <c r="C2765" s="21" t="s">
        <v>11</v>
      </c>
      <c r="D2765" s="22">
        <v>0</v>
      </c>
      <c r="E2765" s="23" t="s">
        <v>60</v>
      </c>
      <c r="F2765">
        <f t="shared" si="43"/>
        <v>202001</v>
      </c>
    </row>
    <row r="2766" spans="1:6" x14ac:dyDescent="0.3">
      <c r="A2766" s="21" t="s">
        <v>22</v>
      </c>
      <c r="B2766" s="21" t="s">
        <v>6</v>
      </c>
      <c r="C2766" s="21" t="s">
        <v>12</v>
      </c>
      <c r="D2766" s="22">
        <v>1</v>
      </c>
      <c r="E2766" s="23" t="s">
        <v>60</v>
      </c>
      <c r="F2766">
        <f t="shared" si="43"/>
        <v>202001</v>
      </c>
    </row>
    <row r="2767" spans="1:6" x14ac:dyDescent="0.3">
      <c r="A2767" s="21" t="s">
        <v>23</v>
      </c>
      <c r="B2767" s="21" t="s">
        <v>6</v>
      </c>
      <c r="C2767" s="21" t="s">
        <v>7</v>
      </c>
      <c r="D2767" s="22">
        <v>0</v>
      </c>
      <c r="E2767" s="23" t="s">
        <v>60</v>
      </c>
      <c r="F2767">
        <f t="shared" si="43"/>
        <v>202001</v>
      </c>
    </row>
    <row r="2768" spans="1:6" x14ac:dyDescent="0.3">
      <c r="A2768" s="21" t="s">
        <v>23</v>
      </c>
      <c r="B2768" s="21" t="s">
        <v>6</v>
      </c>
      <c r="C2768" s="21" t="s">
        <v>9</v>
      </c>
      <c r="D2768" s="22">
        <v>0</v>
      </c>
      <c r="E2768" s="23" t="s">
        <v>60</v>
      </c>
      <c r="F2768">
        <f t="shared" si="43"/>
        <v>202001</v>
      </c>
    </row>
    <row r="2769" spans="1:6" x14ac:dyDescent="0.3">
      <c r="A2769" s="21" t="s">
        <v>23</v>
      </c>
      <c r="B2769" s="21" t="s">
        <v>6</v>
      </c>
      <c r="C2769" s="21" t="s">
        <v>10</v>
      </c>
      <c r="D2769" s="22">
        <v>0</v>
      </c>
      <c r="E2769" s="23" t="s">
        <v>60</v>
      </c>
      <c r="F2769">
        <f t="shared" si="43"/>
        <v>202001</v>
      </c>
    </row>
    <row r="2770" spans="1:6" x14ac:dyDescent="0.3">
      <c r="A2770" s="21" t="s">
        <v>23</v>
      </c>
      <c r="B2770" s="21" t="s">
        <v>6</v>
      </c>
      <c r="C2770" s="21" t="s">
        <v>11</v>
      </c>
      <c r="D2770" s="22">
        <v>0</v>
      </c>
      <c r="E2770" s="23" t="s">
        <v>60</v>
      </c>
      <c r="F2770">
        <f t="shared" si="43"/>
        <v>202001</v>
      </c>
    </row>
    <row r="2771" spans="1:6" x14ac:dyDescent="0.3">
      <c r="A2771" s="21" t="s">
        <v>23</v>
      </c>
      <c r="B2771" s="21" t="s">
        <v>6</v>
      </c>
      <c r="C2771" s="21" t="s">
        <v>12</v>
      </c>
      <c r="D2771" s="22">
        <v>0</v>
      </c>
      <c r="E2771" s="23" t="s">
        <v>60</v>
      </c>
      <c r="F2771">
        <f t="shared" si="43"/>
        <v>202001</v>
      </c>
    </row>
    <row r="2772" spans="1:6" x14ac:dyDescent="0.3">
      <c r="A2772" s="21" t="s">
        <v>24</v>
      </c>
      <c r="B2772" s="21" t="s">
        <v>6</v>
      </c>
      <c r="C2772" s="21" t="s">
        <v>7</v>
      </c>
      <c r="D2772" s="22">
        <v>3</v>
      </c>
      <c r="E2772" s="23" t="s">
        <v>60</v>
      </c>
      <c r="F2772">
        <f t="shared" si="43"/>
        <v>202001</v>
      </c>
    </row>
    <row r="2773" spans="1:6" x14ac:dyDescent="0.3">
      <c r="A2773" s="21" t="s">
        <v>24</v>
      </c>
      <c r="B2773" s="21" t="s">
        <v>6</v>
      </c>
      <c r="C2773" s="21" t="s">
        <v>9</v>
      </c>
      <c r="D2773" s="22">
        <v>0</v>
      </c>
      <c r="E2773" s="23" t="s">
        <v>60</v>
      </c>
      <c r="F2773">
        <f t="shared" si="43"/>
        <v>202001</v>
      </c>
    </row>
    <row r="2774" spans="1:6" x14ac:dyDescent="0.3">
      <c r="A2774" s="21" t="s">
        <v>24</v>
      </c>
      <c r="B2774" s="21" t="s">
        <v>6</v>
      </c>
      <c r="C2774" s="21" t="s">
        <v>10</v>
      </c>
      <c r="D2774" s="22">
        <v>0</v>
      </c>
      <c r="E2774" s="23" t="s">
        <v>60</v>
      </c>
      <c r="F2774">
        <f t="shared" si="43"/>
        <v>202001</v>
      </c>
    </row>
    <row r="2775" spans="1:6" x14ac:dyDescent="0.3">
      <c r="A2775" s="21" t="s">
        <v>24</v>
      </c>
      <c r="B2775" s="21" t="s">
        <v>6</v>
      </c>
      <c r="C2775" s="21" t="s">
        <v>11</v>
      </c>
      <c r="D2775" s="22">
        <v>1</v>
      </c>
      <c r="E2775" s="23" t="s">
        <v>60</v>
      </c>
      <c r="F2775">
        <f t="shared" si="43"/>
        <v>202001</v>
      </c>
    </row>
    <row r="2776" spans="1:6" x14ac:dyDescent="0.3">
      <c r="A2776" s="21" t="s">
        <v>24</v>
      </c>
      <c r="B2776" s="21" t="s">
        <v>6</v>
      </c>
      <c r="C2776" s="21" t="s">
        <v>12</v>
      </c>
      <c r="D2776" s="22">
        <v>1</v>
      </c>
      <c r="E2776" s="23" t="s">
        <v>60</v>
      </c>
      <c r="F2776">
        <f t="shared" si="43"/>
        <v>202001</v>
      </c>
    </row>
    <row r="2777" spans="1:6" x14ac:dyDescent="0.3">
      <c r="A2777" s="21" t="s">
        <v>5</v>
      </c>
      <c r="B2777" s="21" t="s">
        <v>6</v>
      </c>
      <c r="C2777" s="21" t="s">
        <v>7</v>
      </c>
      <c r="D2777" s="22">
        <v>341</v>
      </c>
      <c r="E2777" s="23" t="s">
        <v>61</v>
      </c>
      <c r="F2777">
        <f t="shared" si="43"/>
        <v>202002</v>
      </c>
    </row>
    <row r="2778" spans="1:6" x14ac:dyDescent="0.3">
      <c r="A2778" s="21" t="s">
        <v>5</v>
      </c>
      <c r="B2778" s="21" t="s">
        <v>6</v>
      </c>
      <c r="C2778" s="21" t="s">
        <v>9</v>
      </c>
      <c r="D2778" s="22">
        <v>79</v>
      </c>
      <c r="E2778" s="23" t="s">
        <v>61</v>
      </c>
      <c r="F2778">
        <f t="shared" si="43"/>
        <v>202002</v>
      </c>
    </row>
    <row r="2779" spans="1:6" x14ac:dyDescent="0.3">
      <c r="A2779" s="21" t="s">
        <v>5</v>
      </c>
      <c r="B2779" s="21" t="s">
        <v>6</v>
      </c>
      <c r="C2779" s="21" t="s">
        <v>10</v>
      </c>
      <c r="D2779" s="22">
        <v>166</v>
      </c>
      <c r="E2779" s="23" t="s">
        <v>61</v>
      </c>
      <c r="F2779">
        <f t="shared" si="43"/>
        <v>202002</v>
      </c>
    </row>
    <row r="2780" spans="1:6" x14ac:dyDescent="0.3">
      <c r="A2780" s="21" t="s">
        <v>5</v>
      </c>
      <c r="B2780" s="21" t="s">
        <v>6</v>
      </c>
      <c r="C2780" s="21" t="s">
        <v>11</v>
      </c>
      <c r="D2780" s="22">
        <v>80</v>
      </c>
      <c r="E2780" s="23" t="s">
        <v>61</v>
      </c>
      <c r="F2780">
        <f t="shared" si="43"/>
        <v>202002</v>
      </c>
    </row>
    <row r="2781" spans="1:6" x14ac:dyDescent="0.3">
      <c r="A2781" s="21" t="s">
        <v>5</v>
      </c>
      <c r="B2781" s="21" t="s">
        <v>6</v>
      </c>
      <c r="C2781" s="21" t="s">
        <v>12</v>
      </c>
      <c r="D2781" s="22">
        <v>16</v>
      </c>
      <c r="E2781" s="23" t="s">
        <v>61</v>
      </c>
      <c r="F2781">
        <f t="shared" si="43"/>
        <v>202002</v>
      </c>
    </row>
    <row r="2782" spans="1:6" x14ac:dyDescent="0.3">
      <c r="A2782" s="21" t="s">
        <v>13</v>
      </c>
      <c r="B2782" s="21" t="s">
        <v>6</v>
      </c>
      <c r="C2782" s="21" t="s">
        <v>7</v>
      </c>
      <c r="D2782" s="22">
        <v>34</v>
      </c>
      <c r="E2782" s="23" t="s">
        <v>61</v>
      </c>
      <c r="F2782">
        <f t="shared" si="43"/>
        <v>202002</v>
      </c>
    </row>
    <row r="2783" spans="1:6" x14ac:dyDescent="0.3">
      <c r="A2783" s="21" t="s">
        <v>13</v>
      </c>
      <c r="B2783" s="21" t="s">
        <v>6</v>
      </c>
      <c r="C2783" s="21" t="s">
        <v>9</v>
      </c>
      <c r="D2783" s="22">
        <v>9</v>
      </c>
      <c r="E2783" s="23" t="s">
        <v>61</v>
      </c>
      <c r="F2783">
        <f t="shared" si="43"/>
        <v>202002</v>
      </c>
    </row>
    <row r="2784" spans="1:6" x14ac:dyDescent="0.3">
      <c r="A2784" s="21" t="s">
        <v>13</v>
      </c>
      <c r="B2784" s="21" t="s">
        <v>6</v>
      </c>
      <c r="C2784" s="21" t="s">
        <v>10</v>
      </c>
      <c r="D2784" s="22">
        <v>26</v>
      </c>
      <c r="E2784" s="23" t="s">
        <v>61</v>
      </c>
      <c r="F2784">
        <f t="shared" si="43"/>
        <v>202002</v>
      </c>
    </row>
    <row r="2785" spans="1:6" x14ac:dyDescent="0.3">
      <c r="A2785" s="21" t="s">
        <v>13</v>
      </c>
      <c r="B2785" s="21" t="s">
        <v>6</v>
      </c>
      <c r="C2785" s="21" t="s">
        <v>11</v>
      </c>
      <c r="D2785" s="22">
        <v>17</v>
      </c>
      <c r="E2785" s="23" t="s">
        <v>61</v>
      </c>
      <c r="F2785">
        <f t="shared" si="43"/>
        <v>202002</v>
      </c>
    </row>
    <row r="2786" spans="1:6" x14ac:dyDescent="0.3">
      <c r="A2786" s="21" t="s">
        <v>13</v>
      </c>
      <c r="B2786" s="21" t="s">
        <v>6</v>
      </c>
      <c r="C2786" s="21" t="s">
        <v>12</v>
      </c>
      <c r="D2786" s="22">
        <v>1</v>
      </c>
      <c r="E2786" s="23" t="s">
        <v>61</v>
      </c>
      <c r="F2786">
        <f t="shared" si="43"/>
        <v>202002</v>
      </c>
    </row>
    <row r="2787" spans="1:6" x14ac:dyDescent="0.3">
      <c r="A2787" s="21" t="s">
        <v>14</v>
      </c>
      <c r="B2787" s="21" t="s">
        <v>6</v>
      </c>
      <c r="C2787" s="21" t="s">
        <v>7</v>
      </c>
      <c r="D2787" s="22">
        <v>100</v>
      </c>
      <c r="E2787" s="23" t="s">
        <v>61</v>
      </c>
      <c r="F2787">
        <f t="shared" si="43"/>
        <v>202002</v>
      </c>
    </row>
    <row r="2788" spans="1:6" x14ac:dyDescent="0.3">
      <c r="A2788" s="21" t="s">
        <v>14</v>
      </c>
      <c r="B2788" s="21" t="s">
        <v>6</v>
      </c>
      <c r="C2788" s="21" t="s">
        <v>9</v>
      </c>
      <c r="D2788" s="22">
        <v>42</v>
      </c>
      <c r="E2788" s="23" t="s">
        <v>61</v>
      </c>
      <c r="F2788">
        <f t="shared" si="43"/>
        <v>202002</v>
      </c>
    </row>
    <row r="2789" spans="1:6" x14ac:dyDescent="0.3">
      <c r="A2789" s="21" t="s">
        <v>14</v>
      </c>
      <c r="B2789" s="21" t="s">
        <v>6</v>
      </c>
      <c r="C2789" s="21" t="s">
        <v>10</v>
      </c>
      <c r="D2789" s="22">
        <v>60</v>
      </c>
      <c r="E2789" s="23" t="s">
        <v>61</v>
      </c>
      <c r="F2789">
        <f t="shared" si="43"/>
        <v>202002</v>
      </c>
    </row>
    <row r="2790" spans="1:6" x14ac:dyDescent="0.3">
      <c r="A2790" s="21" t="s">
        <v>14</v>
      </c>
      <c r="B2790" s="21" t="s">
        <v>6</v>
      </c>
      <c r="C2790" s="21" t="s">
        <v>11</v>
      </c>
      <c r="D2790" s="22">
        <v>23</v>
      </c>
      <c r="E2790" s="23" t="s">
        <v>61</v>
      </c>
      <c r="F2790">
        <f t="shared" si="43"/>
        <v>202002</v>
      </c>
    </row>
    <row r="2791" spans="1:6" x14ac:dyDescent="0.3">
      <c r="A2791" s="21" t="s">
        <v>14</v>
      </c>
      <c r="B2791" s="21" t="s">
        <v>6</v>
      </c>
      <c r="C2791" s="21" t="s">
        <v>12</v>
      </c>
      <c r="D2791" s="22">
        <v>11</v>
      </c>
      <c r="E2791" s="23" t="s">
        <v>61</v>
      </c>
      <c r="F2791">
        <f t="shared" si="43"/>
        <v>202002</v>
      </c>
    </row>
    <row r="2792" spans="1:6" x14ac:dyDescent="0.3">
      <c r="A2792" s="21" t="s">
        <v>140</v>
      </c>
      <c r="B2792" s="21" t="s">
        <v>6</v>
      </c>
      <c r="C2792" s="21" t="s">
        <v>7</v>
      </c>
      <c r="D2792" s="22">
        <v>11</v>
      </c>
      <c r="E2792" s="23" t="s">
        <v>61</v>
      </c>
      <c r="F2792">
        <f t="shared" si="43"/>
        <v>202002</v>
      </c>
    </row>
    <row r="2793" spans="1:6" x14ac:dyDescent="0.3">
      <c r="A2793" s="21" t="s">
        <v>140</v>
      </c>
      <c r="B2793" s="21" t="s">
        <v>6</v>
      </c>
      <c r="C2793" s="21" t="s">
        <v>9</v>
      </c>
      <c r="D2793" s="22">
        <v>1</v>
      </c>
      <c r="E2793" s="23" t="s">
        <v>61</v>
      </c>
      <c r="F2793">
        <f t="shared" si="43"/>
        <v>202002</v>
      </c>
    </row>
    <row r="2794" spans="1:6" x14ac:dyDescent="0.3">
      <c r="A2794" s="21" t="s">
        <v>140</v>
      </c>
      <c r="B2794" s="21" t="s">
        <v>6</v>
      </c>
      <c r="C2794" s="21" t="s">
        <v>10</v>
      </c>
      <c r="D2794" s="22">
        <v>5</v>
      </c>
      <c r="E2794" s="23" t="s">
        <v>61</v>
      </c>
      <c r="F2794">
        <f t="shared" si="43"/>
        <v>202002</v>
      </c>
    </row>
    <row r="2795" spans="1:6" x14ac:dyDescent="0.3">
      <c r="A2795" s="21" t="s">
        <v>140</v>
      </c>
      <c r="B2795" s="21" t="s">
        <v>6</v>
      </c>
      <c r="C2795" s="21" t="s">
        <v>11</v>
      </c>
      <c r="D2795" s="22">
        <v>0</v>
      </c>
      <c r="E2795" s="23" t="s">
        <v>61</v>
      </c>
      <c r="F2795">
        <f t="shared" si="43"/>
        <v>202002</v>
      </c>
    </row>
    <row r="2796" spans="1:6" x14ac:dyDescent="0.3">
      <c r="A2796" s="21" t="s">
        <v>140</v>
      </c>
      <c r="B2796" s="21" t="s">
        <v>6</v>
      </c>
      <c r="C2796" s="21" t="s">
        <v>12</v>
      </c>
      <c r="D2796" s="22">
        <v>0</v>
      </c>
      <c r="E2796" s="23" t="s">
        <v>61</v>
      </c>
      <c r="F2796">
        <f t="shared" si="43"/>
        <v>202002</v>
      </c>
    </row>
    <row r="2797" spans="1:6" x14ac:dyDescent="0.3">
      <c r="A2797" s="21" t="s">
        <v>15</v>
      </c>
      <c r="B2797" s="21" t="s">
        <v>6</v>
      </c>
      <c r="C2797" s="21" t="s">
        <v>7</v>
      </c>
      <c r="D2797" s="22">
        <v>425</v>
      </c>
      <c r="E2797" s="23" t="s">
        <v>61</v>
      </c>
      <c r="F2797">
        <f t="shared" si="43"/>
        <v>202002</v>
      </c>
    </row>
    <row r="2798" spans="1:6" x14ac:dyDescent="0.3">
      <c r="A2798" s="21" t="s">
        <v>15</v>
      </c>
      <c r="B2798" s="21" t="s">
        <v>6</v>
      </c>
      <c r="C2798" s="21" t="s">
        <v>9</v>
      </c>
      <c r="D2798" s="22">
        <v>158</v>
      </c>
      <c r="E2798" s="23" t="s">
        <v>61</v>
      </c>
      <c r="F2798">
        <f t="shared" si="43"/>
        <v>202002</v>
      </c>
    </row>
    <row r="2799" spans="1:6" x14ac:dyDescent="0.3">
      <c r="A2799" s="21" t="s">
        <v>15</v>
      </c>
      <c r="B2799" s="21" t="s">
        <v>6</v>
      </c>
      <c r="C2799" s="21" t="s">
        <v>10</v>
      </c>
      <c r="D2799" s="22">
        <v>393</v>
      </c>
      <c r="E2799" s="23" t="s">
        <v>61</v>
      </c>
      <c r="F2799">
        <f t="shared" si="43"/>
        <v>202002</v>
      </c>
    </row>
    <row r="2800" spans="1:6" x14ac:dyDescent="0.3">
      <c r="A2800" s="21" t="s">
        <v>15</v>
      </c>
      <c r="B2800" s="21" t="s">
        <v>6</v>
      </c>
      <c r="C2800" s="21" t="s">
        <v>11</v>
      </c>
      <c r="D2800" s="22">
        <v>157</v>
      </c>
      <c r="E2800" s="23" t="s">
        <v>61</v>
      </c>
      <c r="F2800">
        <f t="shared" si="43"/>
        <v>202002</v>
      </c>
    </row>
    <row r="2801" spans="1:6" x14ac:dyDescent="0.3">
      <c r="A2801" s="21" t="s">
        <v>15</v>
      </c>
      <c r="B2801" s="21" t="s">
        <v>6</v>
      </c>
      <c r="C2801" s="21" t="s">
        <v>12</v>
      </c>
      <c r="D2801" s="22">
        <v>21</v>
      </c>
      <c r="E2801" s="23" t="s">
        <v>61</v>
      </c>
      <c r="F2801">
        <f t="shared" si="43"/>
        <v>202002</v>
      </c>
    </row>
    <row r="2802" spans="1:6" x14ac:dyDescent="0.3">
      <c r="A2802" s="21" t="s">
        <v>16</v>
      </c>
      <c r="B2802" s="21" t="s">
        <v>6</v>
      </c>
      <c r="C2802" s="21" t="s">
        <v>7</v>
      </c>
      <c r="D2802" s="22">
        <v>1503</v>
      </c>
      <c r="E2802" s="23" t="s">
        <v>61</v>
      </c>
      <c r="F2802">
        <f t="shared" si="43"/>
        <v>202002</v>
      </c>
    </row>
    <row r="2803" spans="1:6" x14ac:dyDescent="0.3">
      <c r="A2803" s="21" t="s">
        <v>16</v>
      </c>
      <c r="B2803" s="21" t="s">
        <v>6</v>
      </c>
      <c r="C2803" s="21" t="s">
        <v>9</v>
      </c>
      <c r="D2803" s="22">
        <v>348</v>
      </c>
      <c r="E2803" s="23" t="s">
        <v>61</v>
      </c>
      <c r="F2803">
        <f t="shared" si="43"/>
        <v>202002</v>
      </c>
    </row>
    <row r="2804" spans="1:6" x14ac:dyDescent="0.3">
      <c r="A2804" s="21" t="s">
        <v>16</v>
      </c>
      <c r="B2804" s="21" t="s">
        <v>6</v>
      </c>
      <c r="C2804" s="21" t="s">
        <v>10</v>
      </c>
      <c r="D2804" s="22">
        <v>404</v>
      </c>
      <c r="E2804" s="23" t="s">
        <v>61</v>
      </c>
      <c r="F2804">
        <f t="shared" si="43"/>
        <v>202002</v>
      </c>
    </row>
    <row r="2805" spans="1:6" x14ac:dyDescent="0.3">
      <c r="A2805" s="21" t="s">
        <v>16</v>
      </c>
      <c r="B2805" s="21" t="s">
        <v>6</v>
      </c>
      <c r="C2805" s="21" t="s">
        <v>11</v>
      </c>
      <c r="D2805" s="22">
        <v>149</v>
      </c>
      <c r="E2805" s="23" t="s">
        <v>61</v>
      </c>
      <c r="F2805">
        <f t="shared" si="43"/>
        <v>202002</v>
      </c>
    </row>
    <row r="2806" spans="1:6" x14ac:dyDescent="0.3">
      <c r="A2806" s="21" t="s">
        <v>16</v>
      </c>
      <c r="B2806" s="21" t="s">
        <v>6</v>
      </c>
      <c r="C2806" s="21" t="s">
        <v>12</v>
      </c>
      <c r="D2806" s="22">
        <v>16</v>
      </c>
      <c r="E2806" s="23" t="s">
        <v>61</v>
      </c>
      <c r="F2806">
        <f t="shared" si="43"/>
        <v>202002</v>
      </c>
    </row>
    <row r="2807" spans="1:6" x14ac:dyDescent="0.3">
      <c r="A2807" s="21" t="s">
        <v>17</v>
      </c>
      <c r="B2807" s="21" t="s">
        <v>6</v>
      </c>
      <c r="C2807" s="21" t="s">
        <v>7</v>
      </c>
      <c r="D2807" s="22">
        <v>96</v>
      </c>
      <c r="E2807" s="23" t="s">
        <v>61</v>
      </c>
      <c r="F2807">
        <f t="shared" si="43"/>
        <v>202002</v>
      </c>
    </row>
    <row r="2808" spans="1:6" x14ac:dyDescent="0.3">
      <c r="A2808" s="21" t="s">
        <v>17</v>
      </c>
      <c r="B2808" s="21" t="s">
        <v>6</v>
      </c>
      <c r="C2808" s="21" t="s">
        <v>9</v>
      </c>
      <c r="D2808" s="22">
        <v>5</v>
      </c>
      <c r="E2808" s="23" t="s">
        <v>61</v>
      </c>
      <c r="F2808">
        <f t="shared" si="43"/>
        <v>202002</v>
      </c>
    </row>
    <row r="2809" spans="1:6" x14ac:dyDescent="0.3">
      <c r="A2809" s="21" t="s">
        <v>17</v>
      </c>
      <c r="B2809" s="21" t="s">
        <v>6</v>
      </c>
      <c r="C2809" s="21" t="s">
        <v>10</v>
      </c>
      <c r="D2809" s="22">
        <v>10</v>
      </c>
      <c r="E2809" s="23" t="s">
        <v>61</v>
      </c>
      <c r="F2809">
        <f t="shared" si="43"/>
        <v>202002</v>
      </c>
    </row>
    <row r="2810" spans="1:6" x14ac:dyDescent="0.3">
      <c r="A2810" s="21" t="s">
        <v>17</v>
      </c>
      <c r="B2810" s="21" t="s">
        <v>6</v>
      </c>
      <c r="C2810" s="21" t="s">
        <v>11</v>
      </c>
      <c r="D2810" s="22">
        <v>11</v>
      </c>
      <c r="E2810" s="23" t="s">
        <v>61</v>
      </c>
      <c r="F2810">
        <f t="shared" si="43"/>
        <v>202002</v>
      </c>
    </row>
    <row r="2811" spans="1:6" x14ac:dyDescent="0.3">
      <c r="A2811" s="21" t="s">
        <v>17</v>
      </c>
      <c r="B2811" s="21" t="s">
        <v>6</v>
      </c>
      <c r="C2811" s="21" t="s">
        <v>12</v>
      </c>
      <c r="D2811" s="22">
        <v>1</v>
      </c>
      <c r="E2811" s="23" t="s">
        <v>61</v>
      </c>
      <c r="F2811">
        <f t="shared" si="43"/>
        <v>202002</v>
      </c>
    </row>
    <row r="2812" spans="1:6" x14ac:dyDescent="0.3">
      <c r="A2812" s="21" t="s">
        <v>141</v>
      </c>
      <c r="B2812" s="21" t="s">
        <v>6</v>
      </c>
      <c r="C2812" s="21" t="s">
        <v>7</v>
      </c>
      <c r="D2812" s="22">
        <v>9</v>
      </c>
      <c r="E2812" s="23" t="s">
        <v>61</v>
      </c>
      <c r="F2812">
        <f t="shared" si="43"/>
        <v>202002</v>
      </c>
    </row>
    <row r="2813" spans="1:6" x14ac:dyDescent="0.3">
      <c r="A2813" s="21" t="s">
        <v>141</v>
      </c>
      <c r="B2813" s="21" t="s">
        <v>6</v>
      </c>
      <c r="C2813" s="21" t="s">
        <v>9</v>
      </c>
      <c r="D2813" s="22">
        <v>2</v>
      </c>
      <c r="E2813" s="23" t="s">
        <v>61</v>
      </c>
      <c r="F2813">
        <f t="shared" si="43"/>
        <v>202002</v>
      </c>
    </row>
    <row r="2814" spans="1:6" x14ac:dyDescent="0.3">
      <c r="A2814" s="21" t="s">
        <v>141</v>
      </c>
      <c r="B2814" s="21" t="s">
        <v>6</v>
      </c>
      <c r="C2814" s="21" t="s">
        <v>10</v>
      </c>
      <c r="D2814" s="22">
        <v>0</v>
      </c>
      <c r="E2814" s="23" t="s">
        <v>61</v>
      </c>
      <c r="F2814">
        <f t="shared" si="43"/>
        <v>202002</v>
      </c>
    </row>
    <row r="2815" spans="1:6" x14ac:dyDescent="0.3">
      <c r="A2815" s="21" t="s">
        <v>141</v>
      </c>
      <c r="B2815" s="21" t="s">
        <v>6</v>
      </c>
      <c r="C2815" s="21" t="s">
        <v>11</v>
      </c>
      <c r="D2815" s="22">
        <v>0</v>
      </c>
      <c r="E2815" s="23" t="s">
        <v>61</v>
      </c>
      <c r="F2815">
        <f t="shared" si="43"/>
        <v>202002</v>
      </c>
    </row>
    <row r="2816" spans="1:6" x14ac:dyDescent="0.3">
      <c r="A2816" s="21" t="s">
        <v>141</v>
      </c>
      <c r="B2816" s="21" t="s">
        <v>6</v>
      </c>
      <c r="C2816" s="21" t="s">
        <v>12</v>
      </c>
      <c r="D2816" s="22">
        <v>0</v>
      </c>
      <c r="E2816" s="23" t="s">
        <v>61</v>
      </c>
      <c r="F2816">
        <f t="shared" si="43"/>
        <v>202002</v>
      </c>
    </row>
    <row r="2817" spans="1:6" x14ac:dyDescent="0.3">
      <c r="A2817" s="21" t="s">
        <v>18</v>
      </c>
      <c r="B2817" s="21" t="s">
        <v>6</v>
      </c>
      <c r="C2817" s="21" t="s">
        <v>7</v>
      </c>
      <c r="D2817" s="22">
        <v>296</v>
      </c>
      <c r="E2817" s="23" t="s">
        <v>61</v>
      </c>
      <c r="F2817">
        <f t="shared" si="43"/>
        <v>202002</v>
      </c>
    </row>
    <row r="2818" spans="1:6" x14ac:dyDescent="0.3">
      <c r="A2818" s="21" t="s">
        <v>18</v>
      </c>
      <c r="B2818" s="21" t="s">
        <v>6</v>
      </c>
      <c r="C2818" s="21" t="s">
        <v>9</v>
      </c>
      <c r="D2818" s="22">
        <v>111</v>
      </c>
      <c r="E2818" s="23" t="s">
        <v>61</v>
      </c>
      <c r="F2818">
        <f t="shared" si="43"/>
        <v>202002</v>
      </c>
    </row>
    <row r="2819" spans="1:6" x14ac:dyDescent="0.3">
      <c r="A2819" s="21" t="s">
        <v>18</v>
      </c>
      <c r="B2819" s="21" t="s">
        <v>6</v>
      </c>
      <c r="C2819" s="21" t="s">
        <v>10</v>
      </c>
      <c r="D2819" s="22">
        <v>114</v>
      </c>
      <c r="E2819" s="23" t="s">
        <v>61</v>
      </c>
      <c r="F2819">
        <f t="shared" ref="F2819:F2882" si="44">YEAR(E2819)*100+MONTH(E2819)</f>
        <v>202002</v>
      </c>
    </row>
    <row r="2820" spans="1:6" x14ac:dyDescent="0.3">
      <c r="A2820" s="21" t="s">
        <v>18</v>
      </c>
      <c r="B2820" s="21" t="s">
        <v>6</v>
      </c>
      <c r="C2820" s="21" t="s">
        <v>11</v>
      </c>
      <c r="D2820" s="22">
        <v>78</v>
      </c>
      <c r="E2820" s="23" t="s">
        <v>61</v>
      </c>
      <c r="F2820">
        <f t="shared" si="44"/>
        <v>202002</v>
      </c>
    </row>
    <row r="2821" spans="1:6" x14ac:dyDescent="0.3">
      <c r="A2821" s="21" t="s">
        <v>18</v>
      </c>
      <c r="B2821" s="21" t="s">
        <v>6</v>
      </c>
      <c r="C2821" s="21" t="s">
        <v>12</v>
      </c>
      <c r="D2821" s="22">
        <v>15</v>
      </c>
      <c r="E2821" s="23" t="s">
        <v>61</v>
      </c>
      <c r="F2821">
        <f t="shared" si="44"/>
        <v>202002</v>
      </c>
    </row>
    <row r="2822" spans="1:6" x14ac:dyDescent="0.3">
      <c r="A2822" s="21" t="s">
        <v>19</v>
      </c>
      <c r="B2822" s="21" t="s">
        <v>6</v>
      </c>
      <c r="C2822" s="21" t="s">
        <v>7</v>
      </c>
      <c r="D2822" s="22">
        <v>31</v>
      </c>
      <c r="E2822" s="23" t="s">
        <v>61</v>
      </c>
      <c r="F2822">
        <f t="shared" si="44"/>
        <v>202002</v>
      </c>
    </row>
    <row r="2823" spans="1:6" x14ac:dyDescent="0.3">
      <c r="A2823" s="21" t="s">
        <v>19</v>
      </c>
      <c r="B2823" s="21" t="s">
        <v>6</v>
      </c>
      <c r="C2823" s="21" t="s">
        <v>9</v>
      </c>
      <c r="D2823" s="22">
        <v>4</v>
      </c>
      <c r="E2823" s="23" t="s">
        <v>61</v>
      </c>
      <c r="F2823">
        <f t="shared" si="44"/>
        <v>202002</v>
      </c>
    </row>
    <row r="2824" spans="1:6" x14ac:dyDescent="0.3">
      <c r="A2824" s="21" t="s">
        <v>19</v>
      </c>
      <c r="B2824" s="21" t="s">
        <v>6</v>
      </c>
      <c r="C2824" s="21" t="s">
        <v>10</v>
      </c>
      <c r="D2824" s="22">
        <v>11</v>
      </c>
      <c r="E2824" s="23" t="s">
        <v>61</v>
      </c>
      <c r="F2824">
        <f t="shared" si="44"/>
        <v>202002</v>
      </c>
    </row>
    <row r="2825" spans="1:6" x14ac:dyDescent="0.3">
      <c r="A2825" s="21" t="s">
        <v>19</v>
      </c>
      <c r="B2825" s="21" t="s">
        <v>6</v>
      </c>
      <c r="C2825" s="21" t="s">
        <v>11</v>
      </c>
      <c r="D2825" s="22">
        <v>10</v>
      </c>
      <c r="E2825" s="23" t="s">
        <v>61</v>
      </c>
      <c r="F2825">
        <f t="shared" si="44"/>
        <v>202002</v>
      </c>
    </row>
    <row r="2826" spans="1:6" x14ac:dyDescent="0.3">
      <c r="A2826" s="21" t="s">
        <v>19</v>
      </c>
      <c r="B2826" s="21" t="s">
        <v>6</v>
      </c>
      <c r="C2826" s="21" t="s">
        <v>12</v>
      </c>
      <c r="D2826" s="22">
        <v>4</v>
      </c>
      <c r="E2826" s="23" t="s">
        <v>61</v>
      </c>
      <c r="F2826">
        <f t="shared" si="44"/>
        <v>202002</v>
      </c>
    </row>
    <row r="2827" spans="1:6" x14ac:dyDescent="0.3">
      <c r="A2827" s="21" t="s">
        <v>20</v>
      </c>
      <c r="B2827" s="21" t="s">
        <v>6</v>
      </c>
      <c r="C2827" s="21" t="s">
        <v>7</v>
      </c>
      <c r="D2827" s="22">
        <v>75</v>
      </c>
      <c r="E2827" s="23" t="s">
        <v>61</v>
      </c>
      <c r="F2827">
        <f t="shared" si="44"/>
        <v>202002</v>
      </c>
    </row>
    <row r="2828" spans="1:6" x14ac:dyDescent="0.3">
      <c r="A2828" s="21" t="s">
        <v>20</v>
      </c>
      <c r="B2828" s="21" t="s">
        <v>6</v>
      </c>
      <c r="C2828" s="21" t="s">
        <v>9</v>
      </c>
      <c r="D2828" s="22">
        <v>8</v>
      </c>
      <c r="E2828" s="23" t="s">
        <v>61</v>
      </c>
      <c r="F2828">
        <f t="shared" si="44"/>
        <v>202002</v>
      </c>
    </row>
    <row r="2829" spans="1:6" x14ac:dyDescent="0.3">
      <c r="A2829" s="21" t="s">
        <v>20</v>
      </c>
      <c r="B2829" s="21" t="s">
        <v>6</v>
      </c>
      <c r="C2829" s="21" t="s">
        <v>10</v>
      </c>
      <c r="D2829" s="22">
        <v>12</v>
      </c>
      <c r="E2829" s="23" t="s">
        <v>61</v>
      </c>
      <c r="F2829">
        <f t="shared" si="44"/>
        <v>202002</v>
      </c>
    </row>
    <row r="2830" spans="1:6" x14ac:dyDescent="0.3">
      <c r="A2830" s="21" t="s">
        <v>20</v>
      </c>
      <c r="B2830" s="21" t="s">
        <v>6</v>
      </c>
      <c r="C2830" s="21" t="s">
        <v>11</v>
      </c>
      <c r="D2830" s="22">
        <v>4</v>
      </c>
      <c r="E2830" s="23" t="s">
        <v>61</v>
      </c>
      <c r="F2830">
        <f t="shared" si="44"/>
        <v>202002</v>
      </c>
    </row>
    <row r="2831" spans="1:6" x14ac:dyDescent="0.3">
      <c r="A2831" s="21" t="s">
        <v>20</v>
      </c>
      <c r="B2831" s="21" t="s">
        <v>6</v>
      </c>
      <c r="C2831" s="21" t="s">
        <v>12</v>
      </c>
      <c r="D2831" s="22">
        <v>1</v>
      </c>
      <c r="E2831" s="23" t="s">
        <v>61</v>
      </c>
      <c r="F2831">
        <f t="shared" si="44"/>
        <v>202002</v>
      </c>
    </row>
    <row r="2832" spans="1:6" x14ac:dyDescent="0.3">
      <c r="A2832" s="21" t="s">
        <v>21</v>
      </c>
      <c r="B2832" s="21" t="s">
        <v>6</v>
      </c>
      <c r="C2832" s="21" t="s">
        <v>7</v>
      </c>
      <c r="D2832" s="22">
        <v>28</v>
      </c>
      <c r="E2832" s="23" t="s">
        <v>61</v>
      </c>
      <c r="F2832">
        <f t="shared" si="44"/>
        <v>202002</v>
      </c>
    </row>
    <row r="2833" spans="1:6" x14ac:dyDescent="0.3">
      <c r="A2833" s="21" t="s">
        <v>21</v>
      </c>
      <c r="B2833" s="21" t="s">
        <v>6</v>
      </c>
      <c r="C2833" s="21" t="s">
        <v>9</v>
      </c>
      <c r="D2833" s="22">
        <v>4</v>
      </c>
      <c r="E2833" s="23" t="s">
        <v>61</v>
      </c>
      <c r="F2833">
        <f t="shared" si="44"/>
        <v>202002</v>
      </c>
    </row>
    <row r="2834" spans="1:6" x14ac:dyDescent="0.3">
      <c r="A2834" s="21" t="s">
        <v>21</v>
      </c>
      <c r="B2834" s="21" t="s">
        <v>6</v>
      </c>
      <c r="C2834" s="21" t="s">
        <v>10</v>
      </c>
      <c r="D2834" s="22">
        <v>20</v>
      </c>
      <c r="E2834" s="23" t="s">
        <v>61</v>
      </c>
      <c r="F2834">
        <f t="shared" si="44"/>
        <v>202002</v>
      </c>
    </row>
    <row r="2835" spans="1:6" x14ac:dyDescent="0.3">
      <c r="A2835" s="21" t="s">
        <v>21</v>
      </c>
      <c r="B2835" s="21" t="s">
        <v>6</v>
      </c>
      <c r="C2835" s="21" t="s">
        <v>11</v>
      </c>
      <c r="D2835" s="22">
        <v>4</v>
      </c>
      <c r="E2835" s="23" t="s">
        <v>61</v>
      </c>
      <c r="F2835">
        <f t="shared" si="44"/>
        <v>202002</v>
      </c>
    </row>
    <row r="2836" spans="1:6" x14ac:dyDescent="0.3">
      <c r="A2836" s="21" t="s">
        <v>21</v>
      </c>
      <c r="B2836" s="21" t="s">
        <v>6</v>
      </c>
      <c r="C2836" s="21" t="s">
        <v>12</v>
      </c>
      <c r="D2836" s="22">
        <v>2</v>
      </c>
      <c r="E2836" s="23" t="s">
        <v>61</v>
      </c>
      <c r="F2836">
        <f t="shared" si="44"/>
        <v>202002</v>
      </c>
    </row>
    <row r="2837" spans="1:6" x14ac:dyDescent="0.3">
      <c r="A2837" s="21" t="s">
        <v>22</v>
      </c>
      <c r="B2837" s="21" t="s">
        <v>6</v>
      </c>
      <c r="C2837" s="21" t="s">
        <v>7</v>
      </c>
      <c r="D2837" s="22">
        <v>10</v>
      </c>
      <c r="E2837" s="23" t="s">
        <v>61</v>
      </c>
      <c r="F2837">
        <f t="shared" si="44"/>
        <v>202002</v>
      </c>
    </row>
    <row r="2838" spans="1:6" x14ac:dyDescent="0.3">
      <c r="A2838" s="21" t="s">
        <v>22</v>
      </c>
      <c r="B2838" s="21" t="s">
        <v>6</v>
      </c>
      <c r="C2838" s="21" t="s">
        <v>9</v>
      </c>
      <c r="D2838" s="22">
        <v>3</v>
      </c>
      <c r="E2838" s="23" t="s">
        <v>61</v>
      </c>
      <c r="F2838">
        <f t="shared" si="44"/>
        <v>202002</v>
      </c>
    </row>
    <row r="2839" spans="1:6" x14ac:dyDescent="0.3">
      <c r="A2839" s="21" t="s">
        <v>22</v>
      </c>
      <c r="B2839" s="21" t="s">
        <v>6</v>
      </c>
      <c r="C2839" s="21" t="s">
        <v>10</v>
      </c>
      <c r="D2839" s="22">
        <v>7</v>
      </c>
      <c r="E2839" s="23" t="s">
        <v>61</v>
      </c>
      <c r="F2839">
        <f t="shared" si="44"/>
        <v>202002</v>
      </c>
    </row>
    <row r="2840" spans="1:6" x14ac:dyDescent="0.3">
      <c r="A2840" s="21" t="s">
        <v>22</v>
      </c>
      <c r="B2840" s="21" t="s">
        <v>6</v>
      </c>
      <c r="C2840" s="21" t="s">
        <v>11</v>
      </c>
      <c r="D2840" s="22">
        <v>4</v>
      </c>
      <c r="E2840" s="23" t="s">
        <v>61</v>
      </c>
      <c r="F2840">
        <f t="shared" si="44"/>
        <v>202002</v>
      </c>
    </row>
    <row r="2841" spans="1:6" x14ac:dyDescent="0.3">
      <c r="A2841" s="21" t="s">
        <v>22</v>
      </c>
      <c r="B2841" s="21" t="s">
        <v>6</v>
      </c>
      <c r="C2841" s="21" t="s">
        <v>12</v>
      </c>
      <c r="D2841" s="22">
        <v>2</v>
      </c>
      <c r="E2841" s="23" t="s">
        <v>61</v>
      </c>
      <c r="F2841">
        <f t="shared" si="44"/>
        <v>202002</v>
      </c>
    </row>
    <row r="2842" spans="1:6" x14ac:dyDescent="0.3">
      <c r="A2842" s="21" t="s">
        <v>23</v>
      </c>
      <c r="B2842" s="21" t="s">
        <v>6</v>
      </c>
      <c r="C2842" s="21" t="s">
        <v>7</v>
      </c>
      <c r="D2842" s="22">
        <v>0</v>
      </c>
      <c r="E2842" s="23" t="s">
        <v>61</v>
      </c>
      <c r="F2842">
        <f t="shared" si="44"/>
        <v>202002</v>
      </c>
    </row>
    <row r="2843" spans="1:6" x14ac:dyDescent="0.3">
      <c r="A2843" s="21" t="s">
        <v>23</v>
      </c>
      <c r="B2843" s="21" t="s">
        <v>6</v>
      </c>
      <c r="C2843" s="21" t="s">
        <v>9</v>
      </c>
      <c r="D2843" s="22">
        <v>0</v>
      </c>
      <c r="E2843" s="23" t="s">
        <v>61</v>
      </c>
      <c r="F2843">
        <f t="shared" si="44"/>
        <v>202002</v>
      </c>
    </row>
    <row r="2844" spans="1:6" x14ac:dyDescent="0.3">
      <c r="A2844" s="21" t="s">
        <v>23</v>
      </c>
      <c r="B2844" s="21" t="s">
        <v>6</v>
      </c>
      <c r="C2844" s="21" t="s">
        <v>10</v>
      </c>
      <c r="D2844" s="22">
        <v>1</v>
      </c>
      <c r="E2844" s="23" t="s">
        <v>61</v>
      </c>
      <c r="F2844">
        <f t="shared" si="44"/>
        <v>202002</v>
      </c>
    </row>
    <row r="2845" spans="1:6" x14ac:dyDescent="0.3">
      <c r="A2845" s="21" t="s">
        <v>23</v>
      </c>
      <c r="B2845" s="21" t="s">
        <v>6</v>
      </c>
      <c r="C2845" s="21" t="s">
        <v>11</v>
      </c>
      <c r="D2845" s="22">
        <v>0</v>
      </c>
      <c r="E2845" s="23" t="s">
        <v>61</v>
      </c>
      <c r="F2845">
        <f t="shared" si="44"/>
        <v>202002</v>
      </c>
    </row>
    <row r="2846" spans="1:6" x14ac:dyDescent="0.3">
      <c r="A2846" s="21" t="s">
        <v>23</v>
      </c>
      <c r="B2846" s="21" t="s">
        <v>6</v>
      </c>
      <c r="C2846" s="21" t="s">
        <v>12</v>
      </c>
      <c r="D2846" s="22">
        <v>0</v>
      </c>
      <c r="E2846" s="23" t="s">
        <v>61</v>
      </c>
      <c r="F2846">
        <f t="shared" si="44"/>
        <v>202002</v>
      </c>
    </row>
    <row r="2847" spans="1:6" x14ac:dyDescent="0.3">
      <c r="A2847" s="21" t="s">
        <v>24</v>
      </c>
      <c r="B2847" s="21" t="s">
        <v>6</v>
      </c>
      <c r="C2847" s="21" t="s">
        <v>7</v>
      </c>
      <c r="D2847" s="22">
        <v>4</v>
      </c>
      <c r="E2847" s="23" t="s">
        <v>61</v>
      </c>
      <c r="F2847">
        <f t="shared" si="44"/>
        <v>202002</v>
      </c>
    </row>
    <row r="2848" spans="1:6" x14ac:dyDescent="0.3">
      <c r="A2848" s="21" t="s">
        <v>24</v>
      </c>
      <c r="B2848" s="21" t="s">
        <v>6</v>
      </c>
      <c r="C2848" s="21" t="s">
        <v>9</v>
      </c>
      <c r="D2848" s="22">
        <v>0</v>
      </c>
      <c r="E2848" s="23" t="s">
        <v>61</v>
      </c>
      <c r="F2848">
        <f t="shared" si="44"/>
        <v>202002</v>
      </c>
    </row>
    <row r="2849" spans="1:6" x14ac:dyDescent="0.3">
      <c r="A2849" s="21" t="s">
        <v>24</v>
      </c>
      <c r="B2849" s="21" t="s">
        <v>6</v>
      </c>
      <c r="C2849" s="21" t="s">
        <v>10</v>
      </c>
      <c r="D2849" s="22">
        <v>0</v>
      </c>
      <c r="E2849" s="23" t="s">
        <v>61</v>
      </c>
      <c r="F2849">
        <f t="shared" si="44"/>
        <v>202002</v>
      </c>
    </row>
    <row r="2850" spans="1:6" x14ac:dyDescent="0.3">
      <c r="A2850" s="21" t="s">
        <v>24</v>
      </c>
      <c r="B2850" s="21" t="s">
        <v>6</v>
      </c>
      <c r="C2850" s="21" t="s">
        <v>11</v>
      </c>
      <c r="D2850" s="22">
        <v>0</v>
      </c>
      <c r="E2850" s="23" t="s">
        <v>61</v>
      </c>
      <c r="F2850">
        <f t="shared" si="44"/>
        <v>202002</v>
      </c>
    </row>
    <row r="2851" spans="1:6" x14ac:dyDescent="0.3">
      <c r="A2851" s="21" t="s">
        <v>24</v>
      </c>
      <c r="B2851" s="21" t="s">
        <v>6</v>
      </c>
      <c r="C2851" s="21" t="s">
        <v>12</v>
      </c>
      <c r="D2851" s="22">
        <v>1</v>
      </c>
      <c r="E2851" s="23" t="s">
        <v>61</v>
      </c>
      <c r="F2851">
        <f t="shared" si="44"/>
        <v>202002</v>
      </c>
    </row>
    <row r="2852" spans="1:6" x14ac:dyDescent="0.3">
      <c r="A2852" s="21" t="s">
        <v>5</v>
      </c>
      <c r="B2852" s="21" t="s">
        <v>6</v>
      </c>
      <c r="C2852" s="21" t="s">
        <v>7</v>
      </c>
      <c r="D2852" s="22">
        <v>268</v>
      </c>
      <c r="E2852" s="23" t="s">
        <v>62</v>
      </c>
      <c r="F2852">
        <f t="shared" si="44"/>
        <v>202003</v>
      </c>
    </row>
    <row r="2853" spans="1:6" x14ac:dyDescent="0.3">
      <c r="A2853" s="21" t="s">
        <v>5</v>
      </c>
      <c r="B2853" s="21" t="s">
        <v>6</v>
      </c>
      <c r="C2853" s="21" t="s">
        <v>9</v>
      </c>
      <c r="D2853" s="22">
        <v>77</v>
      </c>
      <c r="E2853" s="23" t="s">
        <v>62</v>
      </c>
      <c r="F2853">
        <f t="shared" si="44"/>
        <v>202003</v>
      </c>
    </row>
    <row r="2854" spans="1:6" x14ac:dyDescent="0.3">
      <c r="A2854" s="21" t="s">
        <v>5</v>
      </c>
      <c r="B2854" s="21" t="s">
        <v>6</v>
      </c>
      <c r="C2854" s="21" t="s">
        <v>10</v>
      </c>
      <c r="D2854" s="22">
        <v>128</v>
      </c>
      <c r="E2854" s="23" t="s">
        <v>62</v>
      </c>
      <c r="F2854">
        <f t="shared" si="44"/>
        <v>202003</v>
      </c>
    </row>
    <row r="2855" spans="1:6" x14ac:dyDescent="0.3">
      <c r="A2855" s="21" t="s">
        <v>5</v>
      </c>
      <c r="B2855" s="21" t="s">
        <v>6</v>
      </c>
      <c r="C2855" s="21" t="s">
        <v>11</v>
      </c>
      <c r="D2855" s="22">
        <v>65</v>
      </c>
      <c r="E2855" s="23" t="s">
        <v>62</v>
      </c>
      <c r="F2855">
        <f t="shared" si="44"/>
        <v>202003</v>
      </c>
    </row>
    <row r="2856" spans="1:6" x14ac:dyDescent="0.3">
      <c r="A2856" s="21" t="s">
        <v>5</v>
      </c>
      <c r="B2856" s="21" t="s">
        <v>6</v>
      </c>
      <c r="C2856" s="21" t="s">
        <v>12</v>
      </c>
      <c r="D2856" s="22">
        <v>17</v>
      </c>
      <c r="E2856" s="23" t="s">
        <v>62</v>
      </c>
      <c r="F2856">
        <f t="shared" si="44"/>
        <v>202003</v>
      </c>
    </row>
    <row r="2857" spans="1:6" x14ac:dyDescent="0.3">
      <c r="A2857" s="21" t="s">
        <v>13</v>
      </c>
      <c r="B2857" s="21" t="s">
        <v>6</v>
      </c>
      <c r="C2857" s="21" t="s">
        <v>7</v>
      </c>
      <c r="D2857" s="22">
        <v>29</v>
      </c>
      <c r="E2857" s="23" t="s">
        <v>62</v>
      </c>
      <c r="F2857">
        <f t="shared" si="44"/>
        <v>202003</v>
      </c>
    </row>
    <row r="2858" spans="1:6" x14ac:dyDescent="0.3">
      <c r="A2858" s="21" t="s">
        <v>13</v>
      </c>
      <c r="B2858" s="21" t="s">
        <v>6</v>
      </c>
      <c r="C2858" s="21" t="s">
        <v>9</v>
      </c>
      <c r="D2858" s="22">
        <v>8</v>
      </c>
      <c r="E2858" s="23" t="s">
        <v>62</v>
      </c>
      <c r="F2858">
        <f t="shared" si="44"/>
        <v>202003</v>
      </c>
    </row>
    <row r="2859" spans="1:6" x14ac:dyDescent="0.3">
      <c r="A2859" s="21" t="s">
        <v>13</v>
      </c>
      <c r="B2859" s="21" t="s">
        <v>6</v>
      </c>
      <c r="C2859" s="21" t="s">
        <v>10</v>
      </c>
      <c r="D2859" s="22">
        <v>18</v>
      </c>
      <c r="E2859" s="23" t="s">
        <v>62</v>
      </c>
      <c r="F2859">
        <f t="shared" si="44"/>
        <v>202003</v>
      </c>
    </row>
    <row r="2860" spans="1:6" x14ac:dyDescent="0.3">
      <c r="A2860" s="21" t="s">
        <v>13</v>
      </c>
      <c r="B2860" s="21" t="s">
        <v>6</v>
      </c>
      <c r="C2860" s="21" t="s">
        <v>11</v>
      </c>
      <c r="D2860" s="22">
        <v>10</v>
      </c>
      <c r="E2860" s="23" t="s">
        <v>62</v>
      </c>
      <c r="F2860">
        <f t="shared" si="44"/>
        <v>202003</v>
      </c>
    </row>
    <row r="2861" spans="1:6" x14ac:dyDescent="0.3">
      <c r="A2861" s="21" t="s">
        <v>13</v>
      </c>
      <c r="B2861" s="21" t="s">
        <v>6</v>
      </c>
      <c r="C2861" s="21" t="s">
        <v>12</v>
      </c>
      <c r="D2861" s="22">
        <v>0</v>
      </c>
      <c r="E2861" s="23" t="s">
        <v>62</v>
      </c>
      <c r="F2861">
        <f t="shared" si="44"/>
        <v>202003</v>
      </c>
    </row>
    <row r="2862" spans="1:6" x14ac:dyDescent="0.3">
      <c r="A2862" s="21" t="s">
        <v>14</v>
      </c>
      <c r="B2862" s="21" t="s">
        <v>6</v>
      </c>
      <c r="C2862" s="21" t="s">
        <v>7</v>
      </c>
      <c r="D2862" s="22">
        <v>95</v>
      </c>
      <c r="E2862" s="23" t="s">
        <v>62</v>
      </c>
      <c r="F2862">
        <f t="shared" si="44"/>
        <v>202003</v>
      </c>
    </row>
    <row r="2863" spans="1:6" x14ac:dyDescent="0.3">
      <c r="A2863" s="21" t="s">
        <v>14</v>
      </c>
      <c r="B2863" s="21" t="s">
        <v>6</v>
      </c>
      <c r="C2863" s="21" t="s">
        <v>9</v>
      </c>
      <c r="D2863" s="22">
        <v>19</v>
      </c>
      <c r="E2863" s="23" t="s">
        <v>62</v>
      </c>
      <c r="F2863">
        <f t="shared" si="44"/>
        <v>202003</v>
      </c>
    </row>
    <row r="2864" spans="1:6" x14ac:dyDescent="0.3">
      <c r="A2864" s="21" t="s">
        <v>14</v>
      </c>
      <c r="B2864" s="21" t="s">
        <v>6</v>
      </c>
      <c r="C2864" s="21" t="s">
        <v>10</v>
      </c>
      <c r="D2864" s="22">
        <v>39</v>
      </c>
      <c r="E2864" s="23" t="s">
        <v>62</v>
      </c>
      <c r="F2864">
        <f t="shared" si="44"/>
        <v>202003</v>
      </c>
    </row>
    <row r="2865" spans="1:6" x14ac:dyDescent="0.3">
      <c r="A2865" s="21" t="s">
        <v>14</v>
      </c>
      <c r="B2865" s="21" t="s">
        <v>6</v>
      </c>
      <c r="C2865" s="21" t="s">
        <v>11</v>
      </c>
      <c r="D2865" s="22">
        <v>10</v>
      </c>
      <c r="E2865" s="23" t="s">
        <v>62</v>
      </c>
      <c r="F2865">
        <f t="shared" si="44"/>
        <v>202003</v>
      </c>
    </row>
    <row r="2866" spans="1:6" x14ac:dyDescent="0.3">
      <c r="A2866" s="21" t="s">
        <v>14</v>
      </c>
      <c r="B2866" s="21" t="s">
        <v>6</v>
      </c>
      <c r="C2866" s="21" t="s">
        <v>12</v>
      </c>
      <c r="D2866" s="22">
        <v>9</v>
      </c>
      <c r="E2866" s="23" t="s">
        <v>62</v>
      </c>
      <c r="F2866">
        <f t="shared" si="44"/>
        <v>202003</v>
      </c>
    </row>
    <row r="2867" spans="1:6" x14ac:dyDescent="0.3">
      <c r="A2867" s="21" t="s">
        <v>140</v>
      </c>
      <c r="B2867" s="21" t="s">
        <v>6</v>
      </c>
      <c r="C2867" s="21" t="s">
        <v>7</v>
      </c>
      <c r="D2867" s="22">
        <v>10</v>
      </c>
      <c r="E2867" s="23" t="s">
        <v>62</v>
      </c>
      <c r="F2867">
        <f t="shared" si="44"/>
        <v>202003</v>
      </c>
    </row>
    <row r="2868" spans="1:6" x14ac:dyDescent="0.3">
      <c r="A2868" s="21" t="s">
        <v>140</v>
      </c>
      <c r="B2868" s="21" t="s">
        <v>6</v>
      </c>
      <c r="C2868" s="21" t="s">
        <v>9</v>
      </c>
      <c r="D2868" s="22">
        <v>0</v>
      </c>
      <c r="E2868" s="23" t="s">
        <v>62</v>
      </c>
      <c r="F2868">
        <f t="shared" si="44"/>
        <v>202003</v>
      </c>
    </row>
    <row r="2869" spans="1:6" x14ac:dyDescent="0.3">
      <c r="A2869" s="21" t="s">
        <v>140</v>
      </c>
      <c r="B2869" s="21" t="s">
        <v>6</v>
      </c>
      <c r="C2869" s="21" t="s">
        <v>10</v>
      </c>
      <c r="D2869" s="22">
        <v>1</v>
      </c>
      <c r="E2869" s="23" t="s">
        <v>62</v>
      </c>
      <c r="F2869">
        <f t="shared" si="44"/>
        <v>202003</v>
      </c>
    </row>
    <row r="2870" spans="1:6" x14ac:dyDescent="0.3">
      <c r="A2870" s="21" t="s">
        <v>140</v>
      </c>
      <c r="B2870" s="21" t="s">
        <v>6</v>
      </c>
      <c r="C2870" s="21" t="s">
        <v>11</v>
      </c>
      <c r="D2870" s="22">
        <v>0</v>
      </c>
      <c r="E2870" s="23" t="s">
        <v>62</v>
      </c>
      <c r="F2870">
        <f t="shared" si="44"/>
        <v>202003</v>
      </c>
    </row>
    <row r="2871" spans="1:6" x14ac:dyDescent="0.3">
      <c r="A2871" s="21" t="s">
        <v>140</v>
      </c>
      <c r="B2871" s="21" t="s">
        <v>6</v>
      </c>
      <c r="C2871" s="21" t="s">
        <v>12</v>
      </c>
      <c r="D2871" s="22">
        <v>0</v>
      </c>
      <c r="E2871" s="23" t="s">
        <v>62</v>
      </c>
      <c r="F2871">
        <f t="shared" si="44"/>
        <v>202003</v>
      </c>
    </row>
    <row r="2872" spans="1:6" x14ac:dyDescent="0.3">
      <c r="A2872" s="21" t="s">
        <v>15</v>
      </c>
      <c r="B2872" s="21" t="s">
        <v>6</v>
      </c>
      <c r="C2872" s="21" t="s">
        <v>7</v>
      </c>
      <c r="D2872" s="22">
        <v>253</v>
      </c>
      <c r="E2872" s="23" t="s">
        <v>62</v>
      </c>
      <c r="F2872">
        <f t="shared" si="44"/>
        <v>202003</v>
      </c>
    </row>
    <row r="2873" spans="1:6" x14ac:dyDescent="0.3">
      <c r="A2873" s="21" t="s">
        <v>15</v>
      </c>
      <c r="B2873" s="21" t="s">
        <v>6</v>
      </c>
      <c r="C2873" s="21" t="s">
        <v>9</v>
      </c>
      <c r="D2873" s="22">
        <v>119</v>
      </c>
      <c r="E2873" s="23" t="s">
        <v>62</v>
      </c>
      <c r="F2873">
        <f t="shared" si="44"/>
        <v>202003</v>
      </c>
    </row>
    <row r="2874" spans="1:6" x14ac:dyDescent="0.3">
      <c r="A2874" s="21" t="s">
        <v>15</v>
      </c>
      <c r="B2874" s="21" t="s">
        <v>6</v>
      </c>
      <c r="C2874" s="21" t="s">
        <v>10</v>
      </c>
      <c r="D2874" s="22">
        <v>301</v>
      </c>
      <c r="E2874" s="23" t="s">
        <v>62</v>
      </c>
      <c r="F2874">
        <f t="shared" si="44"/>
        <v>202003</v>
      </c>
    </row>
    <row r="2875" spans="1:6" x14ac:dyDescent="0.3">
      <c r="A2875" s="21" t="s">
        <v>15</v>
      </c>
      <c r="B2875" s="21" t="s">
        <v>6</v>
      </c>
      <c r="C2875" s="21" t="s">
        <v>11</v>
      </c>
      <c r="D2875" s="22">
        <v>143</v>
      </c>
      <c r="E2875" s="23" t="s">
        <v>62</v>
      </c>
      <c r="F2875">
        <f t="shared" si="44"/>
        <v>202003</v>
      </c>
    </row>
    <row r="2876" spans="1:6" x14ac:dyDescent="0.3">
      <c r="A2876" s="21" t="s">
        <v>15</v>
      </c>
      <c r="B2876" s="21" t="s">
        <v>6</v>
      </c>
      <c r="C2876" s="21" t="s">
        <v>12</v>
      </c>
      <c r="D2876" s="22">
        <v>25</v>
      </c>
      <c r="E2876" s="23" t="s">
        <v>62</v>
      </c>
      <c r="F2876">
        <f t="shared" si="44"/>
        <v>202003</v>
      </c>
    </row>
    <row r="2877" spans="1:6" x14ac:dyDescent="0.3">
      <c r="A2877" s="21" t="s">
        <v>16</v>
      </c>
      <c r="B2877" s="21" t="s">
        <v>6</v>
      </c>
      <c r="C2877" s="21" t="s">
        <v>7</v>
      </c>
      <c r="D2877" s="22">
        <v>970</v>
      </c>
      <c r="E2877" s="23" t="s">
        <v>62</v>
      </c>
      <c r="F2877">
        <f t="shared" si="44"/>
        <v>202003</v>
      </c>
    </row>
    <row r="2878" spans="1:6" x14ac:dyDescent="0.3">
      <c r="A2878" s="21" t="s">
        <v>16</v>
      </c>
      <c r="B2878" s="21" t="s">
        <v>6</v>
      </c>
      <c r="C2878" s="21" t="s">
        <v>9</v>
      </c>
      <c r="D2878" s="22">
        <v>236</v>
      </c>
      <c r="E2878" s="23" t="s">
        <v>62</v>
      </c>
      <c r="F2878">
        <f t="shared" si="44"/>
        <v>202003</v>
      </c>
    </row>
    <row r="2879" spans="1:6" x14ac:dyDescent="0.3">
      <c r="A2879" s="21" t="s">
        <v>16</v>
      </c>
      <c r="B2879" s="21" t="s">
        <v>6</v>
      </c>
      <c r="C2879" s="21" t="s">
        <v>10</v>
      </c>
      <c r="D2879" s="22">
        <v>266</v>
      </c>
      <c r="E2879" s="23" t="s">
        <v>62</v>
      </c>
      <c r="F2879">
        <f t="shared" si="44"/>
        <v>202003</v>
      </c>
    </row>
    <row r="2880" spans="1:6" x14ac:dyDescent="0.3">
      <c r="A2880" s="21" t="s">
        <v>16</v>
      </c>
      <c r="B2880" s="21" t="s">
        <v>6</v>
      </c>
      <c r="C2880" s="21" t="s">
        <v>11</v>
      </c>
      <c r="D2880" s="22">
        <v>106</v>
      </c>
      <c r="E2880" s="23" t="s">
        <v>62</v>
      </c>
      <c r="F2880">
        <f t="shared" si="44"/>
        <v>202003</v>
      </c>
    </row>
    <row r="2881" spans="1:6" x14ac:dyDescent="0.3">
      <c r="A2881" s="21" t="s">
        <v>16</v>
      </c>
      <c r="B2881" s="21" t="s">
        <v>6</v>
      </c>
      <c r="C2881" s="21" t="s">
        <v>12</v>
      </c>
      <c r="D2881" s="22">
        <v>15</v>
      </c>
      <c r="E2881" s="23" t="s">
        <v>62</v>
      </c>
      <c r="F2881">
        <f t="shared" si="44"/>
        <v>202003</v>
      </c>
    </row>
    <row r="2882" spans="1:6" x14ac:dyDescent="0.3">
      <c r="A2882" s="21" t="s">
        <v>17</v>
      </c>
      <c r="B2882" s="21" t="s">
        <v>6</v>
      </c>
      <c r="C2882" s="21" t="s">
        <v>7</v>
      </c>
      <c r="D2882" s="22">
        <v>47</v>
      </c>
      <c r="E2882" s="23" t="s">
        <v>62</v>
      </c>
      <c r="F2882">
        <f t="shared" si="44"/>
        <v>202003</v>
      </c>
    </row>
    <row r="2883" spans="1:6" x14ac:dyDescent="0.3">
      <c r="A2883" s="21" t="s">
        <v>17</v>
      </c>
      <c r="B2883" s="21" t="s">
        <v>6</v>
      </c>
      <c r="C2883" s="21" t="s">
        <v>9</v>
      </c>
      <c r="D2883" s="22">
        <v>5</v>
      </c>
      <c r="E2883" s="23" t="s">
        <v>62</v>
      </c>
      <c r="F2883">
        <f t="shared" ref="F2883:F2946" si="45">YEAR(E2883)*100+MONTH(E2883)</f>
        <v>202003</v>
      </c>
    </row>
    <row r="2884" spans="1:6" x14ac:dyDescent="0.3">
      <c r="A2884" s="21" t="s">
        <v>17</v>
      </c>
      <c r="B2884" s="21" t="s">
        <v>6</v>
      </c>
      <c r="C2884" s="21" t="s">
        <v>10</v>
      </c>
      <c r="D2884" s="22">
        <v>13</v>
      </c>
      <c r="E2884" s="23" t="s">
        <v>62</v>
      </c>
      <c r="F2884">
        <f t="shared" si="45"/>
        <v>202003</v>
      </c>
    </row>
    <row r="2885" spans="1:6" x14ac:dyDescent="0.3">
      <c r="A2885" s="21" t="s">
        <v>17</v>
      </c>
      <c r="B2885" s="21" t="s">
        <v>6</v>
      </c>
      <c r="C2885" s="21" t="s">
        <v>11</v>
      </c>
      <c r="D2885" s="22">
        <v>15</v>
      </c>
      <c r="E2885" s="23" t="s">
        <v>62</v>
      </c>
      <c r="F2885">
        <f t="shared" si="45"/>
        <v>202003</v>
      </c>
    </row>
    <row r="2886" spans="1:6" x14ac:dyDescent="0.3">
      <c r="A2886" s="21" t="s">
        <v>17</v>
      </c>
      <c r="B2886" s="21" t="s">
        <v>6</v>
      </c>
      <c r="C2886" s="21" t="s">
        <v>12</v>
      </c>
      <c r="D2886" s="22">
        <v>0</v>
      </c>
      <c r="E2886" s="23" t="s">
        <v>62</v>
      </c>
      <c r="F2886">
        <f t="shared" si="45"/>
        <v>202003</v>
      </c>
    </row>
    <row r="2887" spans="1:6" x14ac:dyDescent="0.3">
      <c r="A2887" s="21" t="s">
        <v>141</v>
      </c>
      <c r="B2887" s="21" t="s">
        <v>6</v>
      </c>
      <c r="C2887" s="21" t="s">
        <v>7</v>
      </c>
      <c r="D2887" s="22">
        <v>10</v>
      </c>
      <c r="E2887" s="23" t="s">
        <v>62</v>
      </c>
      <c r="F2887">
        <f t="shared" si="45"/>
        <v>202003</v>
      </c>
    </row>
    <row r="2888" spans="1:6" x14ac:dyDescent="0.3">
      <c r="A2888" s="21" t="s">
        <v>141</v>
      </c>
      <c r="B2888" s="21" t="s">
        <v>6</v>
      </c>
      <c r="C2888" s="21" t="s">
        <v>9</v>
      </c>
      <c r="D2888" s="22">
        <v>0</v>
      </c>
      <c r="E2888" s="23" t="s">
        <v>62</v>
      </c>
      <c r="F2888">
        <f t="shared" si="45"/>
        <v>202003</v>
      </c>
    </row>
    <row r="2889" spans="1:6" x14ac:dyDescent="0.3">
      <c r="A2889" s="21" t="s">
        <v>141</v>
      </c>
      <c r="B2889" s="21" t="s">
        <v>6</v>
      </c>
      <c r="C2889" s="21" t="s">
        <v>10</v>
      </c>
      <c r="D2889" s="22">
        <v>2</v>
      </c>
      <c r="E2889" s="23" t="s">
        <v>62</v>
      </c>
      <c r="F2889">
        <f t="shared" si="45"/>
        <v>202003</v>
      </c>
    </row>
    <row r="2890" spans="1:6" x14ac:dyDescent="0.3">
      <c r="A2890" s="21" t="s">
        <v>141</v>
      </c>
      <c r="B2890" s="21" t="s">
        <v>6</v>
      </c>
      <c r="C2890" s="21" t="s">
        <v>11</v>
      </c>
      <c r="D2890" s="22">
        <v>0</v>
      </c>
      <c r="E2890" s="23" t="s">
        <v>62</v>
      </c>
      <c r="F2890">
        <f t="shared" si="45"/>
        <v>202003</v>
      </c>
    </row>
    <row r="2891" spans="1:6" x14ac:dyDescent="0.3">
      <c r="A2891" s="21" t="s">
        <v>141</v>
      </c>
      <c r="B2891" s="21" t="s">
        <v>6</v>
      </c>
      <c r="C2891" s="21" t="s">
        <v>12</v>
      </c>
      <c r="D2891" s="22">
        <v>0</v>
      </c>
      <c r="E2891" s="23" t="s">
        <v>62</v>
      </c>
      <c r="F2891">
        <f t="shared" si="45"/>
        <v>202003</v>
      </c>
    </row>
    <row r="2892" spans="1:6" x14ac:dyDescent="0.3">
      <c r="A2892" s="21" t="s">
        <v>18</v>
      </c>
      <c r="B2892" s="21" t="s">
        <v>6</v>
      </c>
      <c r="C2892" s="21" t="s">
        <v>7</v>
      </c>
      <c r="D2892" s="22">
        <v>220</v>
      </c>
      <c r="E2892" s="23" t="s">
        <v>62</v>
      </c>
      <c r="F2892">
        <f t="shared" si="45"/>
        <v>202003</v>
      </c>
    </row>
    <row r="2893" spans="1:6" x14ac:dyDescent="0.3">
      <c r="A2893" s="21" t="s">
        <v>18</v>
      </c>
      <c r="B2893" s="21" t="s">
        <v>6</v>
      </c>
      <c r="C2893" s="21" t="s">
        <v>9</v>
      </c>
      <c r="D2893" s="22">
        <v>55</v>
      </c>
      <c r="E2893" s="23" t="s">
        <v>62</v>
      </c>
      <c r="F2893">
        <f t="shared" si="45"/>
        <v>202003</v>
      </c>
    </row>
    <row r="2894" spans="1:6" x14ac:dyDescent="0.3">
      <c r="A2894" s="21" t="s">
        <v>18</v>
      </c>
      <c r="B2894" s="21" t="s">
        <v>6</v>
      </c>
      <c r="C2894" s="21" t="s">
        <v>10</v>
      </c>
      <c r="D2894" s="22">
        <v>65</v>
      </c>
      <c r="E2894" s="23" t="s">
        <v>62</v>
      </c>
      <c r="F2894">
        <f t="shared" si="45"/>
        <v>202003</v>
      </c>
    </row>
    <row r="2895" spans="1:6" x14ac:dyDescent="0.3">
      <c r="A2895" s="21" t="s">
        <v>18</v>
      </c>
      <c r="B2895" s="21" t="s">
        <v>6</v>
      </c>
      <c r="C2895" s="21" t="s">
        <v>11</v>
      </c>
      <c r="D2895" s="22">
        <v>53</v>
      </c>
      <c r="E2895" s="23" t="s">
        <v>62</v>
      </c>
      <c r="F2895">
        <f t="shared" si="45"/>
        <v>202003</v>
      </c>
    </row>
    <row r="2896" spans="1:6" x14ac:dyDescent="0.3">
      <c r="A2896" s="21" t="s">
        <v>18</v>
      </c>
      <c r="B2896" s="21" t="s">
        <v>6</v>
      </c>
      <c r="C2896" s="21" t="s">
        <v>12</v>
      </c>
      <c r="D2896" s="22">
        <v>9</v>
      </c>
      <c r="E2896" s="23" t="s">
        <v>62</v>
      </c>
      <c r="F2896">
        <f t="shared" si="45"/>
        <v>202003</v>
      </c>
    </row>
    <row r="2897" spans="1:6" x14ac:dyDescent="0.3">
      <c r="A2897" s="21" t="s">
        <v>19</v>
      </c>
      <c r="B2897" s="21" t="s">
        <v>6</v>
      </c>
      <c r="C2897" s="21" t="s">
        <v>7</v>
      </c>
      <c r="D2897" s="22">
        <v>34</v>
      </c>
      <c r="E2897" s="23" t="s">
        <v>62</v>
      </c>
      <c r="F2897">
        <f t="shared" si="45"/>
        <v>202003</v>
      </c>
    </row>
    <row r="2898" spans="1:6" x14ac:dyDescent="0.3">
      <c r="A2898" s="21" t="s">
        <v>19</v>
      </c>
      <c r="B2898" s="21" t="s">
        <v>6</v>
      </c>
      <c r="C2898" s="21" t="s">
        <v>9</v>
      </c>
      <c r="D2898" s="22">
        <v>1</v>
      </c>
      <c r="E2898" s="23" t="s">
        <v>62</v>
      </c>
      <c r="F2898">
        <f t="shared" si="45"/>
        <v>202003</v>
      </c>
    </row>
    <row r="2899" spans="1:6" x14ac:dyDescent="0.3">
      <c r="A2899" s="21" t="s">
        <v>19</v>
      </c>
      <c r="B2899" s="21" t="s">
        <v>6</v>
      </c>
      <c r="C2899" s="21" t="s">
        <v>10</v>
      </c>
      <c r="D2899" s="22">
        <v>9</v>
      </c>
      <c r="E2899" s="23" t="s">
        <v>62</v>
      </c>
      <c r="F2899">
        <f t="shared" si="45"/>
        <v>202003</v>
      </c>
    </row>
    <row r="2900" spans="1:6" x14ac:dyDescent="0.3">
      <c r="A2900" s="21" t="s">
        <v>19</v>
      </c>
      <c r="B2900" s="21" t="s">
        <v>6</v>
      </c>
      <c r="C2900" s="21" t="s">
        <v>11</v>
      </c>
      <c r="D2900" s="22">
        <v>8</v>
      </c>
      <c r="E2900" s="23" t="s">
        <v>62</v>
      </c>
      <c r="F2900">
        <f t="shared" si="45"/>
        <v>202003</v>
      </c>
    </row>
    <row r="2901" spans="1:6" x14ac:dyDescent="0.3">
      <c r="A2901" s="21" t="s">
        <v>19</v>
      </c>
      <c r="B2901" s="21" t="s">
        <v>6</v>
      </c>
      <c r="C2901" s="21" t="s">
        <v>12</v>
      </c>
      <c r="D2901" s="22">
        <v>4</v>
      </c>
      <c r="E2901" s="23" t="s">
        <v>62</v>
      </c>
      <c r="F2901">
        <f t="shared" si="45"/>
        <v>202003</v>
      </c>
    </row>
    <row r="2902" spans="1:6" x14ac:dyDescent="0.3">
      <c r="A2902" s="21" t="s">
        <v>20</v>
      </c>
      <c r="B2902" s="21" t="s">
        <v>6</v>
      </c>
      <c r="C2902" s="21" t="s">
        <v>7</v>
      </c>
      <c r="D2902" s="22">
        <v>55</v>
      </c>
      <c r="E2902" s="23" t="s">
        <v>62</v>
      </c>
      <c r="F2902">
        <f t="shared" si="45"/>
        <v>202003</v>
      </c>
    </row>
    <row r="2903" spans="1:6" x14ac:dyDescent="0.3">
      <c r="A2903" s="21" t="s">
        <v>20</v>
      </c>
      <c r="B2903" s="21" t="s">
        <v>6</v>
      </c>
      <c r="C2903" s="21" t="s">
        <v>9</v>
      </c>
      <c r="D2903" s="22">
        <v>9</v>
      </c>
      <c r="E2903" s="23" t="s">
        <v>62</v>
      </c>
      <c r="F2903">
        <f t="shared" si="45"/>
        <v>202003</v>
      </c>
    </row>
    <row r="2904" spans="1:6" x14ac:dyDescent="0.3">
      <c r="A2904" s="21" t="s">
        <v>20</v>
      </c>
      <c r="B2904" s="21" t="s">
        <v>6</v>
      </c>
      <c r="C2904" s="21" t="s">
        <v>10</v>
      </c>
      <c r="D2904" s="22">
        <v>15</v>
      </c>
      <c r="E2904" s="23" t="s">
        <v>62</v>
      </c>
      <c r="F2904">
        <f t="shared" si="45"/>
        <v>202003</v>
      </c>
    </row>
    <row r="2905" spans="1:6" x14ac:dyDescent="0.3">
      <c r="A2905" s="21" t="s">
        <v>20</v>
      </c>
      <c r="B2905" s="21" t="s">
        <v>6</v>
      </c>
      <c r="C2905" s="21" t="s">
        <v>11</v>
      </c>
      <c r="D2905" s="22">
        <v>0</v>
      </c>
      <c r="E2905" s="23" t="s">
        <v>62</v>
      </c>
      <c r="F2905">
        <f t="shared" si="45"/>
        <v>202003</v>
      </c>
    </row>
    <row r="2906" spans="1:6" x14ac:dyDescent="0.3">
      <c r="A2906" s="21" t="s">
        <v>20</v>
      </c>
      <c r="B2906" s="21" t="s">
        <v>6</v>
      </c>
      <c r="C2906" s="21" t="s">
        <v>12</v>
      </c>
      <c r="D2906" s="22">
        <v>0</v>
      </c>
      <c r="E2906" s="23" t="s">
        <v>62</v>
      </c>
      <c r="F2906">
        <f t="shared" si="45"/>
        <v>202003</v>
      </c>
    </row>
    <row r="2907" spans="1:6" x14ac:dyDescent="0.3">
      <c r="A2907" s="21" t="s">
        <v>21</v>
      </c>
      <c r="B2907" s="21" t="s">
        <v>6</v>
      </c>
      <c r="C2907" s="21" t="s">
        <v>7</v>
      </c>
      <c r="D2907" s="22">
        <v>17</v>
      </c>
      <c r="E2907" s="23" t="s">
        <v>62</v>
      </c>
      <c r="F2907">
        <f t="shared" si="45"/>
        <v>202003</v>
      </c>
    </row>
    <row r="2908" spans="1:6" x14ac:dyDescent="0.3">
      <c r="A2908" s="21" t="s">
        <v>21</v>
      </c>
      <c r="B2908" s="21" t="s">
        <v>6</v>
      </c>
      <c r="C2908" s="21" t="s">
        <v>9</v>
      </c>
      <c r="D2908" s="22">
        <v>8</v>
      </c>
      <c r="E2908" s="23" t="s">
        <v>62</v>
      </c>
      <c r="F2908">
        <f t="shared" si="45"/>
        <v>202003</v>
      </c>
    </row>
    <row r="2909" spans="1:6" x14ac:dyDescent="0.3">
      <c r="A2909" s="21" t="s">
        <v>21</v>
      </c>
      <c r="B2909" s="21" t="s">
        <v>6</v>
      </c>
      <c r="C2909" s="21" t="s">
        <v>10</v>
      </c>
      <c r="D2909" s="22">
        <v>13</v>
      </c>
      <c r="E2909" s="23" t="s">
        <v>62</v>
      </c>
      <c r="F2909">
        <f t="shared" si="45"/>
        <v>202003</v>
      </c>
    </row>
    <row r="2910" spans="1:6" x14ac:dyDescent="0.3">
      <c r="A2910" s="21" t="s">
        <v>21</v>
      </c>
      <c r="B2910" s="21" t="s">
        <v>6</v>
      </c>
      <c r="C2910" s="21" t="s">
        <v>11</v>
      </c>
      <c r="D2910" s="22">
        <v>2</v>
      </c>
      <c r="E2910" s="23" t="s">
        <v>62</v>
      </c>
      <c r="F2910">
        <f t="shared" si="45"/>
        <v>202003</v>
      </c>
    </row>
    <row r="2911" spans="1:6" x14ac:dyDescent="0.3">
      <c r="A2911" s="21" t="s">
        <v>21</v>
      </c>
      <c r="B2911" s="21" t="s">
        <v>6</v>
      </c>
      <c r="C2911" s="21" t="s">
        <v>12</v>
      </c>
      <c r="D2911" s="22">
        <v>0</v>
      </c>
      <c r="E2911" s="23" t="s">
        <v>62</v>
      </c>
      <c r="F2911">
        <f t="shared" si="45"/>
        <v>202003</v>
      </c>
    </row>
    <row r="2912" spans="1:6" x14ac:dyDescent="0.3">
      <c r="A2912" s="21" t="s">
        <v>22</v>
      </c>
      <c r="B2912" s="21" t="s">
        <v>6</v>
      </c>
      <c r="C2912" s="21" t="s">
        <v>7</v>
      </c>
      <c r="D2912" s="22">
        <v>4</v>
      </c>
      <c r="E2912" s="23" t="s">
        <v>62</v>
      </c>
      <c r="F2912">
        <f t="shared" si="45"/>
        <v>202003</v>
      </c>
    </row>
    <row r="2913" spans="1:6" x14ac:dyDescent="0.3">
      <c r="A2913" s="21" t="s">
        <v>22</v>
      </c>
      <c r="B2913" s="21" t="s">
        <v>6</v>
      </c>
      <c r="C2913" s="21" t="s">
        <v>9</v>
      </c>
      <c r="D2913" s="22">
        <v>0</v>
      </c>
      <c r="E2913" s="23" t="s">
        <v>62</v>
      </c>
      <c r="F2913">
        <f t="shared" si="45"/>
        <v>202003</v>
      </c>
    </row>
    <row r="2914" spans="1:6" x14ac:dyDescent="0.3">
      <c r="A2914" s="21" t="s">
        <v>22</v>
      </c>
      <c r="B2914" s="21" t="s">
        <v>6</v>
      </c>
      <c r="C2914" s="21" t="s">
        <v>10</v>
      </c>
      <c r="D2914" s="22">
        <v>7</v>
      </c>
      <c r="E2914" s="23" t="s">
        <v>62</v>
      </c>
      <c r="F2914">
        <f t="shared" si="45"/>
        <v>202003</v>
      </c>
    </row>
    <row r="2915" spans="1:6" x14ac:dyDescent="0.3">
      <c r="A2915" s="21" t="s">
        <v>22</v>
      </c>
      <c r="B2915" s="21" t="s">
        <v>6</v>
      </c>
      <c r="C2915" s="21" t="s">
        <v>11</v>
      </c>
      <c r="D2915" s="22">
        <v>1</v>
      </c>
      <c r="E2915" s="23" t="s">
        <v>62</v>
      </c>
      <c r="F2915">
        <f t="shared" si="45"/>
        <v>202003</v>
      </c>
    </row>
    <row r="2916" spans="1:6" x14ac:dyDescent="0.3">
      <c r="A2916" s="21" t="s">
        <v>22</v>
      </c>
      <c r="B2916" s="21" t="s">
        <v>6</v>
      </c>
      <c r="C2916" s="21" t="s">
        <v>12</v>
      </c>
      <c r="D2916" s="22">
        <v>4</v>
      </c>
      <c r="E2916" s="23" t="s">
        <v>62</v>
      </c>
      <c r="F2916">
        <f t="shared" si="45"/>
        <v>202003</v>
      </c>
    </row>
    <row r="2917" spans="1:6" x14ac:dyDescent="0.3">
      <c r="A2917" s="21" t="s">
        <v>23</v>
      </c>
      <c r="B2917" s="21" t="s">
        <v>6</v>
      </c>
      <c r="C2917" s="21" t="s">
        <v>7</v>
      </c>
      <c r="D2917" s="22">
        <v>0</v>
      </c>
      <c r="E2917" s="23" t="s">
        <v>62</v>
      </c>
      <c r="F2917">
        <f t="shared" si="45"/>
        <v>202003</v>
      </c>
    </row>
    <row r="2918" spans="1:6" x14ac:dyDescent="0.3">
      <c r="A2918" s="21" t="s">
        <v>23</v>
      </c>
      <c r="B2918" s="21" t="s">
        <v>6</v>
      </c>
      <c r="C2918" s="21" t="s">
        <v>9</v>
      </c>
      <c r="D2918" s="22">
        <v>0</v>
      </c>
      <c r="E2918" s="23" t="s">
        <v>62</v>
      </c>
      <c r="F2918">
        <f t="shared" si="45"/>
        <v>202003</v>
      </c>
    </row>
    <row r="2919" spans="1:6" x14ac:dyDescent="0.3">
      <c r="A2919" s="21" t="s">
        <v>23</v>
      </c>
      <c r="B2919" s="21" t="s">
        <v>6</v>
      </c>
      <c r="C2919" s="21" t="s">
        <v>10</v>
      </c>
      <c r="D2919" s="22">
        <v>0</v>
      </c>
      <c r="E2919" s="23" t="s">
        <v>62</v>
      </c>
      <c r="F2919">
        <f t="shared" si="45"/>
        <v>202003</v>
      </c>
    </row>
    <row r="2920" spans="1:6" x14ac:dyDescent="0.3">
      <c r="A2920" s="21" t="s">
        <v>23</v>
      </c>
      <c r="B2920" s="21" t="s">
        <v>6</v>
      </c>
      <c r="C2920" s="21" t="s">
        <v>11</v>
      </c>
      <c r="D2920" s="22">
        <v>0</v>
      </c>
      <c r="E2920" s="23" t="s">
        <v>62</v>
      </c>
      <c r="F2920">
        <f t="shared" si="45"/>
        <v>202003</v>
      </c>
    </row>
    <row r="2921" spans="1:6" x14ac:dyDescent="0.3">
      <c r="A2921" s="21" t="s">
        <v>23</v>
      </c>
      <c r="B2921" s="21" t="s">
        <v>6</v>
      </c>
      <c r="C2921" s="21" t="s">
        <v>12</v>
      </c>
      <c r="D2921" s="22">
        <v>0</v>
      </c>
      <c r="E2921" s="23" t="s">
        <v>62</v>
      </c>
      <c r="F2921">
        <f t="shared" si="45"/>
        <v>202003</v>
      </c>
    </row>
    <row r="2922" spans="1:6" x14ac:dyDescent="0.3">
      <c r="A2922" s="21" t="s">
        <v>24</v>
      </c>
      <c r="B2922" s="21" t="s">
        <v>6</v>
      </c>
      <c r="C2922" s="21" t="s">
        <v>7</v>
      </c>
      <c r="D2922" s="22">
        <v>1</v>
      </c>
      <c r="E2922" s="23" t="s">
        <v>62</v>
      </c>
      <c r="F2922">
        <f t="shared" si="45"/>
        <v>202003</v>
      </c>
    </row>
    <row r="2923" spans="1:6" x14ac:dyDescent="0.3">
      <c r="A2923" s="21" t="s">
        <v>24</v>
      </c>
      <c r="B2923" s="21" t="s">
        <v>6</v>
      </c>
      <c r="C2923" s="21" t="s">
        <v>9</v>
      </c>
      <c r="D2923" s="22">
        <v>0</v>
      </c>
      <c r="E2923" s="23" t="s">
        <v>62</v>
      </c>
      <c r="F2923">
        <f t="shared" si="45"/>
        <v>202003</v>
      </c>
    </row>
    <row r="2924" spans="1:6" x14ac:dyDescent="0.3">
      <c r="A2924" s="21" t="s">
        <v>24</v>
      </c>
      <c r="B2924" s="21" t="s">
        <v>6</v>
      </c>
      <c r="C2924" s="21" t="s">
        <v>10</v>
      </c>
      <c r="D2924" s="22">
        <v>0</v>
      </c>
      <c r="E2924" s="23" t="s">
        <v>62</v>
      </c>
      <c r="F2924">
        <f t="shared" si="45"/>
        <v>202003</v>
      </c>
    </row>
    <row r="2925" spans="1:6" x14ac:dyDescent="0.3">
      <c r="A2925" s="21" t="s">
        <v>24</v>
      </c>
      <c r="B2925" s="21" t="s">
        <v>6</v>
      </c>
      <c r="C2925" s="21" t="s">
        <v>11</v>
      </c>
      <c r="D2925" s="22">
        <v>0</v>
      </c>
      <c r="E2925" s="23" t="s">
        <v>62</v>
      </c>
      <c r="F2925">
        <f t="shared" si="45"/>
        <v>202003</v>
      </c>
    </row>
    <row r="2926" spans="1:6" x14ac:dyDescent="0.3">
      <c r="A2926" s="21" t="s">
        <v>24</v>
      </c>
      <c r="B2926" s="21" t="s">
        <v>6</v>
      </c>
      <c r="C2926" s="21" t="s">
        <v>12</v>
      </c>
      <c r="D2926" s="22">
        <v>0</v>
      </c>
      <c r="E2926" s="23" t="s">
        <v>62</v>
      </c>
      <c r="F2926">
        <f t="shared" si="45"/>
        <v>202003</v>
      </c>
    </row>
    <row r="2927" spans="1:6" x14ac:dyDescent="0.3">
      <c r="A2927" s="21" t="s">
        <v>5</v>
      </c>
      <c r="B2927" s="21" t="s">
        <v>6</v>
      </c>
      <c r="C2927" s="21" t="s">
        <v>7</v>
      </c>
      <c r="D2927" s="22">
        <v>147</v>
      </c>
      <c r="E2927" s="23" t="s">
        <v>63</v>
      </c>
      <c r="F2927">
        <f t="shared" si="45"/>
        <v>202004</v>
      </c>
    </row>
    <row r="2928" spans="1:6" x14ac:dyDescent="0.3">
      <c r="A2928" s="21" t="s">
        <v>5</v>
      </c>
      <c r="B2928" s="21" t="s">
        <v>6</v>
      </c>
      <c r="C2928" s="21" t="s">
        <v>9</v>
      </c>
      <c r="D2928" s="22">
        <v>40</v>
      </c>
      <c r="E2928" s="23" t="s">
        <v>63</v>
      </c>
      <c r="F2928">
        <f t="shared" si="45"/>
        <v>202004</v>
      </c>
    </row>
    <row r="2929" spans="1:6" x14ac:dyDescent="0.3">
      <c r="A2929" s="21" t="s">
        <v>5</v>
      </c>
      <c r="B2929" s="21" t="s">
        <v>6</v>
      </c>
      <c r="C2929" s="21" t="s">
        <v>10</v>
      </c>
      <c r="D2929" s="22">
        <v>66</v>
      </c>
      <c r="E2929" s="23" t="s">
        <v>63</v>
      </c>
      <c r="F2929">
        <f t="shared" si="45"/>
        <v>202004</v>
      </c>
    </row>
    <row r="2930" spans="1:6" x14ac:dyDescent="0.3">
      <c r="A2930" s="21" t="s">
        <v>5</v>
      </c>
      <c r="B2930" s="21" t="s">
        <v>6</v>
      </c>
      <c r="C2930" s="21" t="s">
        <v>11</v>
      </c>
      <c r="D2930" s="22">
        <v>38</v>
      </c>
      <c r="E2930" s="23" t="s">
        <v>63</v>
      </c>
      <c r="F2930">
        <f t="shared" si="45"/>
        <v>202004</v>
      </c>
    </row>
    <row r="2931" spans="1:6" x14ac:dyDescent="0.3">
      <c r="A2931" s="21" t="s">
        <v>5</v>
      </c>
      <c r="B2931" s="21" t="s">
        <v>6</v>
      </c>
      <c r="C2931" s="21" t="s">
        <v>12</v>
      </c>
      <c r="D2931" s="22">
        <v>7</v>
      </c>
      <c r="E2931" s="23" t="s">
        <v>63</v>
      </c>
      <c r="F2931">
        <f t="shared" si="45"/>
        <v>202004</v>
      </c>
    </row>
    <row r="2932" spans="1:6" x14ac:dyDescent="0.3">
      <c r="A2932" s="21" t="s">
        <v>13</v>
      </c>
      <c r="B2932" s="21" t="s">
        <v>6</v>
      </c>
      <c r="C2932" s="21" t="s">
        <v>7</v>
      </c>
      <c r="D2932" s="22">
        <v>11</v>
      </c>
      <c r="E2932" s="23" t="s">
        <v>63</v>
      </c>
      <c r="F2932">
        <f t="shared" si="45"/>
        <v>202004</v>
      </c>
    </row>
    <row r="2933" spans="1:6" x14ac:dyDescent="0.3">
      <c r="A2933" s="21" t="s">
        <v>13</v>
      </c>
      <c r="B2933" s="21" t="s">
        <v>6</v>
      </c>
      <c r="C2933" s="21" t="s">
        <v>9</v>
      </c>
      <c r="D2933" s="22">
        <v>5</v>
      </c>
      <c r="E2933" s="23" t="s">
        <v>63</v>
      </c>
      <c r="F2933">
        <f t="shared" si="45"/>
        <v>202004</v>
      </c>
    </row>
    <row r="2934" spans="1:6" x14ac:dyDescent="0.3">
      <c r="A2934" s="21" t="s">
        <v>13</v>
      </c>
      <c r="B2934" s="21" t="s">
        <v>6</v>
      </c>
      <c r="C2934" s="21" t="s">
        <v>10</v>
      </c>
      <c r="D2934" s="22">
        <v>5</v>
      </c>
      <c r="E2934" s="23" t="s">
        <v>63</v>
      </c>
      <c r="F2934">
        <f t="shared" si="45"/>
        <v>202004</v>
      </c>
    </row>
    <row r="2935" spans="1:6" x14ac:dyDescent="0.3">
      <c r="A2935" s="21" t="s">
        <v>13</v>
      </c>
      <c r="B2935" s="21" t="s">
        <v>6</v>
      </c>
      <c r="C2935" s="21" t="s">
        <v>11</v>
      </c>
      <c r="D2935" s="22">
        <v>1</v>
      </c>
      <c r="E2935" s="23" t="s">
        <v>63</v>
      </c>
      <c r="F2935">
        <f t="shared" si="45"/>
        <v>202004</v>
      </c>
    </row>
    <row r="2936" spans="1:6" x14ac:dyDescent="0.3">
      <c r="A2936" s="21" t="s">
        <v>13</v>
      </c>
      <c r="B2936" s="21" t="s">
        <v>6</v>
      </c>
      <c r="C2936" s="21" t="s">
        <v>12</v>
      </c>
      <c r="D2936" s="22">
        <v>0</v>
      </c>
      <c r="E2936" s="23" t="s">
        <v>63</v>
      </c>
      <c r="F2936">
        <f t="shared" si="45"/>
        <v>202004</v>
      </c>
    </row>
    <row r="2937" spans="1:6" x14ac:dyDescent="0.3">
      <c r="A2937" s="21" t="s">
        <v>14</v>
      </c>
      <c r="B2937" s="21" t="s">
        <v>6</v>
      </c>
      <c r="C2937" s="21" t="s">
        <v>7</v>
      </c>
      <c r="D2937" s="22">
        <v>27</v>
      </c>
      <c r="E2937" s="23" t="s">
        <v>63</v>
      </c>
      <c r="F2937">
        <f t="shared" si="45"/>
        <v>202004</v>
      </c>
    </row>
    <row r="2938" spans="1:6" x14ac:dyDescent="0.3">
      <c r="A2938" s="21" t="s">
        <v>14</v>
      </c>
      <c r="B2938" s="21" t="s">
        <v>6</v>
      </c>
      <c r="C2938" s="21" t="s">
        <v>9</v>
      </c>
      <c r="D2938" s="22">
        <v>11</v>
      </c>
      <c r="E2938" s="23" t="s">
        <v>63</v>
      </c>
      <c r="F2938">
        <f t="shared" si="45"/>
        <v>202004</v>
      </c>
    </row>
    <row r="2939" spans="1:6" x14ac:dyDescent="0.3">
      <c r="A2939" s="21" t="s">
        <v>14</v>
      </c>
      <c r="B2939" s="21" t="s">
        <v>6</v>
      </c>
      <c r="C2939" s="21" t="s">
        <v>10</v>
      </c>
      <c r="D2939" s="22">
        <v>18</v>
      </c>
      <c r="E2939" s="23" t="s">
        <v>63</v>
      </c>
      <c r="F2939">
        <f t="shared" si="45"/>
        <v>202004</v>
      </c>
    </row>
    <row r="2940" spans="1:6" x14ac:dyDescent="0.3">
      <c r="A2940" s="21" t="s">
        <v>14</v>
      </c>
      <c r="B2940" s="21" t="s">
        <v>6</v>
      </c>
      <c r="C2940" s="21" t="s">
        <v>11</v>
      </c>
      <c r="D2940" s="22">
        <v>10</v>
      </c>
      <c r="E2940" s="23" t="s">
        <v>63</v>
      </c>
      <c r="F2940">
        <f t="shared" si="45"/>
        <v>202004</v>
      </c>
    </row>
    <row r="2941" spans="1:6" x14ac:dyDescent="0.3">
      <c r="A2941" s="21" t="s">
        <v>14</v>
      </c>
      <c r="B2941" s="21" t="s">
        <v>6</v>
      </c>
      <c r="C2941" s="21" t="s">
        <v>12</v>
      </c>
      <c r="D2941" s="22">
        <v>5</v>
      </c>
      <c r="E2941" s="23" t="s">
        <v>63</v>
      </c>
      <c r="F2941">
        <f t="shared" si="45"/>
        <v>202004</v>
      </c>
    </row>
    <row r="2942" spans="1:6" x14ac:dyDescent="0.3">
      <c r="A2942" s="21" t="s">
        <v>140</v>
      </c>
      <c r="B2942" s="21" t="s">
        <v>6</v>
      </c>
      <c r="C2942" s="21" t="s">
        <v>7</v>
      </c>
      <c r="D2942" s="22">
        <v>3</v>
      </c>
      <c r="E2942" s="23" t="s">
        <v>63</v>
      </c>
      <c r="F2942">
        <f t="shared" si="45"/>
        <v>202004</v>
      </c>
    </row>
    <row r="2943" spans="1:6" x14ac:dyDescent="0.3">
      <c r="A2943" s="21" t="s">
        <v>140</v>
      </c>
      <c r="B2943" s="21" t="s">
        <v>6</v>
      </c>
      <c r="C2943" s="21" t="s">
        <v>9</v>
      </c>
      <c r="D2943" s="22">
        <v>0</v>
      </c>
      <c r="E2943" s="23" t="s">
        <v>63</v>
      </c>
      <c r="F2943">
        <f t="shared" si="45"/>
        <v>202004</v>
      </c>
    </row>
    <row r="2944" spans="1:6" x14ac:dyDescent="0.3">
      <c r="A2944" s="21" t="s">
        <v>140</v>
      </c>
      <c r="B2944" s="21" t="s">
        <v>6</v>
      </c>
      <c r="C2944" s="21" t="s">
        <v>10</v>
      </c>
      <c r="D2944" s="22">
        <v>0</v>
      </c>
      <c r="E2944" s="23" t="s">
        <v>63</v>
      </c>
      <c r="F2944">
        <f t="shared" si="45"/>
        <v>202004</v>
      </c>
    </row>
    <row r="2945" spans="1:6" x14ac:dyDescent="0.3">
      <c r="A2945" s="21" t="s">
        <v>140</v>
      </c>
      <c r="B2945" s="21" t="s">
        <v>6</v>
      </c>
      <c r="C2945" s="21" t="s">
        <v>11</v>
      </c>
      <c r="D2945" s="22">
        <v>0</v>
      </c>
      <c r="E2945" s="23" t="s">
        <v>63</v>
      </c>
      <c r="F2945">
        <f t="shared" si="45"/>
        <v>202004</v>
      </c>
    </row>
    <row r="2946" spans="1:6" x14ac:dyDescent="0.3">
      <c r="A2946" s="21" t="s">
        <v>140</v>
      </c>
      <c r="B2946" s="21" t="s">
        <v>6</v>
      </c>
      <c r="C2946" s="21" t="s">
        <v>12</v>
      </c>
      <c r="D2946" s="22">
        <v>0</v>
      </c>
      <c r="E2946" s="23" t="s">
        <v>63</v>
      </c>
      <c r="F2946">
        <f t="shared" si="45"/>
        <v>202004</v>
      </c>
    </row>
    <row r="2947" spans="1:6" x14ac:dyDescent="0.3">
      <c r="A2947" s="21" t="s">
        <v>15</v>
      </c>
      <c r="B2947" s="21" t="s">
        <v>6</v>
      </c>
      <c r="C2947" s="21" t="s">
        <v>7</v>
      </c>
      <c r="D2947" s="22">
        <v>94</v>
      </c>
      <c r="E2947" s="23" t="s">
        <v>63</v>
      </c>
      <c r="F2947">
        <f t="shared" ref="F2947:F3010" si="46">YEAR(E2947)*100+MONTH(E2947)</f>
        <v>202004</v>
      </c>
    </row>
    <row r="2948" spans="1:6" x14ac:dyDescent="0.3">
      <c r="A2948" s="21" t="s">
        <v>15</v>
      </c>
      <c r="B2948" s="21" t="s">
        <v>6</v>
      </c>
      <c r="C2948" s="21" t="s">
        <v>9</v>
      </c>
      <c r="D2948" s="22">
        <v>59</v>
      </c>
      <c r="E2948" s="23" t="s">
        <v>63</v>
      </c>
      <c r="F2948">
        <f t="shared" si="46"/>
        <v>202004</v>
      </c>
    </row>
    <row r="2949" spans="1:6" x14ac:dyDescent="0.3">
      <c r="A2949" s="21" t="s">
        <v>15</v>
      </c>
      <c r="B2949" s="21" t="s">
        <v>6</v>
      </c>
      <c r="C2949" s="21" t="s">
        <v>10</v>
      </c>
      <c r="D2949" s="22">
        <v>169</v>
      </c>
      <c r="E2949" s="23" t="s">
        <v>63</v>
      </c>
      <c r="F2949">
        <f t="shared" si="46"/>
        <v>202004</v>
      </c>
    </row>
    <row r="2950" spans="1:6" x14ac:dyDescent="0.3">
      <c r="A2950" s="21" t="s">
        <v>15</v>
      </c>
      <c r="B2950" s="21" t="s">
        <v>6</v>
      </c>
      <c r="C2950" s="21" t="s">
        <v>11</v>
      </c>
      <c r="D2950" s="22">
        <v>74</v>
      </c>
      <c r="E2950" s="23" t="s">
        <v>63</v>
      </c>
      <c r="F2950">
        <f t="shared" si="46"/>
        <v>202004</v>
      </c>
    </row>
    <row r="2951" spans="1:6" x14ac:dyDescent="0.3">
      <c r="A2951" s="21" t="s">
        <v>15</v>
      </c>
      <c r="B2951" s="21" t="s">
        <v>6</v>
      </c>
      <c r="C2951" s="21" t="s">
        <v>12</v>
      </c>
      <c r="D2951" s="22">
        <v>5</v>
      </c>
      <c r="E2951" s="23" t="s">
        <v>63</v>
      </c>
      <c r="F2951">
        <f t="shared" si="46"/>
        <v>202004</v>
      </c>
    </row>
    <row r="2952" spans="1:6" x14ac:dyDescent="0.3">
      <c r="A2952" s="21" t="s">
        <v>16</v>
      </c>
      <c r="B2952" s="21" t="s">
        <v>6</v>
      </c>
      <c r="C2952" s="21" t="s">
        <v>7</v>
      </c>
      <c r="D2952" s="22">
        <v>306</v>
      </c>
      <c r="E2952" s="23" t="s">
        <v>63</v>
      </c>
      <c r="F2952">
        <f t="shared" si="46"/>
        <v>202004</v>
      </c>
    </row>
    <row r="2953" spans="1:6" x14ac:dyDescent="0.3">
      <c r="A2953" s="21" t="s">
        <v>16</v>
      </c>
      <c r="B2953" s="21" t="s">
        <v>6</v>
      </c>
      <c r="C2953" s="21" t="s">
        <v>9</v>
      </c>
      <c r="D2953" s="22">
        <v>63</v>
      </c>
      <c r="E2953" s="23" t="s">
        <v>63</v>
      </c>
      <c r="F2953">
        <f t="shared" si="46"/>
        <v>202004</v>
      </c>
    </row>
    <row r="2954" spans="1:6" x14ac:dyDescent="0.3">
      <c r="A2954" s="21" t="s">
        <v>16</v>
      </c>
      <c r="B2954" s="21" t="s">
        <v>6</v>
      </c>
      <c r="C2954" s="21" t="s">
        <v>10</v>
      </c>
      <c r="D2954" s="22">
        <v>143</v>
      </c>
      <c r="E2954" s="23" t="s">
        <v>63</v>
      </c>
      <c r="F2954">
        <f t="shared" si="46"/>
        <v>202004</v>
      </c>
    </row>
    <row r="2955" spans="1:6" x14ac:dyDescent="0.3">
      <c r="A2955" s="21" t="s">
        <v>16</v>
      </c>
      <c r="B2955" s="21" t="s">
        <v>6</v>
      </c>
      <c r="C2955" s="21" t="s">
        <v>11</v>
      </c>
      <c r="D2955" s="22">
        <v>52</v>
      </c>
      <c r="E2955" s="23" t="s">
        <v>63</v>
      </c>
      <c r="F2955">
        <f t="shared" si="46"/>
        <v>202004</v>
      </c>
    </row>
    <row r="2956" spans="1:6" x14ac:dyDescent="0.3">
      <c r="A2956" s="21" t="s">
        <v>16</v>
      </c>
      <c r="B2956" s="21" t="s">
        <v>6</v>
      </c>
      <c r="C2956" s="21" t="s">
        <v>12</v>
      </c>
      <c r="D2956" s="22">
        <v>9</v>
      </c>
      <c r="E2956" s="23" t="s">
        <v>63</v>
      </c>
      <c r="F2956">
        <f t="shared" si="46"/>
        <v>202004</v>
      </c>
    </row>
    <row r="2957" spans="1:6" x14ac:dyDescent="0.3">
      <c r="A2957" s="21" t="s">
        <v>17</v>
      </c>
      <c r="B2957" s="21" t="s">
        <v>6</v>
      </c>
      <c r="C2957" s="21" t="s">
        <v>7</v>
      </c>
      <c r="D2957" s="22">
        <v>8</v>
      </c>
      <c r="E2957" s="23" t="s">
        <v>63</v>
      </c>
      <c r="F2957">
        <f t="shared" si="46"/>
        <v>202004</v>
      </c>
    </row>
    <row r="2958" spans="1:6" x14ac:dyDescent="0.3">
      <c r="A2958" s="21" t="s">
        <v>17</v>
      </c>
      <c r="B2958" s="21" t="s">
        <v>6</v>
      </c>
      <c r="C2958" s="21" t="s">
        <v>9</v>
      </c>
      <c r="D2958" s="22">
        <v>1</v>
      </c>
      <c r="E2958" s="23" t="s">
        <v>63</v>
      </c>
      <c r="F2958">
        <f t="shared" si="46"/>
        <v>202004</v>
      </c>
    </row>
    <row r="2959" spans="1:6" x14ac:dyDescent="0.3">
      <c r="A2959" s="21" t="s">
        <v>17</v>
      </c>
      <c r="B2959" s="21" t="s">
        <v>6</v>
      </c>
      <c r="C2959" s="21" t="s">
        <v>10</v>
      </c>
      <c r="D2959" s="22">
        <v>3</v>
      </c>
      <c r="E2959" s="23" t="s">
        <v>63</v>
      </c>
      <c r="F2959">
        <f t="shared" si="46"/>
        <v>202004</v>
      </c>
    </row>
    <row r="2960" spans="1:6" x14ac:dyDescent="0.3">
      <c r="A2960" s="21" t="s">
        <v>17</v>
      </c>
      <c r="B2960" s="21" t="s">
        <v>6</v>
      </c>
      <c r="C2960" s="21" t="s">
        <v>11</v>
      </c>
      <c r="D2960" s="22">
        <v>1</v>
      </c>
      <c r="E2960" s="23" t="s">
        <v>63</v>
      </c>
      <c r="F2960">
        <f t="shared" si="46"/>
        <v>202004</v>
      </c>
    </row>
    <row r="2961" spans="1:6" x14ac:dyDescent="0.3">
      <c r="A2961" s="21" t="s">
        <v>17</v>
      </c>
      <c r="B2961" s="21" t="s">
        <v>6</v>
      </c>
      <c r="C2961" s="21" t="s">
        <v>12</v>
      </c>
      <c r="D2961" s="22">
        <v>0</v>
      </c>
      <c r="E2961" s="23" t="s">
        <v>63</v>
      </c>
      <c r="F2961">
        <f t="shared" si="46"/>
        <v>202004</v>
      </c>
    </row>
    <row r="2962" spans="1:6" x14ac:dyDescent="0.3">
      <c r="A2962" s="21" t="s">
        <v>141</v>
      </c>
      <c r="B2962" s="21" t="s">
        <v>6</v>
      </c>
      <c r="C2962" s="21" t="s">
        <v>7</v>
      </c>
      <c r="D2962" s="22">
        <v>3</v>
      </c>
      <c r="E2962" s="23" t="s">
        <v>63</v>
      </c>
      <c r="F2962">
        <f t="shared" si="46"/>
        <v>202004</v>
      </c>
    </row>
    <row r="2963" spans="1:6" x14ac:dyDescent="0.3">
      <c r="A2963" s="21" t="s">
        <v>141</v>
      </c>
      <c r="B2963" s="21" t="s">
        <v>6</v>
      </c>
      <c r="C2963" s="21" t="s">
        <v>9</v>
      </c>
      <c r="D2963" s="22">
        <v>1</v>
      </c>
      <c r="E2963" s="23" t="s">
        <v>63</v>
      </c>
      <c r="F2963">
        <f t="shared" si="46"/>
        <v>202004</v>
      </c>
    </row>
    <row r="2964" spans="1:6" x14ac:dyDescent="0.3">
      <c r="A2964" s="21" t="s">
        <v>141</v>
      </c>
      <c r="B2964" s="21" t="s">
        <v>6</v>
      </c>
      <c r="C2964" s="21" t="s">
        <v>10</v>
      </c>
      <c r="D2964" s="22">
        <v>0</v>
      </c>
      <c r="E2964" s="23" t="s">
        <v>63</v>
      </c>
      <c r="F2964">
        <f t="shared" si="46"/>
        <v>202004</v>
      </c>
    </row>
    <row r="2965" spans="1:6" x14ac:dyDescent="0.3">
      <c r="A2965" s="21" t="s">
        <v>141</v>
      </c>
      <c r="B2965" s="21" t="s">
        <v>6</v>
      </c>
      <c r="C2965" s="21" t="s">
        <v>11</v>
      </c>
      <c r="D2965" s="22">
        <v>1</v>
      </c>
      <c r="E2965" s="23" t="s">
        <v>63</v>
      </c>
      <c r="F2965">
        <f t="shared" si="46"/>
        <v>202004</v>
      </c>
    </row>
    <row r="2966" spans="1:6" x14ac:dyDescent="0.3">
      <c r="A2966" s="21" t="s">
        <v>141</v>
      </c>
      <c r="B2966" s="21" t="s">
        <v>6</v>
      </c>
      <c r="C2966" s="21" t="s">
        <v>12</v>
      </c>
      <c r="D2966" s="22">
        <v>0</v>
      </c>
      <c r="E2966" s="23" t="s">
        <v>63</v>
      </c>
      <c r="F2966">
        <f t="shared" si="46"/>
        <v>202004</v>
      </c>
    </row>
    <row r="2967" spans="1:6" x14ac:dyDescent="0.3">
      <c r="A2967" s="21" t="s">
        <v>18</v>
      </c>
      <c r="B2967" s="21" t="s">
        <v>6</v>
      </c>
      <c r="C2967" s="21" t="s">
        <v>7</v>
      </c>
      <c r="D2967" s="22">
        <v>61</v>
      </c>
      <c r="E2967" s="23" t="s">
        <v>63</v>
      </c>
      <c r="F2967">
        <f t="shared" si="46"/>
        <v>202004</v>
      </c>
    </row>
    <row r="2968" spans="1:6" x14ac:dyDescent="0.3">
      <c r="A2968" s="21" t="s">
        <v>18</v>
      </c>
      <c r="B2968" s="21" t="s">
        <v>6</v>
      </c>
      <c r="C2968" s="21" t="s">
        <v>9</v>
      </c>
      <c r="D2968" s="22">
        <v>31</v>
      </c>
      <c r="E2968" s="23" t="s">
        <v>63</v>
      </c>
      <c r="F2968">
        <f t="shared" si="46"/>
        <v>202004</v>
      </c>
    </row>
    <row r="2969" spans="1:6" x14ac:dyDescent="0.3">
      <c r="A2969" s="21" t="s">
        <v>18</v>
      </c>
      <c r="B2969" s="21" t="s">
        <v>6</v>
      </c>
      <c r="C2969" s="21" t="s">
        <v>10</v>
      </c>
      <c r="D2969" s="22">
        <v>40</v>
      </c>
      <c r="E2969" s="23" t="s">
        <v>63</v>
      </c>
      <c r="F2969">
        <f t="shared" si="46"/>
        <v>202004</v>
      </c>
    </row>
    <row r="2970" spans="1:6" x14ac:dyDescent="0.3">
      <c r="A2970" s="21" t="s">
        <v>18</v>
      </c>
      <c r="B2970" s="21" t="s">
        <v>6</v>
      </c>
      <c r="C2970" s="21" t="s">
        <v>11</v>
      </c>
      <c r="D2970" s="22">
        <v>33</v>
      </c>
      <c r="E2970" s="23" t="s">
        <v>63</v>
      </c>
      <c r="F2970">
        <f t="shared" si="46"/>
        <v>202004</v>
      </c>
    </row>
    <row r="2971" spans="1:6" x14ac:dyDescent="0.3">
      <c r="A2971" s="21" t="s">
        <v>18</v>
      </c>
      <c r="B2971" s="21" t="s">
        <v>6</v>
      </c>
      <c r="C2971" s="21" t="s">
        <v>12</v>
      </c>
      <c r="D2971" s="22">
        <v>1</v>
      </c>
      <c r="E2971" s="23" t="s">
        <v>63</v>
      </c>
      <c r="F2971">
        <f t="shared" si="46"/>
        <v>202004</v>
      </c>
    </row>
    <row r="2972" spans="1:6" x14ac:dyDescent="0.3">
      <c r="A2972" s="21" t="s">
        <v>19</v>
      </c>
      <c r="B2972" s="21" t="s">
        <v>6</v>
      </c>
      <c r="C2972" s="21" t="s">
        <v>7</v>
      </c>
      <c r="D2972" s="22">
        <v>13</v>
      </c>
      <c r="E2972" s="23" t="s">
        <v>63</v>
      </c>
      <c r="F2972">
        <f t="shared" si="46"/>
        <v>202004</v>
      </c>
    </row>
    <row r="2973" spans="1:6" x14ac:dyDescent="0.3">
      <c r="A2973" s="21" t="s">
        <v>19</v>
      </c>
      <c r="B2973" s="21" t="s">
        <v>6</v>
      </c>
      <c r="C2973" s="21" t="s">
        <v>9</v>
      </c>
      <c r="D2973" s="22">
        <v>1</v>
      </c>
      <c r="E2973" s="23" t="s">
        <v>63</v>
      </c>
      <c r="F2973">
        <f t="shared" si="46"/>
        <v>202004</v>
      </c>
    </row>
    <row r="2974" spans="1:6" x14ac:dyDescent="0.3">
      <c r="A2974" s="21" t="s">
        <v>19</v>
      </c>
      <c r="B2974" s="21" t="s">
        <v>6</v>
      </c>
      <c r="C2974" s="21" t="s">
        <v>10</v>
      </c>
      <c r="D2974" s="22">
        <v>3</v>
      </c>
      <c r="E2974" s="23" t="s">
        <v>63</v>
      </c>
      <c r="F2974">
        <f t="shared" si="46"/>
        <v>202004</v>
      </c>
    </row>
    <row r="2975" spans="1:6" x14ac:dyDescent="0.3">
      <c r="A2975" s="21" t="s">
        <v>19</v>
      </c>
      <c r="B2975" s="21" t="s">
        <v>6</v>
      </c>
      <c r="C2975" s="21" t="s">
        <v>11</v>
      </c>
      <c r="D2975" s="22">
        <v>1</v>
      </c>
      <c r="E2975" s="23" t="s">
        <v>63</v>
      </c>
      <c r="F2975">
        <f t="shared" si="46"/>
        <v>202004</v>
      </c>
    </row>
    <row r="2976" spans="1:6" x14ac:dyDescent="0.3">
      <c r="A2976" s="21" t="s">
        <v>19</v>
      </c>
      <c r="B2976" s="21" t="s">
        <v>6</v>
      </c>
      <c r="C2976" s="21" t="s">
        <v>12</v>
      </c>
      <c r="D2976" s="22">
        <v>0</v>
      </c>
      <c r="E2976" s="23" t="s">
        <v>63</v>
      </c>
      <c r="F2976">
        <f t="shared" si="46"/>
        <v>202004</v>
      </c>
    </row>
    <row r="2977" spans="1:6" x14ac:dyDescent="0.3">
      <c r="A2977" s="21" t="s">
        <v>20</v>
      </c>
      <c r="B2977" s="21" t="s">
        <v>6</v>
      </c>
      <c r="C2977" s="21" t="s">
        <v>7</v>
      </c>
      <c r="D2977" s="22">
        <v>8</v>
      </c>
      <c r="E2977" s="23" t="s">
        <v>63</v>
      </c>
      <c r="F2977">
        <f t="shared" si="46"/>
        <v>202004</v>
      </c>
    </row>
    <row r="2978" spans="1:6" x14ac:dyDescent="0.3">
      <c r="A2978" s="21" t="s">
        <v>20</v>
      </c>
      <c r="B2978" s="21" t="s">
        <v>6</v>
      </c>
      <c r="C2978" s="21" t="s">
        <v>9</v>
      </c>
      <c r="D2978" s="22">
        <v>2</v>
      </c>
      <c r="E2978" s="23" t="s">
        <v>63</v>
      </c>
      <c r="F2978">
        <f t="shared" si="46"/>
        <v>202004</v>
      </c>
    </row>
    <row r="2979" spans="1:6" x14ac:dyDescent="0.3">
      <c r="A2979" s="21" t="s">
        <v>20</v>
      </c>
      <c r="B2979" s="21" t="s">
        <v>6</v>
      </c>
      <c r="C2979" s="21" t="s">
        <v>10</v>
      </c>
      <c r="D2979" s="22">
        <v>0</v>
      </c>
      <c r="E2979" s="23" t="s">
        <v>63</v>
      </c>
      <c r="F2979">
        <f t="shared" si="46"/>
        <v>202004</v>
      </c>
    </row>
    <row r="2980" spans="1:6" x14ac:dyDescent="0.3">
      <c r="A2980" s="21" t="s">
        <v>20</v>
      </c>
      <c r="B2980" s="21" t="s">
        <v>6</v>
      </c>
      <c r="C2980" s="21" t="s">
        <v>11</v>
      </c>
      <c r="D2980" s="22">
        <v>0</v>
      </c>
      <c r="E2980" s="23" t="s">
        <v>63</v>
      </c>
      <c r="F2980">
        <f t="shared" si="46"/>
        <v>202004</v>
      </c>
    </row>
    <row r="2981" spans="1:6" x14ac:dyDescent="0.3">
      <c r="A2981" s="21" t="s">
        <v>20</v>
      </c>
      <c r="B2981" s="21" t="s">
        <v>6</v>
      </c>
      <c r="C2981" s="21" t="s">
        <v>12</v>
      </c>
      <c r="D2981" s="22">
        <v>0</v>
      </c>
      <c r="E2981" s="23" t="s">
        <v>63</v>
      </c>
      <c r="F2981">
        <f t="shared" si="46"/>
        <v>202004</v>
      </c>
    </row>
    <row r="2982" spans="1:6" x14ac:dyDescent="0.3">
      <c r="A2982" s="21" t="s">
        <v>21</v>
      </c>
      <c r="B2982" s="21" t="s">
        <v>6</v>
      </c>
      <c r="C2982" s="21" t="s">
        <v>7</v>
      </c>
      <c r="D2982" s="22">
        <v>4</v>
      </c>
      <c r="E2982" s="23" t="s">
        <v>63</v>
      </c>
      <c r="F2982">
        <f t="shared" si="46"/>
        <v>202004</v>
      </c>
    </row>
    <row r="2983" spans="1:6" x14ac:dyDescent="0.3">
      <c r="A2983" s="21" t="s">
        <v>21</v>
      </c>
      <c r="B2983" s="21" t="s">
        <v>6</v>
      </c>
      <c r="C2983" s="21" t="s">
        <v>9</v>
      </c>
      <c r="D2983" s="22">
        <v>0</v>
      </c>
      <c r="E2983" s="23" t="s">
        <v>63</v>
      </c>
      <c r="F2983">
        <f t="shared" si="46"/>
        <v>202004</v>
      </c>
    </row>
    <row r="2984" spans="1:6" x14ac:dyDescent="0.3">
      <c r="A2984" s="21" t="s">
        <v>21</v>
      </c>
      <c r="B2984" s="21" t="s">
        <v>6</v>
      </c>
      <c r="C2984" s="21" t="s">
        <v>10</v>
      </c>
      <c r="D2984" s="22">
        <v>4</v>
      </c>
      <c r="E2984" s="23" t="s">
        <v>63</v>
      </c>
      <c r="F2984">
        <f t="shared" si="46"/>
        <v>202004</v>
      </c>
    </row>
    <row r="2985" spans="1:6" x14ac:dyDescent="0.3">
      <c r="A2985" s="21" t="s">
        <v>21</v>
      </c>
      <c r="B2985" s="21" t="s">
        <v>6</v>
      </c>
      <c r="C2985" s="21" t="s">
        <v>11</v>
      </c>
      <c r="D2985" s="22">
        <v>1</v>
      </c>
      <c r="E2985" s="23" t="s">
        <v>63</v>
      </c>
      <c r="F2985">
        <f t="shared" si="46"/>
        <v>202004</v>
      </c>
    </row>
    <row r="2986" spans="1:6" x14ac:dyDescent="0.3">
      <c r="A2986" s="21" t="s">
        <v>21</v>
      </c>
      <c r="B2986" s="21" t="s">
        <v>6</v>
      </c>
      <c r="C2986" s="21" t="s">
        <v>12</v>
      </c>
      <c r="D2986" s="22">
        <v>0</v>
      </c>
      <c r="E2986" s="23" t="s">
        <v>63</v>
      </c>
      <c r="F2986">
        <f t="shared" si="46"/>
        <v>202004</v>
      </c>
    </row>
    <row r="2987" spans="1:6" x14ac:dyDescent="0.3">
      <c r="A2987" s="21" t="s">
        <v>22</v>
      </c>
      <c r="B2987" s="21" t="s">
        <v>6</v>
      </c>
      <c r="C2987" s="21" t="s">
        <v>7</v>
      </c>
      <c r="D2987" s="22">
        <v>4</v>
      </c>
      <c r="E2987" s="23" t="s">
        <v>63</v>
      </c>
      <c r="F2987">
        <f t="shared" si="46"/>
        <v>202004</v>
      </c>
    </row>
    <row r="2988" spans="1:6" x14ac:dyDescent="0.3">
      <c r="A2988" s="21" t="s">
        <v>22</v>
      </c>
      <c r="B2988" s="21" t="s">
        <v>6</v>
      </c>
      <c r="C2988" s="21" t="s">
        <v>9</v>
      </c>
      <c r="D2988" s="22">
        <v>0</v>
      </c>
      <c r="E2988" s="23" t="s">
        <v>63</v>
      </c>
      <c r="F2988">
        <f t="shared" si="46"/>
        <v>202004</v>
      </c>
    </row>
    <row r="2989" spans="1:6" x14ac:dyDescent="0.3">
      <c r="A2989" s="21" t="s">
        <v>22</v>
      </c>
      <c r="B2989" s="21" t="s">
        <v>6</v>
      </c>
      <c r="C2989" s="21" t="s">
        <v>10</v>
      </c>
      <c r="D2989" s="22">
        <v>3</v>
      </c>
      <c r="E2989" s="23" t="s">
        <v>63</v>
      </c>
      <c r="F2989">
        <f t="shared" si="46"/>
        <v>202004</v>
      </c>
    </row>
    <row r="2990" spans="1:6" x14ac:dyDescent="0.3">
      <c r="A2990" s="21" t="s">
        <v>22</v>
      </c>
      <c r="B2990" s="21" t="s">
        <v>6</v>
      </c>
      <c r="C2990" s="21" t="s">
        <v>11</v>
      </c>
      <c r="D2990" s="22">
        <v>0</v>
      </c>
      <c r="E2990" s="23" t="s">
        <v>63</v>
      </c>
      <c r="F2990">
        <f t="shared" si="46"/>
        <v>202004</v>
      </c>
    </row>
    <row r="2991" spans="1:6" x14ac:dyDescent="0.3">
      <c r="A2991" s="21" t="s">
        <v>22</v>
      </c>
      <c r="B2991" s="21" t="s">
        <v>6</v>
      </c>
      <c r="C2991" s="21" t="s">
        <v>12</v>
      </c>
      <c r="D2991" s="22">
        <v>4</v>
      </c>
      <c r="E2991" s="23" t="s">
        <v>63</v>
      </c>
      <c r="F2991">
        <f t="shared" si="46"/>
        <v>202004</v>
      </c>
    </row>
    <row r="2992" spans="1:6" x14ac:dyDescent="0.3">
      <c r="A2992" s="21" t="s">
        <v>23</v>
      </c>
      <c r="B2992" s="21" t="s">
        <v>6</v>
      </c>
      <c r="C2992" s="21" t="s">
        <v>7</v>
      </c>
      <c r="D2992" s="22">
        <v>0</v>
      </c>
      <c r="E2992" s="23" t="s">
        <v>63</v>
      </c>
      <c r="F2992">
        <f t="shared" si="46"/>
        <v>202004</v>
      </c>
    </row>
    <row r="2993" spans="1:6" x14ac:dyDescent="0.3">
      <c r="A2993" s="21" t="s">
        <v>23</v>
      </c>
      <c r="B2993" s="21" t="s">
        <v>6</v>
      </c>
      <c r="C2993" s="21" t="s">
        <v>9</v>
      </c>
      <c r="D2993" s="22">
        <v>0</v>
      </c>
      <c r="E2993" s="23" t="s">
        <v>63</v>
      </c>
      <c r="F2993">
        <f t="shared" si="46"/>
        <v>202004</v>
      </c>
    </row>
    <row r="2994" spans="1:6" x14ac:dyDescent="0.3">
      <c r="A2994" s="21" t="s">
        <v>23</v>
      </c>
      <c r="B2994" s="21" t="s">
        <v>6</v>
      </c>
      <c r="C2994" s="21" t="s">
        <v>10</v>
      </c>
      <c r="D2994" s="22">
        <v>0</v>
      </c>
      <c r="E2994" s="23" t="s">
        <v>63</v>
      </c>
      <c r="F2994">
        <f t="shared" si="46"/>
        <v>202004</v>
      </c>
    </row>
    <row r="2995" spans="1:6" x14ac:dyDescent="0.3">
      <c r="A2995" s="21" t="s">
        <v>23</v>
      </c>
      <c r="B2995" s="21" t="s">
        <v>6</v>
      </c>
      <c r="C2995" s="21" t="s">
        <v>11</v>
      </c>
      <c r="D2995" s="22">
        <v>0</v>
      </c>
      <c r="E2995" s="23" t="s">
        <v>63</v>
      </c>
      <c r="F2995">
        <f t="shared" si="46"/>
        <v>202004</v>
      </c>
    </row>
    <row r="2996" spans="1:6" x14ac:dyDescent="0.3">
      <c r="A2996" s="21" t="s">
        <v>23</v>
      </c>
      <c r="B2996" s="21" t="s">
        <v>6</v>
      </c>
      <c r="C2996" s="21" t="s">
        <v>12</v>
      </c>
      <c r="D2996" s="22">
        <v>0</v>
      </c>
      <c r="E2996" s="23" t="s">
        <v>63</v>
      </c>
      <c r="F2996">
        <f t="shared" si="46"/>
        <v>202004</v>
      </c>
    </row>
    <row r="2997" spans="1:6" x14ac:dyDescent="0.3">
      <c r="A2997" s="21" t="s">
        <v>24</v>
      </c>
      <c r="B2997" s="21" t="s">
        <v>6</v>
      </c>
      <c r="C2997" s="21" t="s">
        <v>7</v>
      </c>
      <c r="D2997" s="22">
        <v>0</v>
      </c>
      <c r="E2997" s="23" t="s">
        <v>63</v>
      </c>
      <c r="F2997">
        <f t="shared" si="46"/>
        <v>202004</v>
      </c>
    </row>
    <row r="2998" spans="1:6" x14ac:dyDescent="0.3">
      <c r="A2998" s="21" t="s">
        <v>24</v>
      </c>
      <c r="B2998" s="21" t="s">
        <v>6</v>
      </c>
      <c r="C2998" s="21" t="s">
        <v>9</v>
      </c>
      <c r="D2998" s="22">
        <v>0</v>
      </c>
      <c r="E2998" s="23" t="s">
        <v>63</v>
      </c>
      <c r="F2998">
        <f t="shared" si="46"/>
        <v>202004</v>
      </c>
    </row>
    <row r="2999" spans="1:6" x14ac:dyDescent="0.3">
      <c r="A2999" s="21" t="s">
        <v>24</v>
      </c>
      <c r="B2999" s="21" t="s">
        <v>6</v>
      </c>
      <c r="C2999" s="21" t="s">
        <v>10</v>
      </c>
      <c r="D2999" s="22">
        <v>0</v>
      </c>
      <c r="E2999" s="23" t="s">
        <v>63</v>
      </c>
      <c r="F2999">
        <f t="shared" si="46"/>
        <v>202004</v>
      </c>
    </row>
    <row r="3000" spans="1:6" x14ac:dyDescent="0.3">
      <c r="A3000" s="21" t="s">
        <v>24</v>
      </c>
      <c r="B3000" s="21" t="s">
        <v>6</v>
      </c>
      <c r="C3000" s="21" t="s">
        <v>11</v>
      </c>
      <c r="D3000" s="22">
        <v>0</v>
      </c>
      <c r="E3000" s="23" t="s">
        <v>63</v>
      </c>
      <c r="F3000">
        <f t="shared" si="46"/>
        <v>202004</v>
      </c>
    </row>
    <row r="3001" spans="1:6" x14ac:dyDescent="0.3">
      <c r="A3001" s="21" t="s">
        <v>24</v>
      </c>
      <c r="B3001" s="21" t="s">
        <v>6</v>
      </c>
      <c r="C3001" s="21" t="s">
        <v>12</v>
      </c>
      <c r="D3001" s="22">
        <v>0</v>
      </c>
      <c r="E3001" s="23" t="s">
        <v>63</v>
      </c>
      <c r="F3001">
        <f t="shared" si="46"/>
        <v>202004</v>
      </c>
    </row>
    <row r="3002" spans="1:6" x14ac:dyDescent="0.3">
      <c r="A3002" s="21" t="s">
        <v>5</v>
      </c>
      <c r="B3002" s="21" t="s">
        <v>6</v>
      </c>
      <c r="C3002" s="21" t="s">
        <v>7</v>
      </c>
      <c r="D3002" s="22">
        <v>209</v>
      </c>
      <c r="E3002" s="23" t="s">
        <v>64</v>
      </c>
      <c r="F3002">
        <f t="shared" si="46"/>
        <v>202005</v>
      </c>
    </row>
    <row r="3003" spans="1:6" x14ac:dyDescent="0.3">
      <c r="A3003" s="21" t="s">
        <v>5</v>
      </c>
      <c r="B3003" s="21" t="s">
        <v>6</v>
      </c>
      <c r="C3003" s="21" t="s">
        <v>9</v>
      </c>
      <c r="D3003" s="22">
        <v>62</v>
      </c>
      <c r="E3003" s="23" t="s">
        <v>64</v>
      </c>
      <c r="F3003">
        <f t="shared" si="46"/>
        <v>202005</v>
      </c>
    </row>
    <row r="3004" spans="1:6" x14ac:dyDescent="0.3">
      <c r="A3004" s="21" t="s">
        <v>5</v>
      </c>
      <c r="B3004" s="21" t="s">
        <v>6</v>
      </c>
      <c r="C3004" s="21" t="s">
        <v>10</v>
      </c>
      <c r="D3004" s="22">
        <v>101</v>
      </c>
      <c r="E3004" s="23" t="s">
        <v>64</v>
      </c>
      <c r="F3004">
        <f t="shared" si="46"/>
        <v>202005</v>
      </c>
    </row>
    <row r="3005" spans="1:6" x14ac:dyDescent="0.3">
      <c r="A3005" s="21" t="s">
        <v>5</v>
      </c>
      <c r="B3005" s="21" t="s">
        <v>6</v>
      </c>
      <c r="C3005" s="21" t="s">
        <v>11</v>
      </c>
      <c r="D3005" s="22">
        <v>49</v>
      </c>
      <c r="E3005" s="23" t="s">
        <v>64</v>
      </c>
      <c r="F3005">
        <f t="shared" si="46"/>
        <v>202005</v>
      </c>
    </row>
    <row r="3006" spans="1:6" x14ac:dyDescent="0.3">
      <c r="A3006" s="21" t="s">
        <v>5</v>
      </c>
      <c r="B3006" s="21" t="s">
        <v>6</v>
      </c>
      <c r="C3006" s="21" t="s">
        <v>12</v>
      </c>
      <c r="D3006" s="22">
        <v>14</v>
      </c>
      <c r="E3006" s="23" t="s">
        <v>64</v>
      </c>
      <c r="F3006">
        <f t="shared" si="46"/>
        <v>202005</v>
      </c>
    </row>
    <row r="3007" spans="1:6" x14ac:dyDescent="0.3">
      <c r="A3007" s="21" t="s">
        <v>13</v>
      </c>
      <c r="B3007" s="21" t="s">
        <v>6</v>
      </c>
      <c r="C3007" s="21" t="s">
        <v>7</v>
      </c>
      <c r="D3007" s="22">
        <v>24</v>
      </c>
      <c r="E3007" s="23" t="s">
        <v>64</v>
      </c>
      <c r="F3007">
        <f t="shared" si="46"/>
        <v>202005</v>
      </c>
    </row>
    <row r="3008" spans="1:6" x14ac:dyDescent="0.3">
      <c r="A3008" s="21" t="s">
        <v>13</v>
      </c>
      <c r="B3008" s="21" t="s">
        <v>6</v>
      </c>
      <c r="C3008" s="21" t="s">
        <v>9</v>
      </c>
      <c r="D3008" s="22">
        <v>3</v>
      </c>
      <c r="E3008" s="23" t="s">
        <v>64</v>
      </c>
      <c r="F3008">
        <f t="shared" si="46"/>
        <v>202005</v>
      </c>
    </row>
    <row r="3009" spans="1:6" x14ac:dyDescent="0.3">
      <c r="A3009" s="21" t="s">
        <v>13</v>
      </c>
      <c r="B3009" s="21" t="s">
        <v>6</v>
      </c>
      <c r="C3009" s="21" t="s">
        <v>10</v>
      </c>
      <c r="D3009" s="22">
        <v>13</v>
      </c>
      <c r="E3009" s="23" t="s">
        <v>64</v>
      </c>
      <c r="F3009">
        <f t="shared" si="46"/>
        <v>202005</v>
      </c>
    </row>
    <row r="3010" spans="1:6" x14ac:dyDescent="0.3">
      <c r="A3010" s="21" t="s">
        <v>13</v>
      </c>
      <c r="B3010" s="21" t="s">
        <v>6</v>
      </c>
      <c r="C3010" s="21" t="s">
        <v>11</v>
      </c>
      <c r="D3010" s="22">
        <v>3</v>
      </c>
      <c r="E3010" s="23" t="s">
        <v>64</v>
      </c>
      <c r="F3010">
        <f t="shared" si="46"/>
        <v>202005</v>
      </c>
    </row>
    <row r="3011" spans="1:6" x14ac:dyDescent="0.3">
      <c r="A3011" s="21" t="s">
        <v>13</v>
      </c>
      <c r="B3011" s="21" t="s">
        <v>6</v>
      </c>
      <c r="C3011" s="21" t="s">
        <v>12</v>
      </c>
      <c r="D3011" s="22">
        <v>1</v>
      </c>
      <c r="E3011" s="23" t="s">
        <v>64</v>
      </c>
      <c r="F3011">
        <f t="shared" ref="F3011:F3074" si="47">YEAR(E3011)*100+MONTH(E3011)</f>
        <v>202005</v>
      </c>
    </row>
    <row r="3012" spans="1:6" x14ac:dyDescent="0.3">
      <c r="A3012" s="21" t="s">
        <v>14</v>
      </c>
      <c r="B3012" s="21" t="s">
        <v>6</v>
      </c>
      <c r="C3012" s="21" t="s">
        <v>7</v>
      </c>
      <c r="D3012" s="22">
        <v>73</v>
      </c>
      <c r="E3012" s="23" t="s">
        <v>64</v>
      </c>
      <c r="F3012">
        <f t="shared" si="47"/>
        <v>202005</v>
      </c>
    </row>
    <row r="3013" spans="1:6" x14ac:dyDescent="0.3">
      <c r="A3013" s="21" t="s">
        <v>14</v>
      </c>
      <c r="B3013" s="21" t="s">
        <v>6</v>
      </c>
      <c r="C3013" s="21" t="s">
        <v>9</v>
      </c>
      <c r="D3013" s="22">
        <v>21</v>
      </c>
      <c r="E3013" s="23" t="s">
        <v>64</v>
      </c>
      <c r="F3013">
        <f t="shared" si="47"/>
        <v>202005</v>
      </c>
    </row>
    <row r="3014" spans="1:6" x14ac:dyDescent="0.3">
      <c r="A3014" s="21" t="s">
        <v>14</v>
      </c>
      <c r="B3014" s="21" t="s">
        <v>6</v>
      </c>
      <c r="C3014" s="21" t="s">
        <v>10</v>
      </c>
      <c r="D3014" s="22">
        <v>30</v>
      </c>
      <c r="E3014" s="23" t="s">
        <v>64</v>
      </c>
      <c r="F3014">
        <f t="shared" si="47"/>
        <v>202005</v>
      </c>
    </row>
    <row r="3015" spans="1:6" x14ac:dyDescent="0.3">
      <c r="A3015" s="21" t="s">
        <v>14</v>
      </c>
      <c r="B3015" s="21" t="s">
        <v>6</v>
      </c>
      <c r="C3015" s="21" t="s">
        <v>11</v>
      </c>
      <c r="D3015" s="22">
        <v>16</v>
      </c>
      <c r="E3015" s="23" t="s">
        <v>64</v>
      </c>
      <c r="F3015">
        <f t="shared" si="47"/>
        <v>202005</v>
      </c>
    </row>
    <row r="3016" spans="1:6" x14ac:dyDescent="0.3">
      <c r="A3016" s="21" t="s">
        <v>14</v>
      </c>
      <c r="B3016" s="21" t="s">
        <v>6</v>
      </c>
      <c r="C3016" s="21" t="s">
        <v>12</v>
      </c>
      <c r="D3016" s="22">
        <v>4</v>
      </c>
      <c r="E3016" s="23" t="s">
        <v>64</v>
      </c>
      <c r="F3016">
        <f t="shared" si="47"/>
        <v>202005</v>
      </c>
    </row>
    <row r="3017" spans="1:6" x14ac:dyDescent="0.3">
      <c r="A3017" s="21" t="s">
        <v>140</v>
      </c>
      <c r="B3017" s="21" t="s">
        <v>6</v>
      </c>
      <c r="C3017" s="21" t="s">
        <v>7</v>
      </c>
      <c r="D3017" s="22">
        <v>17</v>
      </c>
      <c r="E3017" s="23" t="s">
        <v>64</v>
      </c>
      <c r="F3017">
        <f t="shared" si="47"/>
        <v>202005</v>
      </c>
    </row>
    <row r="3018" spans="1:6" x14ac:dyDescent="0.3">
      <c r="A3018" s="21" t="s">
        <v>140</v>
      </c>
      <c r="B3018" s="21" t="s">
        <v>6</v>
      </c>
      <c r="C3018" s="21" t="s">
        <v>9</v>
      </c>
      <c r="D3018" s="22">
        <v>1</v>
      </c>
      <c r="E3018" s="23" t="s">
        <v>64</v>
      </c>
      <c r="F3018">
        <f t="shared" si="47"/>
        <v>202005</v>
      </c>
    </row>
    <row r="3019" spans="1:6" x14ac:dyDescent="0.3">
      <c r="A3019" s="21" t="s">
        <v>140</v>
      </c>
      <c r="B3019" s="21" t="s">
        <v>6</v>
      </c>
      <c r="C3019" s="21" t="s">
        <v>10</v>
      </c>
      <c r="D3019" s="22">
        <v>1</v>
      </c>
      <c r="E3019" s="23" t="s">
        <v>64</v>
      </c>
      <c r="F3019">
        <f t="shared" si="47"/>
        <v>202005</v>
      </c>
    </row>
    <row r="3020" spans="1:6" x14ac:dyDescent="0.3">
      <c r="A3020" s="21" t="s">
        <v>140</v>
      </c>
      <c r="B3020" s="21" t="s">
        <v>6</v>
      </c>
      <c r="C3020" s="21" t="s">
        <v>11</v>
      </c>
      <c r="D3020" s="22">
        <v>0</v>
      </c>
      <c r="E3020" s="23" t="s">
        <v>64</v>
      </c>
      <c r="F3020">
        <f t="shared" si="47"/>
        <v>202005</v>
      </c>
    </row>
    <row r="3021" spans="1:6" x14ac:dyDescent="0.3">
      <c r="A3021" s="21" t="s">
        <v>140</v>
      </c>
      <c r="B3021" s="21" t="s">
        <v>6</v>
      </c>
      <c r="C3021" s="21" t="s">
        <v>12</v>
      </c>
      <c r="D3021" s="22">
        <v>0</v>
      </c>
      <c r="E3021" s="23" t="s">
        <v>64</v>
      </c>
      <c r="F3021">
        <f t="shared" si="47"/>
        <v>202005</v>
      </c>
    </row>
    <row r="3022" spans="1:6" x14ac:dyDescent="0.3">
      <c r="A3022" s="21" t="s">
        <v>15</v>
      </c>
      <c r="B3022" s="21" t="s">
        <v>6</v>
      </c>
      <c r="C3022" s="21" t="s">
        <v>7</v>
      </c>
      <c r="D3022" s="22">
        <v>221</v>
      </c>
      <c r="E3022" s="23" t="s">
        <v>64</v>
      </c>
      <c r="F3022">
        <f t="shared" si="47"/>
        <v>202005</v>
      </c>
    </row>
    <row r="3023" spans="1:6" x14ac:dyDescent="0.3">
      <c r="A3023" s="21" t="s">
        <v>15</v>
      </c>
      <c r="B3023" s="21" t="s">
        <v>6</v>
      </c>
      <c r="C3023" s="21" t="s">
        <v>9</v>
      </c>
      <c r="D3023" s="22">
        <v>168</v>
      </c>
      <c r="E3023" s="23" t="s">
        <v>64</v>
      </c>
      <c r="F3023">
        <f t="shared" si="47"/>
        <v>202005</v>
      </c>
    </row>
    <row r="3024" spans="1:6" x14ac:dyDescent="0.3">
      <c r="A3024" s="21" t="s">
        <v>15</v>
      </c>
      <c r="B3024" s="21" t="s">
        <v>6</v>
      </c>
      <c r="C3024" s="21" t="s">
        <v>10</v>
      </c>
      <c r="D3024" s="22">
        <v>314</v>
      </c>
      <c r="E3024" s="23" t="s">
        <v>64</v>
      </c>
      <c r="F3024">
        <f t="shared" si="47"/>
        <v>202005</v>
      </c>
    </row>
    <row r="3025" spans="1:6" x14ac:dyDescent="0.3">
      <c r="A3025" s="21" t="s">
        <v>15</v>
      </c>
      <c r="B3025" s="21" t="s">
        <v>6</v>
      </c>
      <c r="C3025" s="21" t="s">
        <v>11</v>
      </c>
      <c r="D3025" s="22">
        <v>123</v>
      </c>
      <c r="E3025" s="23" t="s">
        <v>64</v>
      </c>
      <c r="F3025">
        <f t="shared" si="47"/>
        <v>202005</v>
      </c>
    </row>
    <row r="3026" spans="1:6" x14ac:dyDescent="0.3">
      <c r="A3026" s="21" t="s">
        <v>15</v>
      </c>
      <c r="B3026" s="21" t="s">
        <v>6</v>
      </c>
      <c r="C3026" s="21" t="s">
        <v>12</v>
      </c>
      <c r="D3026" s="22">
        <v>19</v>
      </c>
      <c r="E3026" s="23" t="s">
        <v>64</v>
      </c>
      <c r="F3026">
        <f t="shared" si="47"/>
        <v>202005</v>
      </c>
    </row>
    <row r="3027" spans="1:6" x14ac:dyDescent="0.3">
      <c r="A3027" s="21" t="s">
        <v>16</v>
      </c>
      <c r="B3027" s="21" t="s">
        <v>6</v>
      </c>
      <c r="C3027" s="21" t="s">
        <v>7</v>
      </c>
      <c r="D3027" s="22">
        <v>413</v>
      </c>
      <c r="E3027" s="23" t="s">
        <v>64</v>
      </c>
      <c r="F3027">
        <f t="shared" si="47"/>
        <v>202005</v>
      </c>
    </row>
    <row r="3028" spans="1:6" x14ac:dyDescent="0.3">
      <c r="A3028" s="21" t="s">
        <v>16</v>
      </c>
      <c r="B3028" s="21" t="s">
        <v>6</v>
      </c>
      <c r="C3028" s="21" t="s">
        <v>9</v>
      </c>
      <c r="D3028" s="22">
        <v>97</v>
      </c>
      <c r="E3028" s="23" t="s">
        <v>64</v>
      </c>
      <c r="F3028">
        <f t="shared" si="47"/>
        <v>202005</v>
      </c>
    </row>
    <row r="3029" spans="1:6" x14ac:dyDescent="0.3">
      <c r="A3029" s="21" t="s">
        <v>16</v>
      </c>
      <c r="B3029" s="21" t="s">
        <v>6</v>
      </c>
      <c r="C3029" s="21" t="s">
        <v>10</v>
      </c>
      <c r="D3029" s="22">
        <v>152</v>
      </c>
      <c r="E3029" s="23" t="s">
        <v>64</v>
      </c>
      <c r="F3029">
        <f t="shared" si="47"/>
        <v>202005</v>
      </c>
    </row>
    <row r="3030" spans="1:6" x14ac:dyDescent="0.3">
      <c r="A3030" s="21" t="s">
        <v>16</v>
      </c>
      <c r="B3030" s="21" t="s">
        <v>6</v>
      </c>
      <c r="C3030" s="21" t="s">
        <v>11</v>
      </c>
      <c r="D3030" s="22">
        <v>43</v>
      </c>
      <c r="E3030" s="23" t="s">
        <v>64</v>
      </c>
      <c r="F3030">
        <f t="shared" si="47"/>
        <v>202005</v>
      </c>
    </row>
    <row r="3031" spans="1:6" x14ac:dyDescent="0.3">
      <c r="A3031" s="21" t="s">
        <v>16</v>
      </c>
      <c r="B3031" s="21" t="s">
        <v>6</v>
      </c>
      <c r="C3031" s="21" t="s">
        <v>12</v>
      </c>
      <c r="D3031" s="22">
        <v>23</v>
      </c>
      <c r="E3031" s="23" t="s">
        <v>64</v>
      </c>
      <c r="F3031">
        <f t="shared" si="47"/>
        <v>202005</v>
      </c>
    </row>
    <row r="3032" spans="1:6" x14ac:dyDescent="0.3">
      <c r="A3032" s="21" t="s">
        <v>17</v>
      </c>
      <c r="B3032" s="21" t="s">
        <v>6</v>
      </c>
      <c r="C3032" s="21" t="s">
        <v>7</v>
      </c>
      <c r="D3032" s="22">
        <v>12</v>
      </c>
      <c r="E3032" s="23" t="s">
        <v>64</v>
      </c>
      <c r="F3032">
        <f t="shared" si="47"/>
        <v>202005</v>
      </c>
    </row>
    <row r="3033" spans="1:6" x14ac:dyDescent="0.3">
      <c r="A3033" s="21" t="s">
        <v>17</v>
      </c>
      <c r="B3033" s="21" t="s">
        <v>6</v>
      </c>
      <c r="C3033" s="21" t="s">
        <v>9</v>
      </c>
      <c r="D3033" s="22">
        <v>1</v>
      </c>
      <c r="E3033" s="23" t="s">
        <v>64</v>
      </c>
      <c r="F3033">
        <f t="shared" si="47"/>
        <v>202005</v>
      </c>
    </row>
    <row r="3034" spans="1:6" x14ac:dyDescent="0.3">
      <c r="A3034" s="21" t="s">
        <v>17</v>
      </c>
      <c r="B3034" s="21" t="s">
        <v>6</v>
      </c>
      <c r="C3034" s="21" t="s">
        <v>10</v>
      </c>
      <c r="D3034" s="22">
        <v>5</v>
      </c>
      <c r="E3034" s="23" t="s">
        <v>64</v>
      </c>
      <c r="F3034">
        <f t="shared" si="47"/>
        <v>202005</v>
      </c>
    </row>
    <row r="3035" spans="1:6" x14ac:dyDescent="0.3">
      <c r="A3035" s="21" t="s">
        <v>17</v>
      </c>
      <c r="B3035" s="21" t="s">
        <v>6</v>
      </c>
      <c r="C3035" s="21" t="s">
        <v>11</v>
      </c>
      <c r="D3035" s="22">
        <v>3</v>
      </c>
      <c r="E3035" s="23" t="s">
        <v>64</v>
      </c>
      <c r="F3035">
        <f t="shared" si="47"/>
        <v>202005</v>
      </c>
    </row>
    <row r="3036" spans="1:6" x14ac:dyDescent="0.3">
      <c r="A3036" s="21" t="s">
        <v>17</v>
      </c>
      <c r="B3036" s="21" t="s">
        <v>6</v>
      </c>
      <c r="C3036" s="21" t="s">
        <v>12</v>
      </c>
      <c r="D3036" s="22">
        <v>1</v>
      </c>
      <c r="E3036" s="23" t="s">
        <v>64</v>
      </c>
      <c r="F3036">
        <f t="shared" si="47"/>
        <v>202005</v>
      </c>
    </row>
    <row r="3037" spans="1:6" x14ac:dyDescent="0.3">
      <c r="A3037" s="21" t="s">
        <v>141</v>
      </c>
      <c r="B3037" s="21" t="s">
        <v>6</v>
      </c>
      <c r="C3037" s="21" t="s">
        <v>7</v>
      </c>
      <c r="D3037" s="22">
        <v>6</v>
      </c>
      <c r="E3037" s="23" t="s">
        <v>64</v>
      </c>
      <c r="F3037">
        <f t="shared" si="47"/>
        <v>202005</v>
      </c>
    </row>
    <row r="3038" spans="1:6" x14ac:dyDescent="0.3">
      <c r="A3038" s="21" t="s">
        <v>141</v>
      </c>
      <c r="B3038" s="21" t="s">
        <v>6</v>
      </c>
      <c r="C3038" s="21" t="s">
        <v>9</v>
      </c>
      <c r="D3038" s="22">
        <v>1</v>
      </c>
      <c r="E3038" s="23" t="s">
        <v>64</v>
      </c>
      <c r="F3038">
        <f t="shared" si="47"/>
        <v>202005</v>
      </c>
    </row>
    <row r="3039" spans="1:6" x14ac:dyDescent="0.3">
      <c r="A3039" s="21" t="s">
        <v>141</v>
      </c>
      <c r="B3039" s="21" t="s">
        <v>6</v>
      </c>
      <c r="C3039" s="21" t="s">
        <v>10</v>
      </c>
      <c r="D3039" s="22">
        <v>2</v>
      </c>
      <c r="E3039" s="23" t="s">
        <v>64</v>
      </c>
      <c r="F3039">
        <f t="shared" si="47"/>
        <v>202005</v>
      </c>
    </row>
    <row r="3040" spans="1:6" x14ac:dyDescent="0.3">
      <c r="A3040" s="21" t="s">
        <v>141</v>
      </c>
      <c r="B3040" s="21" t="s">
        <v>6</v>
      </c>
      <c r="C3040" s="21" t="s">
        <v>11</v>
      </c>
      <c r="D3040" s="22">
        <v>2</v>
      </c>
      <c r="E3040" s="23" t="s">
        <v>64</v>
      </c>
      <c r="F3040">
        <f t="shared" si="47"/>
        <v>202005</v>
      </c>
    </row>
    <row r="3041" spans="1:6" x14ac:dyDescent="0.3">
      <c r="A3041" s="21" t="s">
        <v>141</v>
      </c>
      <c r="B3041" s="21" t="s">
        <v>6</v>
      </c>
      <c r="C3041" s="21" t="s">
        <v>12</v>
      </c>
      <c r="D3041" s="22">
        <v>0</v>
      </c>
      <c r="E3041" s="23" t="s">
        <v>64</v>
      </c>
      <c r="F3041">
        <f t="shared" si="47"/>
        <v>202005</v>
      </c>
    </row>
    <row r="3042" spans="1:6" x14ac:dyDescent="0.3">
      <c r="A3042" s="21" t="s">
        <v>18</v>
      </c>
      <c r="B3042" s="21" t="s">
        <v>6</v>
      </c>
      <c r="C3042" s="21" t="s">
        <v>7</v>
      </c>
      <c r="D3042" s="22">
        <v>147</v>
      </c>
      <c r="E3042" s="23" t="s">
        <v>64</v>
      </c>
      <c r="F3042">
        <f t="shared" si="47"/>
        <v>202005</v>
      </c>
    </row>
    <row r="3043" spans="1:6" x14ac:dyDescent="0.3">
      <c r="A3043" s="21" t="s">
        <v>18</v>
      </c>
      <c r="B3043" s="21" t="s">
        <v>6</v>
      </c>
      <c r="C3043" s="21" t="s">
        <v>9</v>
      </c>
      <c r="D3043" s="22">
        <v>104</v>
      </c>
      <c r="E3043" s="23" t="s">
        <v>64</v>
      </c>
      <c r="F3043">
        <f t="shared" si="47"/>
        <v>202005</v>
      </c>
    </row>
    <row r="3044" spans="1:6" x14ac:dyDescent="0.3">
      <c r="A3044" s="21" t="s">
        <v>18</v>
      </c>
      <c r="B3044" s="21" t="s">
        <v>6</v>
      </c>
      <c r="C3044" s="21" t="s">
        <v>10</v>
      </c>
      <c r="D3044" s="22">
        <v>97</v>
      </c>
      <c r="E3044" s="23" t="s">
        <v>64</v>
      </c>
      <c r="F3044">
        <f t="shared" si="47"/>
        <v>202005</v>
      </c>
    </row>
    <row r="3045" spans="1:6" x14ac:dyDescent="0.3">
      <c r="A3045" s="21" t="s">
        <v>18</v>
      </c>
      <c r="B3045" s="21" t="s">
        <v>6</v>
      </c>
      <c r="C3045" s="21" t="s">
        <v>11</v>
      </c>
      <c r="D3045" s="22">
        <v>57</v>
      </c>
      <c r="E3045" s="23" t="s">
        <v>64</v>
      </c>
      <c r="F3045">
        <f t="shared" si="47"/>
        <v>202005</v>
      </c>
    </row>
    <row r="3046" spans="1:6" x14ac:dyDescent="0.3">
      <c r="A3046" s="21" t="s">
        <v>18</v>
      </c>
      <c r="B3046" s="21" t="s">
        <v>6</v>
      </c>
      <c r="C3046" s="21" t="s">
        <v>12</v>
      </c>
      <c r="D3046" s="22">
        <v>9</v>
      </c>
      <c r="E3046" s="23" t="s">
        <v>64</v>
      </c>
      <c r="F3046">
        <f t="shared" si="47"/>
        <v>202005</v>
      </c>
    </row>
    <row r="3047" spans="1:6" x14ac:dyDescent="0.3">
      <c r="A3047" s="21" t="s">
        <v>19</v>
      </c>
      <c r="B3047" s="21" t="s">
        <v>6</v>
      </c>
      <c r="C3047" s="21" t="s">
        <v>7</v>
      </c>
      <c r="D3047" s="22">
        <v>23</v>
      </c>
      <c r="E3047" s="23" t="s">
        <v>64</v>
      </c>
      <c r="F3047">
        <f t="shared" si="47"/>
        <v>202005</v>
      </c>
    </row>
    <row r="3048" spans="1:6" x14ac:dyDescent="0.3">
      <c r="A3048" s="21" t="s">
        <v>19</v>
      </c>
      <c r="B3048" s="21" t="s">
        <v>6</v>
      </c>
      <c r="C3048" s="21" t="s">
        <v>9</v>
      </c>
      <c r="D3048" s="22">
        <v>5</v>
      </c>
      <c r="E3048" s="23" t="s">
        <v>64</v>
      </c>
      <c r="F3048">
        <f t="shared" si="47"/>
        <v>202005</v>
      </c>
    </row>
    <row r="3049" spans="1:6" x14ac:dyDescent="0.3">
      <c r="A3049" s="21" t="s">
        <v>19</v>
      </c>
      <c r="B3049" s="21" t="s">
        <v>6</v>
      </c>
      <c r="C3049" s="21" t="s">
        <v>10</v>
      </c>
      <c r="D3049" s="22">
        <v>8</v>
      </c>
      <c r="E3049" s="23" t="s">
        <v>64</v>
      </c>
      <c r="F3049">
        <f t="shared" si="47"/>
        <v>202005</v>
      </c>
    </row>
    <row r="3050" spans="1:6" x14ac:dyDescent="0.3">
      <c r="A3050" s="21" t="s">
        <v>19</v>
      </c>
      <c r="B3050" s="21" t="s">
        <v>6</v>
      </c>
      <c r="C3050" s="21" t="s">
        <v>11</v>
      </c>
      <c r="D3050" s="22">
        <v>3</v>
      </c>
      <c r="E3050" s="23" t="s">
        <v>64</v>
      </c>
      <c r="F3050">
        <f t="shared" si="47"/>
        <v>202005</v>
      </c>
    </row>
    <row r="3051" spans="1:6" x14ac:dyDescent="0.3">
      <c r="A3051" s="21" t="s">
        <v>19</v>
      </c>
      <c r="B3051" s="21" t="s">
        <v>6</v>
      </c>
      <c r="C3051" s="21" t="s">
        <v>12</v>
      </c>
      <c r="D3051" s="22">
        <v>0</v>
      </c>
      <c r="E3051" s="23" t="s">
        <v>64</v>
      </c>
      <c r="F3051">
        <f t="shared" si="47"/>
        <v>202005</v>
      </c>
    </row>
    <row r="3052" spans="1:6" x14ac:dyDescent="0.3">
      <c r="A3052" s="21" t="s">
        <v>20</v>
      </c>
      <c r="B3052" s="21" t="s">
        <v>6</v>
      </c>
      <c r="C3052" s="21" t="s">
        <v>7</v>
      </c>
      <c r="D3052" s="22">
        <v>16</v>
      </c>
      <c r="E3052" s="23" t="s">
        <v>64</v>
      </c>
      <c r="F3052">
        <f t="shared" si="47"/>
        <v>202005</v>
      </c>
    </row>
    <row r="3053" spans="1:6" x14ac:dyDescent="0.3">
      <c r="A3053" s="21" t="s">
        <v>20</v>
      </c>
      <c r="B3053" s="21" t="s">
        <v>6</v>
      </c>
      <c r="C3053" s="21" t="s">
        <v>9</v>
      </c>
      <c r="D3053" s="22">
        <v>5</v>
      </c>
      <c r="E3053" s="23" t="s">
        <v>64</v>
      </c>
      <c r="F3053">
        <f t="shared" si="47"/>
        <v>202005</v>
      </c>
    </row>
    <row r="3054" spans="1:6" x14ac:dyDescent="0.3">
      <c r="A3054" s="21" t="s">
        <v>20</v>
      </c>
      <c r="B3054" s="21" t="s">
        <v>6</v>
      </c>
      <c r="C3054" s="21" t="s">
        <v>10</v>
      </c>
      <c r="D3054" s="22">
        <v>3</v>
      </c>
      <c r="E3054" s="23" t="s">
        <v>64</v>
      </c>
      <c r="F3054">
        <f t="shared" si="47"/>
        <v>202005</v>
      </c>
    </row>
    <row r="3055" spans="1:6" x14ac:dyDescent="0.3">
      <c r="A3055" s="21" t="s">
        <v>20</v>
      </c>
      <c r="B3055" s="21" t="s">
        <v>6</v>
      </c>
      <c r="C3055" s="21" t="s">
        <v>11</v>
      </c>
      <c r="D3055" s="22">
        <v>4</v>
      </c>
      <c r="E3055" s="23" t="s">
        <v>64</v>
      </c>
      <c r="F3055">
        <f t="shared" si="47"/>
        <v>202005</v>
      </c>
    </row>
    <row r="3056" spans="1:6" x14ac:dyDescent="0.3">
      <c r="A3056" s="21" t="s">
        <v>20</v>
      </c>
      <c r="B3056" s="21" t="s">
        <v>6</v>
      </c>
      <c r="C3056" s="21" t="s">
        <v>12</v>
      </c>
      <c r="D3056" s="22">
        <v>0</v>
      </c>
      <c r="E3056" s="23" t="s">
        <v>64</v>
      </c>
      <c r="F3056">
        <f t="shared" si="47"/>
        <v>202005</v>
      </c>
    </row>
    <row r="3057" spans="1:6" x14ac:dyDescent="0.3">
      <c r="A3057" s="21" t="s">
        <v>21</v>
      </c>
      <c r="B3057" s="21" t="s">
        <v>6</v>
      </c>
      <c r="C3057" s="21" t="s">
        <v>7</v>
      </c>
      <c r="D3057" s="22">
        <v>10</v>
      </c>
      <c r="E3057" s="23" t="s">
        <v>64</v>
      </c>
      <c r="F3057">
        <f t="shared" si="47"/>
        <v>202005</v>
      </c>
    </row>
    <row r="3058" spans="1:6" x14ac:dyDescent="0.3">
      <c r="A3058" s="21" t="s">
        <v>21</v>
      </c>
      <c r="B3058" s="21" t="s">
        <v>6</v>
      </c>
      <c r="C3058" s="21" t="s">
        <v>9</v>
      </c>
      <c r="D3058" s="22">
        <v>2</v>
      </c>
      <c r="E3058" s="23" t="s">
        <v>64</v>
      </c>
      <c r="F3058">
        <f t="shared" si="47"/>
        <v>202005</v>
      </c>
    </row>
    <row r="3059" spans="1:6" x14ac:dyDescent="0.3">
      <c r="A3059" s="21" t="s">
        <v>21</v>
      </c>
      <c r="B3059" s="21" t="s">
        <v>6</v>
      </c>
      <c r="C3059" s="21" t="s">
        <v>10</v>
      </c>
      <c r="D3059" s="22">
        <v>9</v>
      </c>
      <c r="E3059" s="23" t="s">
        <v>64</v>
      </c>
      <c r="F3059">
        <f t="shared" si="47"/>
        <v>202005</v>
      </c>
    </row>
    <row r="3060" spans="1:6" x14ac:dyDescent="0.3">
      <c r="A3060" s="21" t="s">
        <v>21</v>
      </c>
      <c r="B3060" s="21" t="s">
        <v>6</v>
      </c>
      <c r="C3060" s="21" t="s">
        <v>11</v>
      </c>
      <c r="D3060" s="22">
        <v>1</v>
      </c>
      <c r="E3060" s="23" t="s">
        <v>64</v>
      </c>
      <c r="F3060">
        <f t="shared" si="47"/>
        <v>202005</v>
      </c>
    </row>
    <row r="3061" spans="1:6" x14ac:dyDescent="0.3">
      <c r="A3061" s="21" t="s">
        <v>21</v>
      </c>
      <c r="B3061" s="21" t="s">
        <v>6</v>
      </c>
      <c r="C3061" s="21" t="s">
        <v>12</v>
      </c>
      <c r="D3061" s="22">
        <v>1</v>
      </c>
      <c r="E3061" s="23" t="s">
        <v>64</v>
      </c>
      <c r="F3061">
        <f t="shared" si="47"/>
        <v>202005</v>
      </c>
    </row>
    <row r="3062" spans="1:6" x14ac:dyDescent="0.3">
      <c r="A3062" s="21" t="s">
        <v>22</v>
      </c>
      <c r="B3062" s="21" t="s">
        <v>6</v>
      </c>
      <c r="C3062" s="21" t="s">
        <v>7</v>
      </c>
      <c r="D3062" s="22">
        <v>6</v>
      </c>
      <c r="E3062" s="23" t="s">
        <v>64</v>
      </c>
      <c r="F3062">
        <f t="shared" si="47"/>
        <v>202005</v>
      </c>
    </row>
    <row r="3063" spans="1:6" x14ac:dyDescent="0.3">
      <c r="A3063" s="21" t="s">
        <v>22</v>
      </c>
      <c r="B3063" s="21" t="s">
        <v>6</v>
      </c>
      <c r="C3063" s="21" t="s">
        <v>9</v>
      </c>
      <c r="D3063" s="22">
        <v>0</v>
      </c>
      <c r="E3063" s="23" t="s">
        <v>64</v>
      </c>
      <c r="F3063">
        <f t="shared" si="47"/>
        <v>202005</v>
      </c>
    </row>
    <row r="3064" spans="1:6" x14ac:dyDescent="0.3">
      <c r="A3064" s="21" t="s">
        <v>22</v>
      </c>
      <c r="B3064" s="21" t="s">
        <v>6</v>
      </c>
      <c r="C3064" s="21" t="s">
        <v>10</v>
      </c>
      <c r="D3064" s="22">
        <v>4</v>
      </c>
      <c r="E3064" s="23" t="s">
        <v>64</v>
      </c>
      <c r="F3064">
        <f t="shared" si="47"/>
        <v>202005</v>
      </c>
    </row>
    <row r="3065" spans="1:6" x14ac:dyDescent="0.3">
      <c r="A3065" s="21" t="s">
        <v>22</v>
      </c>
      <c r="B3065" s="21" t="s">
        <v>6</v>
      </c>
      <c r="C3065" s="21" t="s">
        <v>11</v>
      </c>
      <c r="D3065" s="22">
        <v>2</v>
      </c>
      <c r="E3065" s="23" t="s">
        <v>64</v>
      </c>
      <c r="F3065">
        <f t="shared" si="47"/>
        <v>202005</v>
      </c>
    </row>
    <row r="3066" spans="1:6" x14ac:dyDescent="0.3">
      <c r="A3066" s="21" t="s">
        <v>22</v>
      </c>
      <c r="B3066" s="21" t="s">
        <v>6</v>
      </c>
      <c r="C3066" s="21" t="s">
        <v>12</v>
      </c>
      <c r="D3066" s="22">
        <v>2</v>
      </c>
      <c r="E3066" s="23" t="s">
        <v>64</v>
      </c>
      <c r="F3066">
        <f t="shared" si="47"/>
        <v>202005</v>
      </c>
    </row>
    <row r="3067" spans="1:6" x14ac:dyDescent="0.3">
      <c r="A3067" s="21" t="s">
        <v>23</v>
      </c>
      <c r="B3067" s="21" t="s">
        <v>6</v>
      </c>
      <c r="C3067" s="21" t="s">
        <v>7</v>
      </c>
      <c r="D3067" s="22">
        <v>4</v>
      </c>
      <c r="E3067" s="23" t="s">
        <v>64</v>
      </c>
      <c r="F3067">
        <f t="shared" si="47"/>
        <v>202005</v>
      </c>
    </row>
    <row r="3068" spans="1:6" x14ac:dyDescent="0.3">
      <c r="A3068" s="21" t="s">
        <v>23</v>
      </c>
      <c r="B3068" s="21" t="s">
        <v>6</v>
      </c>
      <c r="C3068" s="21" t="s">
        <v>9</v>
      </c>
      <c r="D3068" s="22">
        <v>0</v>
      </c>
      <c r="E3068" s="23" t="s">
        <v>64</v>
      </c>
      <c r="F3068">
        <f t="shared" si="47"/>
        <v>202005</v>
      </c>
    </row>
    <row r="3069" spans="1:6" x14ac:dyDescent="0.3">
      <c r="A3069" s="21" t="s">
        <v>23</v>
      </c>
      <c r="B3069" s="21" t="s">
        <v>6</v>
      </c>
      <c r="C3069" s="21" t="s">
        <v>10</v>
      </c>
      <c r="D3069" s="22">
        <v>1</v>
      </c>
      <c r="E3069" s="23" t="s">
        <v>64</v>
      </c>
      <c r="F3069">
        <f t="shared" si="47"/>
        <v>202005</v>
      </c>
    </row>
    <row r="3070" spans="1:6" x14ac:dyDescent="0.3">
      <c r="A3070" s="21" t="s">
        <v>23</v>
      </c>
      <c r="B3070" s="21" t="s">
        <v>6</v>
      </c>
      <c r="C3070" s="21" t="s">
        <v>11</v>
      </c>
      <c r="D3070" s="22">
        <v>0</v>
      </c>
      <c r="E3070" s="23" t="s">
        <v>64</v>
      </c>
      <c r="F3070">
        <f t="shared" si="47"/>
        <v>202005</v>
      </c>
    </row>
    <row r="3071" spans="1:6" x14ac:dyDescent="0.3">
      <c r="A3071" s="21" t="s">
        <v>23</v>
      </c>
      <c r="B3071" s="21" t="s">
        <v>6</v>
      </c>
      <c r="C3071" s="21" t="s">
        <v>12</v>
      </c>
      <c r="D3071" s="22">
        <v>0</v>
      </c>
      <c r="E3071" s="23" t="s">
        <v>64</v>
      </c>
      <c r="F3071">
        <f t="shared" si="47"/>
        <v>202005</v>
      </c>
    </row>
    <row r="3072" spans="1:6" x14ac:dyDescent="0.3">
      <c r="A3072" s="21" t="s">
        <v>24</v>
      </c>
      <c r="B3072" s="21" t="s">
        <v>6</v>
      </c>
      <c r="C3072" s="21" t="s">
        <v>7</v>
      </c>
      <c r="D3072" s="22">
        <v>0</v>
      </c>
      <c r="E3072" s="23" t="s">
        <v>64</v>
      </c>
      <c r="F3072">
        <f t="shared" si="47"/>
        <v>202005</v>
      </c>
    </row>
    <row r="3073" spans="1:6" x14ac:dyDescent="0.3">
      <c r="A3073" s="21" t="s">
        <v>24</v>
      </c>
      <c r="B3073" s="21" t="s">
        <v>6</v>
      </c>
      <c r="C3073" s="21" t="s">
        <v>9</v>
      </c>
      <c r="D3073" s="22">
        <v>0</v>
      </c>
      <c r="E3073" s="23" t="s">
        <v>64</v>
      </c>
      <c r="F3073">
        <f t="shared" si="47"/>
        <v>202005</v>
      </c>
    </row>
    <row r="3074" spans="1:6" x14ac:dyDescent="0.3">
      <c r="A3074" s="21" t="s">
        <v>24</v>
      </c>
      <c r="B3074" s="21" t="s">
        <v>6</v>
      </c>
      <c r="C3074" s="21" t="s">
        <v>10</v>
      </c>
      <c r="D3074" s="22">
        <v>0</v>
      </c>
      <c r="E3074" s="23" t="s">
        <v>64</v>
      </c>
      <c r="F3074">
        <f t="shared" si="47"/>
        <v>202005</v>
      </c>
    </row>
    <row r="3075" spans="1:6" x14ac:dyDescent="0.3">
      <c r="A3075" s="21" t="s">
        <v>24</v>
      </c>
      <c r="B3075" s="21" t="s">
        <v>6</v>
      </c>
      <c r="C3075" s="21" t="s">
        <v>11</v>
      </c>
      <c r="D3075" s="22">
        <v>0</v>
      </c>
      <c r="E3075" s="23" t="s">
        <v>64</v>
      </c>
      <c r="F3075">
        <f t="shared" ref="F3075:F3138" si="48">YEAR(E3075)*100+MONTH(E3075)</f>
        <v>202005</v>
      </c>
    </row>
    <row r="3076" spans="1:6" x14ac:dyDescent="0.3">
      <c r="A3076" s="21" t="s">
        <v>24</v>
      </c>
      <c r="B3076" s="21" t="s">
        <v>6</v>
      </c>
      <c r="C3076" s="21" t="s">
        <v>12</v>
      </c>
      <c r="D3076" s="22">
        <v>0</v>
      </c>
      <c r="E3076" s="23" t="s">
        <v>64</v>
      </c>
      <c r="F3076">
        <f t="shared" si="48"/>
        <v>202005</v>
      </c>
    </row>
    <row r="3077" spans="1:6" x14ac:dyDescent="0.3">
      <c r="A3077" s="21" t="s">
        <v>5</v>
      </c>
      <c r="B3077" s="21" t="s">
        <v>6</v>
      </c>
      <c r="C3077" s="21" t="s">
        <v>7</v>
      </c>
      <c r="D3077" s="22">
        <v>229</v>
      </c>
      <c r="E3077" s="23" t="s">
        <v>65</v>
      </c>
      <c r="F3077">
        <f t="shared" si="48"/>
        <v>202006</v>
      </c>
    </row>
    <row r="3078" spans="1:6" x14ac:dyDescent="0.3">
      <c r="A3078" s="21" t="s">
        <v>5</v>
      </c>
      <c r="B3078" s="21" t="s">
        <v>6</v>
      </c>
      <c r="C3078" s="21" t="s">
        <v>9</v>
      </c>
      <c r="D3078" s="22">
        <v>78</v>
      </c>
      <c r="E3078" s="23" t="s">
        <v>65</v>
      </c>
      <c r="F3078">
        <f t="shared" si="48"/>
        <v>202006</v>
      </c>
    </row>
    <row r="3079" spans="1:6" x14ac:dyDescent="0.3">
      <c r="A3079" s="21" t="s">
        <v>5</v>
      </c>
      <c r="B3079" s="21" t="s">
        <v>6</v>
      </c>
      <c r="C3079" s="21" t="s">
        <v>10</v>
      </c>
      <c r="D3079" s="22">
        <v>119</v>
      </c>
      <c r="E3079" s="23" t="s">
        <v>65</v>
      </c>
      <c r="F3079">
        <f t="shared" si="48"/>
        <v>202006</v>
      </c>
    </row>
    <row r="3080" spans="1:6" x14ac:dyDescent="0.3">
      <c r="A3080" s="21" t="s">
        <v>5</v>
      </c>
      <c r="B3080" s="21" t="s">
        <v>6</v>
      </c>
      <c r="C3080" s="21" t="s">
        <v>11</v>
      </c>
      <c r="D3080" s="22">
        <v>67</v>
      </c>
      <c r="E3080" s="23" t="s">
        <v>65</v>
      </c>
      <c r="F3080">
        <f t="shared" si="48"/>
        <v>202006</v>
      </c>
    </row>
    <row r="3081" spans="1:6" x14ac:dyDescent="0.3">
      <c r="A3081" s="21" t="s">
        <v>5</v>
      </c>
      <c r="B3081" s="21" t="s">
        <v>6</v>
      </c>
      <c r="C3081" s="21" t="s">
        <v>12</v>
      </c>
      <c r="D3081" s="22">
        <v>23</v>
      </c>
      <c r="E3081" s="23" t="s">
        <v>65</v>
      </c>
      <c r="F3081">
        <f t="shared" si="48"/>
        <v>202006</v>
      </c>
    </row>
    <row r="3082" spans="1:6" x14ac:dyDescent="0.3">
      <c r="A3082" s="21" t="s">
        <v>13</v>
      </c>
      <c r="B3082" s="21" t="s">
        <v>6</v>
      </c>
      <c r="C3082" s="21" t="s">
        <v>7</v>
      </c>
      <c r="D3082" s="22">
        <v>47</v>
      </c>
      <c r="E3082" s="23" t="s">
        <v>65</v>
      </c>
      <c r="F3082">
        <f t="shared" si="48"/>
        <v>202006</v>
      </c>
    </row>
    <row r="3083" spans="1:6" x14ac:dyDescent="0.3">
      <c r="A3083" s="21" t="s">
        <v>13</v>
      </c>
      <c r="B3083" s="21" t="s">
        <v>6</v>
      </c>
      <c r="C3083" s="21" t="s">
        <v>9</v>
      </c>
      <c r="D3083" s="22">
        <v>12</v>
      </c>
      <c r="E3083" s="23" t="s">
        <v>65</v>
      </c>
      <c r="F3083">
        <f t="shared" si="48"/>
        <v>202006</v>
      </c>
    </row>
    <row r="3084" spans="1:6" x14ac:dyDescent="0.3">
      <c r="A3084" s="21" t="s">
        <v>13</v>
      </c>
      <c r="B3084" s="21" t="s">
        <v>6</v>
      </c>
      <c r="C3084" s="21" t="s">
        <v>10</v>
      </c>
      <c r="D3084" s="22">
        <v>18</v>
      </c>
      <c r="E3084" s="23" t="s">
        <v>65</v>
      </c>
      <c r="F3084">
        <f t="shared" si="48"/>
        <v>202006</v>
      </c>
    </row>
    <row r="3085" spans="1:6" x14ac:dyDescent="0.3">
      <c r="A3085" s="21" t="s">
        <v>13</v>
      </c>
      <c r="B3085" s="21" t="s">
        <v>6</v>
      </c>
      <c r="C3085" s="21" t="s">
        <v>11</v>
      </c>
      <c r="D3085" s="22">
        <v>7</v>
      </c>
      <c r="E3085" s="23" t="s">
        <v>65</v>
      </c>
      <c r="F3085">
        <f t="shared" si="48"/>
        <v>202006</v>
      </c>
    </row>
    <row r="3086" spans="1:6" x14ac:dyDescent="0.3">
      <c r="A3086" s="21" t="s">
        <v>13</v>
      </c>
      <c r="B3086" s="21" t="s">
        <v>6</v>
      </c>
      <c r="C3086" s="21" t="s">
        <v>12</v>
      </c>
      <c r="D3086" s="22">
        <v>3</v>
      </c>
      <c r="E3086" s="23" t="s">
        <v>65</v>
      </c>
      <c r="F3086">
        <f t="shared" si="48"/>
        <v>202006</v>
      </c>
    </row>
    <row r="3087" spans="1:6" x14ac:dyDescent="0.3">
      <c r="A3087" s="21" t="s">
        <v>14</v>
      </c>
      <c r="B3087" s="21" t="s">
        <v>6</v>
      </c>
      <c r="C3087" s="21" t="s">
        <v>7</v>
      </c>
      <c r="D3087" s="22">
        <v>69</v>
      </c>
      <c r="E3087" s="23" t="s">
        <v>65</v>
      </c>
      <c r="F3087">
        <f t="shared" si="48"/>
        <v>202006</v>
      </c>
    </row>
    <row r="3088" spans="1:6" x14ac:dyDescent="0.3">
      <c r="A3088" s="21" t="s">
        <v>14</v>
      </c>
      <c r="B3088" s="21" t="s">
        <v>6</v>
      </c>
      <c r="C3088" s="21" t="s">
        <v>9</v>
      </c>
      <c r="D3088" s="22">
        <v>23</v>
      </c>
      <c r="E3088" s="23" t="s">
        <v>65</v>
      </c>
      <c r="F3088">
        <f t="shared" si="48"/>
        <v>202006</v>
      </c>
    </row>
    <row r="3089" spans="1:6" x14ac:dyDescent="0.3">
      <c r="A3089" s="21" t="s">
        <v>14</v>
      </c>
      <c r="B3089" s="21" t="s">
        <v>6</v>
      </c>
      <c r="C3089" s="21" t="s">
        <v>10</v>
      </c>
      <c r="D3089" s="22">
        <v>49</v>
      </c>
      <c r="E3089" s="23" t="s">
        <v>65</v>
      </c>
      <c r="F3089">
        <f t="shared" si="48"/>
        <v>202006</v>
      </c>
    </row>
    <row r="3090" spans="1:6" x14ac:dyDescent="0.3">
      <c r="A3090" s="21" t="s">
        <v>14</v>
      </c>
      <c r="B3090" s="21" t="s">
        <v>6</v>
      </c>
      <c r="C3090" s="21" t="s">
        <v>11</v>
      </c>
      <c r="D3090" s="22">
        <v>28</v>
      </c>
      <c r="E3090" s="23" t="s">
        <v>65</v>
      </c>
      <c r="F3090">
        <f t="shared" si="48"/>
        <v>202006</v>
      </c>
    </row>
    <row r="3091" spans="1:6" x14ac:dyDescent="0.3">
      <c r="A3091" s="21" t="s">
        <v>14</v>
      </c>
      <c r="B3091" s="21" t="s">
        <v>6</v>
      </c>
      <c r="C3091" s="21" t="s">
        <v>12</v>
      </c>
      <c r="D3091" s="22">
        <v>5</v>
      </c>
      <c r="E3091" s="23" t="s">
        <v>65</v>
      </c>
      <c r="F3091">
        <f t="shared" si="48"/>
        <v>202006</v>
      </c>
    </row>
    <row r="3092" spans="1:6" x14ac:dyDescent="0.3">
      <c r="A3092" s="21" t="s">
        <v>140</v>
      </c>
      <c r="B3092" s="21" t="s">
        <v>6</v>
      </c>
      <c r="C3092" s="21" t="s">
        <v>7</v>
      </c>
      <c r="D3092" s="22">
        <v>18</v>
      </c>
      <c r="E3092" s="23" t="s">
        <v>65</v>
      </c>
      <c r="F3092">
        <f t="shared" si="48"/>
        <v>202006</v>
      </c>
    </row>
    <row r="3093" spans="1:6" x14ac:dyDescent="0.3">
      <c r="A3093" s="21" t="s">
        <v>140</v>
      </c>
      <c r="B3093" s="21" t="s">
        <v>6</v>
      </c>
      <c r="C3093" s="21" t="s">
        <v>9</v>
      </c>
      <c r="D3093" s="22">
        <v>0</v>
      </c>
      <c r="E3093" s="23" t="s">
        <v>65</v>
      </c>
      <c r="F3093">
        <f t="shared" si="48"/>
        <v>202006</v>
      </c>
    </row>
    <row r="3094" spans="1:6" x14ac:dyDescent="0.3">
      <c r="A3094" s="21" t="s">
        <v>140</v>
      </c>
      <c r="B3094" s="21" t="s">
        <v>6</v>
      </c>
      <c r="C3094" s="21" t="s">
        <v>10</v>
      </c>
      <c r="D3094" s="22">
        <v>3</v>
      </c>
      <c r="E3094" s="23" t="s">
        <v>65</v>
      </c>
      <c r="F3094">
        <f t="shared" si="48"/>
        <v>202006</v>
      </c>
    </row>
    <row r="3095" spans="1:6" x14ac:dyDescent="0.3">
      <c r="A3095" s="21" t="s">
        <v>140</v>
      </c>
      <c r="B3095" s="21" t="s">
        <v>6</v>
      </c>
      <c r="C3095" s="21" t="s">
        <v>11</v>
      </c>
      <c r="D3095" s="22">
        <v>1</v>
      </c>
      <c r="E3095" s="23" t="s">
        <v>65</v>
      </c>
      <c r="F3095">
        <f t="shared" si="48"/>
        <v>202006</v>
      </c>
    </row>
    <row r="3096" spans="1:6" x14ac:dyDescent="0.3">
      <c r="A3096" s="21" t="s">
        <v>140</v>
      </c>
      <c r="B3096" s="21" t="s">
        <v>6</v>
      </c>
      <c r="C3096" s="21" t="s">
        <v>12</v>
      </c>
      <c r="D3096" s="22">
        <v>0</v>
      </c>
      <c r="E3096" s="23" t="s">
        <v>65</v>
      </c>
      <c r="F3096">
        <f t="shared" si="48"/>
        <v>202006</v>
      </c>
    </row>
    <row r="3097" spans="1:6" x14ac:dyDescent="0.3">
      <c r="A3097" s="21" t="s">
        <v>15</v>
      </c>
      <c r="B3097" s="21" t="s">
        <v>6</v>
      </c>
      <c r="C3097" s="21" t="s">
        <v>7</v>
      </c>
      <c r="D3097" s="22">
        <v>294</v>
      </c>
      <c r="E3097" s="23" t="s">
        <v>65</v>
      </c>
      <c r="F3097">
        <f t="shared" si="48"/>
        <v>202006</v>
      </c>
    </row>
    <row r="3098" spans="1:6" x14ac:dyDescent="0.3">
      <c r="A3098" s="21" t="s">
        <v>15</v>
      </c>
      <c r="B3098" s="21" t="s">
        <v>6</v>
      </c>
      <c r="C3098" s="21" t="s">
        <v>9</v>
      </c>
      <c r="D3098" s="22">
        <v>135</v>
      </c>
      <c r="E3098" s="23" t="s">
        <v>65</v>
      </c>
      <c r="F3098">
        <f t="shared" si="48"/>
        <v>202006</v>
      </c>
    </row>
    <row r="3099" spans="1:6" x14ac:dyDescent="0.3">
      <c r="A3099" s="21" t="s">
        <v>15</v>
      </c>
      <c r="B3099" s="21" t="s">
        <v>6</v>
      </c>
      <c r="C3099" s="21" t="s">
        <v>10</v>
      </c>
      <c r="D3099" s="22">
        <v>325</v>
      </c>
      <c r="E3099" s="23" t="s">
        <v>65</v>
      </c>
      <c r="F3099">
        <f t="shared" si="48"/>
        <v>202006</v>
      </c>
    </row>
    <row r="3100" spans="1:6" x14ac:dyDescent="0.3">
      <c r="A3100" s="21" t="s">
        <v>15</v>
      </c>
      <c r="B3100" s="21" t="s">
        <v>6</v>
      </c>
      <c r="C3100" s="21" t="s">
        <v>11</v>
      </c>
      <c r="D3100" s="22">
        <v>126</v>
      </c>
      <c r="E3100" s="23" t="s">
        <v>65</v>
      </c>
      <c r="F3100">
        <f t="shared" si="48"/>
        <v>202006</v>
      </c>
    </row>
    <row r="3101" spans="1:6" x14ac:dyDescent="0.3">
      <c r="A3101" s="21" t="s">
        <v>15</v>
      </c>
      <c r="B3101" s="21" t="s">
        <v>6</v>
      </c>
      <c r="C3101" s="21" t="s">
        <v>12</v>
      </c>
      <c r="D3101" s="22">
        <v>18</v>
      </c>
      <c r="E3101" s="23" t="s">
        <v>65</v>
      </c>
      <c r="F3101">
        <f t="shared" si="48"/>
        <v>202006</v>
      </c>
    </row>
    <row r="3102" spans="1:6" x14ac:dyDescent="0.3">
      <c r="A3102" s="21" t="s">
        <v>16</v>
      </c>
      <c r="B3102" s="21" t="s">
        <v>6</v>
      </c>
      <c r="C3102" s="21" t="s">
        <v>7</v>
      </c>
      <c r="D3102" s="22">
        <v>604</v>
      </c>
      <c r="E3102" s="23" t="s">
        <v>65</v>
      </c>
      <c r="F3102">
        <f t="shared" si="48"/>
        <v>202006</v>
      </c>
    </row>
    <row r="3103" spans="1:6" x14ac:dyDescent="0.3">
      <c r="A3103" s="21" t="s">
        <v>16</v>
      </c>
      <c r="B3103" s="21" t="s">
        <v>6</v>
      </c>
      <c r="C3103" s="21" t="s">
        <v>9</v>
      </c>
      <c r="D3103" s="22">
        <v>166</v>
      </c>
      <c r="E3103" s="23" t="s">
        <v>65</v>
      </c>
      <c r="F3103">
        <f t="shared" si="48"/>
        <v>202006</v>
      </c>
    </row>
    <row r="3104" spans="1:6" x14ac:dyDescent="0.3">
      <c r="A3104" s="21" t="s">
        <v>16</v>
      </c>
      <c r="B3104" s="21" t="s">
        <v>6</v>
      </c>
      <c r="C3104" s="21" t="s">
        <v>10</v>
      </c>
      <c r="D3104" s="22">
        <v>161</v>
      </c>
      <c r="E3104" s="23" t="s">
        <v>65</v>
      </c>
      <c r="F3104">
        <f t="shared" si="48"/>
        <v>202006</v>
      </c>
    </row>
    <row r="3105" spans="1:6" x14ac:dyDescent="0.3">
      <c r="A3105" s="21" t="s">
        <v>16</v>
      </c>
      <c r="B3105" s="21" t="s">
        <v>6</v>
      </c>
      <c r="C3105" s="21" t="s">
        <v>11</v>
      </c>
      <c r="D3105" s="22">
        <v>67</v>
      </c>
      <c r="E3105" s="23" t="s">
        <v>65</v>
      </c>
      <c r="F3105">
        <f t="shared" si="48"/>
        <v>202006</v>
      </c>
    </row>
    <row r="3106" spans="1:6" x14ac:dyDescent="0.3">
      <c r="A3106" s="21" t="s">
        <v>16</v>
      </c>
      <c r="B3106" s="21" t="s">
        <v>6</v>
      </c>
      <c r="C3106" s="21" t="s">
        <v>12</v>
      </c>
      <c r="D3106" s="22">
        <v>14</v>
      </c>
      <c r="E3106" s="23" t="s">
        <v>65</v>
      </c>
      <c r="F3106">
        <f t="shared" si="48"/>
        <v>202006</v>
      </c>
    </row>
    <row r="3107" spans="1:6" x14ac:dyDescent="0.3">
      <c r="A3107" s="21" t="s">
        <v>17</v>
      </c>
      <c r="B3107" s="21" t="s">
        <v>6</v>
      </c>
      <c r="C3107" s="21" t="s">
        <v>7</v>
      </c>
      <c r="D3107" s="22">
        <v>86</v>
      </c>
      <c r="E3107" s="23" t="s">
        <v>65</v>
      </c>
      <c r="F3107">
        <f t="shared" si="48"/>
        <v>202006</v>
      </c>
    </row>
    <row r="3108" spans="1:6" x14ac:dyDescent="0.3">
      <c r="A3108" s="21" t="s">
        <v>17</v>
      </c>
      <c r="B3108" s="21" t="s">
        <v>6</v>
      </c>
      <c r="C3108" s="21" t="s">
        <v>9</v>
      </c>
      <c r="D3108" s="22">
        <v>7</v>
      </c>
      <c r="E3108" s="23" t="s">
        <v>65</v>
      </c>
      <c r="F3108">
        <f t="shared" si="48"/>
        <v>202006</v>
      </c>
    </row>
    <row r="3109" spans="1:6" x14ac:dyDescent="0.3">
      <c r="A3109" s="21" t="s">
        <v>17</v>
      </c>
      <c r="B3109" s="21" t="s">
        <v>6</v>
      </c>
      <c r="C3109" s="21" t="s">
        <v>10</v>
      </c>
      <c r="D3109" s="22">
        <v>10</v>
      </c>
      <c r="E3109" s="23" t="s">
        <v>65</v>
      </c>
      <c r="F3109">
        <f t="shared" si="48"/>
        <v>202006</v>
      </c>
    </row>
    <row r="3110" spans="1:6" x14ac:dyDescent="0.3">
      <c r="A3110" s="21" t="s">
        <v>17</v>
      </c>
      <c r="B3110" s="21" t="s">
        <v>6</v>
      </c>
      <c r="C3110" s="21" t="s">
        <v>11</v>
      </c>
      <c r="D3110" s="22">
        <v>7</v>
      </c>
      <c r="E3110" s="23" t="s">
        <v>65</v>
      </c>
      <c r="F3110">
        <f t="shared" si="48"/>
        <v>202006</v>
      </c>
    </row>
    <row r="3111" spans="1:6" x14ac:dyDescent="0.3">
      <c r="A3111" s="21" t="s">
        <v>17</v>
      </c>
      <c r="B3111" s="21" t="s">
        <v>6</v>
      </c>
      <c r="C3111" s="21" t="s">
        <v>12</v>
      </c>
      <c r="D3111" s="22">
        <v>1</v>
      </c>
      <c r="E3111" s="23" t="s">
        <v>65</v>
      </c>
      <c r="F3111">
        <f t="shared" si="48"/>
        <v>202006</v>
      </c>
    </row>
    <row r="3112" spans="1:6" x14ac:dyDescent="0.3">
      <c r="A3112" s="21" t="s">
        <v>141</v>
      </c>
      <c r="B3112" s="21" t="s">
        <v>6</v>
      </c>
      <c r="C3112" s="21" t="s">
        <v>7</v>
      </c>
      <c r="D3112" s="22">
        <v>14</v>
      </c>
      <c r="E3112" s="23" t="s">
        <v>65</v>
      </c>
      <c r="F3112">
        <f t="shared" si="48"/>
        <v>202006</v>
      </c>
    </row>
    <row r="3113" spans="1:6" x14ac:dyDescent="0.3">
      <c r="A3113" s="21" t="s">
        <v>141</v>
      </c>
      <c r="B3113" s="21" t="s">
        <v>6</v>
      </c>
      <c r="C3113" s="21" t="s">
        <v>9</v>
      </c>
      <c r="D3113" s="22">
        <v>1</v>
      </c>
      <c r="E3113" s="23" t="s">
        <v>65</v>
      </c>
      <c r="F3113">
        <f t="shared" si="48"/>
        <v>202006</v>
      </c>
    </row>
    <row r="3114" spans="1:6" x14ac:dyDescent="0.3">
      <c r="A3114" s="21" t="s">
        <v>141</v>
      </c>
      <c r="B3114" s="21" t="s">
        <v>6</v>
      </c>
      <c r="C3114" s="21" t="s">
        <v>10</v>
      </c>
      <c r="D3114" s="22">
        <v>3</v>
      </c>
      <c r="E3114" s="23" t="s">
        <v>65</v>
      </c>
      <c r="F3114">
        <f t="shared" si="48"/>
        <v>202006</v>
      </c>
    </row>
    <row r="3115" spans="1:6" x14ac:dyDescent="0.3">
      <c r="A3115" s="21" t="s">
        <v>141</v>
      </c>
      <c r="B3115" s="21" t="s">
        <v>6</v>
      </c>
      <c r="C3115" s="21" t="s">
        <v>11</v>
      </c>
      <c r="D3115" s="22">
        <v>0</v>
      </c>
      <c r="E3115" s="23" t="s">
        <v>65</v>
      </c>
      <c r="F3115">
        <f t="shared" si="48"/>
        <v>202006</v>
      </c>
    </row>
    <row r="3116" spans="1:6" x14ac:dyDescent="0.3">
      <c r="A3116" s="21" t="s">
        <v>141</v>
      </c>
      <c r="B3116" s="21" t="s">
        <v>6</v>
      </c>
      <c r="C3116" s="21" t="s">
        <v>12</v>
      </c>
      <c r="D3116" s="22">
        <v>0</v>
      </c>
      <c r="E3116" s="23" t="s">
        <v>65</v>
      </c>
      <c r="F3116">
        <f t="shared" si="48"/>
        <v>202006</v>
      </c>
    </row>
    <row r="3117" spans="1:6" x14ac:dyDescent="0.3">
      <c r="A3117" s="21" t="s">
        <v>18</v>
      </c>
      <c r="B3117" s="21" t="s">
        <v>6</v>
      </c>
      <c r="C3117" s="21" t="s">
        <v>7</v>
      </c>
      <c r="D3117" s="22">
        <v>258</v>
      </c>
      <c r="E3117" s="23" t="s">
        <v>65</v>
      </c>
      <c r="F3117">
        <f t="shared" si="48"/>
        <v>202006</v>
      </c>
    </row>
    <row r="3118" spans="1:6" x14ac:dyDescent="0.3">
      <c r="A3118" s="21" t="s">
        <v>18</v>
      </c>
      <c r="B3118" s="21" t="s">
        <v>6</v>
      </c>
      <c r="C3118" s="21" t="s">
        <v>9</v>
      </c>
      <c r="D3118" s="22">
        <v>101</v>
      </c>
      <c r="E3118" s="23" t="s">
        <v>65</v>
      </c>
      <c r="F3118">
        <f t="shared" si="48"/>
        <v>202006</v>
      </c>
    </row>
    <row r="3119" spans="1:6" x14ac:dyDescent="0.3">
      <c r="A3119" s="21" t="s">
        <v>18</v>
      </c>
      <c r="B3119" s="21" t="s">
        <v>6</v>
      </c>
      <c r="C3119" s="21" t="s">
        <v>10</v>
      </c>
      <c r="D3119" s="22">
        <v>196</v>
      </c>
      <c r="E3119" s="23" t="s">
        <v>65</v>
      </c>
      <c r="F3119">
        <f t="shared" si="48"/>
        <v>202006</v>
      </c>
    </row>
    <row r="3120" spans="1:6" x14ac:dyDescent="0.3">
      <c r="A3120" s="21" t="s">
        <v>18</v>
      </c>
      <c r="B3120" s="21" t="s">
        <v>6</v>
      </c>
      <c r="C3120" s="21" t="s">
        <v>11</v>
      </c>
      <c r="D3120" s="22">
        <v>43</v>
      </c>
      <c r="E3120" s="23" t="s">
        <v>65</v>
      </c>
      <c r="F3120">
        <f t="shared" si="48"/>
        <v>202006</v>
      </c>
    </row>
    <row r="3121" spans="1:6" x14ac:dyDescent="0.3">
      <c r="A3121" s="21" t="s">
        <v>18</v>
      </c>
      <c r="B3121" s="21" t="s">
        <v>6</v>
      </c>
      <c r="C3121" s="21" t="s">
        <v>12</v>
      </c>
      <c r="D3121" s="22">
        <v>6</v>
      </c>
      <c r="E3121" s="23" t="s">
        <v>65</v>
      </c>
      <c r="F3121">
        <f t="shared" si="48"/>
        <v>202006</v>
      </c>
    </row>
    <row r="3122" spans="1:6" x14ac:dyDescent="0.3">
      <c r="A3122" s="21" t="s">
        <v>19</v>
      </c>
      <c r="B3122" s="21" t="s">
        <v>6</v>
      </c>
      <c r="C3122" s="21" t="s">
        <v>7</v>
      </c>
      <c r="D3122" s="22">
        <v>40</v>
      </c>
      <c r="E3122" s="23" t="s">
        <v>65</v>
      </c>
      <c r="F3122">
        <f t="shared" si="48"/>
        <v>202006</v>
      </c>
    </row>
    <row r="3123" spans="1:6" x14ac:dyDescent="0.3">
      <c r="A3123" s="21" t="s">
        <v>19</v>
      </c>
      <c r="B3123" s="21" t="s">
        <v>6</v>
      </c>
      <c r="C3123" s="21" t="s">
        <v>9</v>
      </c>
      <c r="D3123" s="22">
        <v>1</v>
      </c>
      <c r="E3123" s="23" t="s">
        <v>65</v>
      </c>
      <c r="F3123">
        <f t="shared" si="48"/>
        <v>202006</v>
      </c>
    </row>
    <row r="3124" spans="1:6" x14ac:dyDescent="0.3">
      <c r="A3124" s="21" t="s">
        <v>19</v>
      </c>
      <c r="B3124" s="21" t="s">
        <v>6</v>
      </c>
      <c r="C3124" s="21" t="s">
        <v>10</v>
      </c>
      <c r="D3124" s="22">
        <v>8</v>
      </c>
      <c r="E3124" s="23" t="s">
        <v>65</v>
      </c>
      <c r="F3124">
        <f t="shared" si="48"/>
        <v>202006</v>
      </c>
    </row>
    <row r="3125" spans="1:6" x14ac:dyDescent="0.3">
      <c r="A3125" s="21" t="s">
        <v>19</v>
      </c>
      <c r="B3125" s="21" t="s">
        <v>6</v>
      </c>
      <c r="C3125" s="21" t="s">
        <v>11</v>
      </c>
      <c r="D3125" s="22">
        <v>5</v>
      </c>
      <c r="E3125" s="23" t="s">
        <v>65</v>
      </c>
      <c r="F3125">
        <f t="shared" si="48"/>
        <v>202006</v>
      </c>
    </row>
    <row r="3126" spans="1:6" x14ac:dyDescent="0.3">
      <c r="A3126" s="21" t="s">
        <v>19</v>
      </c>
      <c r="B3126" s="21" t="s">
        <v>6</v>
      </c>
      <c r="C3126" s="21" t="s">
        <v>12</v>
      </c>
      <c r="D3126" s="22">
        <v>0</v>
      </c>
      <c r="E3126" s="23" t="s">
        <v>65</v>
      </c>
      <c r="F3126">
        <f t="shared" si="48"/>
        <v>202006</v>
      </c>
    </row>
    <row r="3127" spans="1:6" x14ac:dyDescent="0.3">
      <c r="A3127" s="21" t="s">
        <v>20</v>
      </c>
      <c r="B3127" s="21" t="s">
        <v>6</v>
      </c>
      <c r="C3127" s="21" t="s">
        <v>7</v>
      </c>
      <c r="D3127" s="22">
        <v>37</v>
      </c>
      <c r="E3127" s="23" t="s">
        <v>65</v>
      </c>
      <c r="F3127">
        <f t="shared" si="48"/>
        <v>202006</v>
      </c>
    </row>
    <row r="3128" spans="1:6" x14ac:dyDescent="0.3">
      <c r="A3128" s="21" t="s">
        <v>20</v>
      </c>
      <c r="B3128" s="21" t="s">
        <v>6</v>
      </c>
      <c r="C3128" s="21" t="s">
        <v>9</v>
      </c>
      <c r="D3128" s="22">
        <v>5</v>
      </c>
      <c r="E3128" s="23" t="s">
        <v>65</v>
      </c>
      <c r="F3128">
        <f t="shared" si="48"/>
        <v>202006</v>
      </c>
    </row>
    <row r="3129" spans="1:6" x14ac:dyDescent="0.3">
      <c r="A3129" s="21" t="s">
        <v>20</v>
      </c>
      <c r="B3129" s="21" t="s">
        <v>6</v>
      </c>
      <c r="C3129" s="21" t="s">
        <v>10</v>
      </c>
      <c r="D3129" s="22">
        <v>3</v>
      </c>
      <c r="E3129" s="23" t="s">
        <v>65</v>
      </c>
      <c r="F3129">
        <f t="shared" si="48"/>
        <v>202006</v>
      </c>
    </row>
    <row r="3130" spans="1:6" x14ac:dyDescent="0.3">
      <c r="A3130" s="21" t="s">
        <v>20</v>
      </c>
      <c r="B3130" s="21" t="s">
        <v>6</v>
      </c>
      <c r="C3130" s="21" t="s">
        <v>11</v>
      </c>
      <c r="D3130" s="22">
        <v>7</v>
      </c>
      <c r="E3130" s="23" t="s">
        <v>65</v>
      </c>
      <c r="F3130">
        <f t="shared" si="48"/>
        <v>202006</v>
      </c>
    </row>
    <row r="3131" spans="1:6" x14ac:dyDescent="0.3">
      <c r="A3131" s="21" t="s">
        <v>20</v>
      </c>
      <c r="B3131" s="21" t="s">
        <v>6</v>
      </c>
      <c r="C3131" s="21" t="s">
        <v>12</v>
      </c>
      <c r="D3131" s="22">
        <v>0</v>
      </c>
      <c r="E3131" s="23" t="s">
        <v>65</v>
      </c>
      <c r="F3131">
        <f t="shared" si="48"/>
        <v>202006</v>
      </c>
    </row>
    <row r="3132" spans="1:6" x14ac:dyDescent="0.3">
      <c r="A3132" s="21" t="s">
        <v>21</v>
      </c>
      <c r="B3132" s="21" t="s">
        <v>6</v>
      </c>
      <c r="C3132" s="21" t="s">
        <v>7</v>
      </c>
      <c r="D3132" s="22">
        <v>12</v>
      </c>
      <c r="E3132" s="23" t="s">
        <v>65</v>
      </c>
      <c r="F3132">
        <f t="shared" si="48"/>
        <v>202006</v>
      </c>
    </row>
    <row r="3133" spans="1:6" x14ac:dyDescent="0.3">
      <c r="A3133" s="21" t="s">
        <v>21</v>
      </c>
      <c r="B3133" s="21" t="s">
        <v>6</v>
      </c>
      <c r="C3133" s="21" t="s">
        <v>9</v>
      </c>
      <c r="D3133" s="22">
        <v>2</v>
      </c>
      <c r="E3133" s="23" t="s">
        <v>65</v>
      </c>
      <c r="F3133">
        <f t="shared" si="48"/>
        <v>202006</v>
      </c>
    </row>
    <row r="3134" spans="1:6" x14ac:dyDescent="0.3">
      <c r="A3134" s="21" t="s">
        <v>21</v>
      </c>
      <c r="B3134" s="21" t="s">
        <v>6</v>
      </c>
      <c r="C3134" s="21" t="s">
        <v>10</v>
      </c>
      <c r="D3134" s="22">
        <v>8</v>
      </c>
      <c r="E3134" s="23" t="s">
        <v>65</v>
      </c>
      <c r="F3134">
        <f t="shared" si="48"/>
        <v>202006</v>
      </c>
    </row>
    <row r="3135" spans="1:6" x14ac:dyDescent="0.3">
      <c r="A3135" s="21" t="s">
        <v>21</v>
      </c>
      <c r="B3135" s="21" t="s">
        <v>6</v>
      </c>
      <c r="C3135" s="21" t="s">
        <v>11</v>
      </c>
      <c r="D3135" s="22">
        <v>1</v>
      </c>
      <c r="E3135" s="23" t="s">
        <v>65</v>
      </c>
      <c r="F3135">
        <f t="shared" si="48"/>
        <v>202006</v>
      </c>
    </row>
    <row r="3136" spans="1:6" x14ac:dyDescent="0.3">
      <c r="A3136" s="21" t="s">
        <v>21</v>
      </c>
      <c r="B3136" s="21" t="s">
        <v>6</v>
      </c>
      <c r="C3136" s="21" t="s">
        <v>12</v>
      </c>
      <c r="D3136" s="22">
        <v>0</v>
      </c>
      <c r="E3136" s="23" t="s">
        <v>65</v>
      </c>
      <c r="F3136">
        <f t="shared" si="48"/>
        <v>202006</v>
      </c>
    </row>
    <row r="3137" spans="1:6" x14ac:dyDescent="0.3">
      <c r="A3137" s="21" t="s">
        <v>22</v>
      </c>
      <c r="B3137" s="21" t="s">
        <v>6</v>
      </c>
      <c r="C3137" s="21" t="s">
        <v>7</v>
      </c>
      <c r="D3137" s="22">
        <v>5</v>
      </c>
      <c r="E3137" s="23" t="s">
        <v>65</v>
      </c>
      <c r="F3137">
        <f t="shared" si="48"/>
        <v>202006</v>
      </c>
    </row>
    <row r="3138" spans="1:6" x14ac:dyDescent="0.3">
      <c r="A3138" s="21" t="s">
        <v>22</v>
      </c>
      <c r="B3138" s="21" t="s">
        <v>6</v>
      </c>
      <c r="C3138" s="21" t="s">
        <v>9</v>
      </c>
      <c r="D3138" s="22">
        <v>1</v>
      </c>
      <c r="E3138" s="23" t="s">
        <v>65</v>
      </c>
      <c r="F3138">
        <f t="shared" si="48"/>
        <v>202006</v>
      </c>
    </row>
    <row r="3139" spans="1:6" x14ac:dyDescent="0.3">
      <c r="A3139" s="21" t="s">
        <v>22</v>
      </c>
      <c r="B3139" s="21" t="s">
        <v>6</v>
      </c>
      <c r="C3139" s="21" t="s">
        <v>10</v>
      </c>
      <c r="D3139" s="22">
        <v>2</v>
      </c>
      <c r="E3139" s="23" t="s">
        <v>65</v>
      </c>
      <c r="F3139">
        <f t="shared" ref="F3139:F3202" si="49">YEAR(E3139)*100+MONTH(E3139)</f>
        <v>202006</v>
      </c>
    </row>
    <row r="3140" spans="1:6" x14ac:dyDescent="0.3">
      <c r="A3140" s="21" t="s">
        <v>22</v>
      </c>
      <c r="B3140" s="21" t="s">
        <v>6</v>
      </c>
      <c r="C3140" s="21" t="s">
        <v>11</v>
      </c>
      <c r="D3140" s="22">
        <v>1</v>
      </c>
      <c r="E3140" s="23" t="s">
        <v>65</v>
      </c>
      <c r="F3140">
        <f t="shared" si="49"/>
        <v>202006</v>
      </c>
    </row>
    <row r="3141" spans="1:6" x14ac:dyDescent="0.3">
      <c r="A3141" s="21" t="s">
        <v>22</v>
      </c>
      <c r="B3141" s="21" t="s">
        <v>6</v>
      </c>
      <c r="C3141" s="21" t="s">
        <v>12</v>
      </c>
      <c r="D3141" s="22">
        <v>1</v>
      </c>
      <c r="E3141" s="23" t="s">
        <v>65</v>
      </c>
      <c r="F3141">
        <f t="shared" si="49"/>
        <v>202006</v>
      </c>
    </row>
    <row r="3142" spans="1:6" x14ac:dyDescent="0.3">
      <c r="A3142" s="21" t="s">
        <v>23</v>
      </c>
      <c r="B3142" s="21" t="s">
        <v>6</v>
      </c>
      <c r="C3142" s="21" t="s">
        <v>7</v>
      </c>
      <c r="D3142" s="22">
        <v>0</v>
      </c>
      <c r="E3142" s="23" t="s">
        <v>65</v>
      </c>
      <c r="F3142">
        <f t="shared" si="49"/>
        <v>202006</v>
      </c>
    </row>
    <row r="3143" spans="1:6" x14ac:dyDescent="0.3">
      <c r="A3143" s="21" t="s">
        <v>23</v>
      </c>
      <c r="B3143" s="21" t="s">
        <v>6</v>
      </c>
      <c r="C3143" s="21" t="s">
        <v>9</v>
      </c>
      <c r="D3143" s="22">
        <v>0</v>
      </c>
      <c r="E3143" s="23" t="s">
        <v>65</v>
      </c>
      <c r="F3143">
        <f t="shared" si="49"/>
        <v>202006</v>
      </c>
    </row>
    <row r="3144" spans="1:6" x14ac:dyDescent="0.3">
      <c r="A3144" s="21" t="s">
        <v>23</v>
      </c>
      <c r="B3144" s="21" t="s">
        <v>6</v>
      </c>
      <c r="C3144" s="21" t="s">
        <v>10</v>
      </c>
      <c r="D3144" s="22">
        <v>0</v>
      </c>
      <c r="E3144" s="23" t="s">
        <v>65</v>
      </c>
      <c r="F3144">
        <f t="shared" si="49"/>
        <v>202006</v>
      </c>
    </row>
    <row r="3145" spans="1:6" x14ac:dyDescent="0.3">
      <c r="A3145" s="21" t="s">
        <v>23</v>
      </c>
      <c r="B3145" s="21" t="s">
        <v>6</v>
      </c>
      <c r="C3145" s="21" t="s">
        <v>11</v>
      </c>
      <c r="D3145" s="22">
        <v>0</v>
      </c>
      <c r="E3145" s="23" t="s">
        <v>65</v>
      </c>
      <c r="F3145">
        <f t="shared" si="49"/>
        <v>202006</v>
      </c>
    </row>
    <row r="3146" spans="1:6" x14ac:dyDescent="0.3">
      <c r="A3146" s="21" t="s">
        <v>23</v>
      </c>
      <c r="B3146" s="21" t="s">
        <v>6</v>
      </c>
      <c r="C3146" s="21" t="s">
        <v>12</v>
      </c>
      <c r="D3146" s="22">
        <v>0</v>
      </c>
      <c r="E3146" s="23" t="s">
        <v>65</v>
      </c>
      <c r="F3146">
        <f t="shared" si="49"/>
        <v>202006</v>
      </c>
    </row>
    <row r="3147" spans="1:6" x14ac:dyDescent="0.3">
      <c r="A3147" s="21" t="s">
        <v>24</v>
      </c>
      <c r="B3147" s="21" t="s">
        <v>6</v>
      </c>
      <c r="C3147" s="21" t="s">
        <v>7</v>
      </c>
      <c r="D3147" s="22">
        <v>0</v>
      </c>
      <c r="E3147" s="23" t="s">
        <v>65</v>
      </c>
      <c r="F3147">
        <f t="shared" si="49"/>
        <v>202006</v>
      </c>
    </row>
    <row r="3148" spans="1:6" x14ac:dyDescent="0.3">
      <c r="A3148" s="21" t="s">
        <v>24</v>
      </c>
      <c r="B3148" s="21" t="s">
        <v>6</v>
      </c>
      <c r="C3148" s="21" t="s">
        <v>9</v>
      </c>
      <c r="D3148" s="22">
        <v>0</v>
      </c>
      <c r="E3148" s="23" t="s">
        <v>65</v>
      </c>
      <c r="F3148">
        <f t="shared" si="49"/>
        <v>202006</v>
      </c>
    </row>
    <row r="3149" spans="1:6" x14ac:dyDescent="0.3">
      <c r="A3149" s="21" t="s">
        <v>24</v>
      </c>
      <c r="B3149" s="21" t="s">
        <v>6</v>
      </c>
      <c r="C3149" s="21" t="s">
        <v>10</v>
      </c>
      <c r="D3149" s="22">
        <v>0</v>
      </c>
      <c r="E3149" s="23" t="s">
        <v>65</v>
      </c>
      <c r="F3149">
        <f t="shared" si="49"/>
        <v>202006</v>
      </c>
    </row>
    <row r="3150" spans="1:6" x14ac:dyDescent="0.3">
      <c r="A3150" s="21" t="s">
        <v>24</v>
      </c>
      <c r="B3150" s="21" t="s">
        <v>6</v>
      </c>
      <c r="C3150" s="21" t="s">
        <v>11</v>
      </c>
      <c r="D3150" s="22">
        <v>0</v>
      </c>
      <c r="E3150" s="23" t="s">
        <v>65</v>
      </c>
      <c r="F3150">
        <f t="shared" si="49"/>
        <v>202006</v>
      </c>
    </row>
    <row r="3151" spans="1:6" x14ac:dyDescent="0.3">
      <c r="A3151" s="21" t="s">
        <v>24</v>
      </c>
      <c r="B3151" s="21" t="s">
        <v>6</v>
      </c>
      <c r="C3151" s="21" t="s">
        <v>12</v>
      </c>
      <c r="D3151" s="22">
        <v>0</v>
      </c>
      <c r="E3151" s="23" t="s">
        <v>65</v>
      </c>
      <c r="F3151">
        <f t="shared" si="49"/>
        <v>202006</v>
      </c>
    </row>
    <row r="3152" spans="1:6" x14ac:dyDescent="0.3">
      <c r="A3152" s="21" t="s">
        <v>5</v>
      </c>
      <c r="B3152" s="21" t="s">
        <v>6</v>
      </c>
      <c r="C3152" s="21" t="s">
        <v>7</v>
      </c>
      <c r="D3152" s="22">
        <v>233</v>
      </c>
      <c r="E3152" s="23" t="s">
        <v>66</v>
      </c>
      <c r="F3152">
        <f t="shared" si="49"/>
        <v>202007</v>
      </c>
    </row>
    <row r="3153" spans="1:6" x14ac:dyDescent="0.3">
      <c r="A3153" s="21" t="s">
        <v>5</v>
      </c>
      <c r="B3153" s="21" t="s">
        <v>6</v>
      </c>
      <c r="C3153" s="21" t="s">
        <v>9</v>
      </c>
      <c r="D3153" s="22">
        <v>82</v>
      </c>
      <c r="E3153" s="23" t="s">
        <v>66</v>
      </c>
      <c r="F3153">
        <f t="shared" si="49"/>
        <v>202007</v>
      </c>
    </row>
    <row r="3154" spans="1:6" x14ac:dyDescent="0.3">
      <c r="A3154" s="21" t="s">
        <v>5</v>
      </c>
      <c r="B3154" s="21" t="s">
        <v>6</v>
      </c>
      <c r="C3154" s="21" t="s">
        <v>10</v>
      </c>
      <c r="D3154" s="22">
        <v>104</v>
      </c>
      <c r="E3154" s="23" t="s">
        <v>66</v>
      </c>
      <c r="F3154">
        <f t="shared" si="49"/>
        <v>202007</v>
      </c>
    </row>
    <row r="3155" spans="1:6" x14ac:dyDescent="0.3">
      <c r="A3155" s="21" t="s">
        <v>5</v>
      </c>
      <c r="B3155" s="21" t="s">
        <v>6</v>
      </c>
      <c r="C3155" s="21" t="s">
        <v>11</v>
      </c>
      <c r="D3155" s="22">
        <v>63</v>
      </c>
      <c r="E3155" s="23" t="s">
        <v>66</v>
      </c>
      <c r="F3155">
        <f t="shared" si="49"/>
        <v>202007</v>
      </c>
    </row>
    <row r="3156" spans="1:6" x14ac:dyDescent="0.3">
      <c r="A3156" s="21" t="s">
        <v>5</v>
      </c>
      <c r="B3156" s="21" t="s">
        <v>6</v>
      </c>
      <c r="C3156" s="21" t="s">
        <v>12</v>
      </c>
      <c r="D3156" s="22">
        <v>18</v>
      </c>
      <c r="E3156" s="23" t="s">
        <v>66</v>
      </c>
      <c r="F3156">
        <f t="shared" si="49"/>
        <v>202007</v>
      </c>
    </row>
    <row r="3157" spans="1:6" x14ac:dyDescent="0.3">
      <c r="A3157" s="21" t="s">
        <v>13</v>
      </c>
      <c r="B3157" s="21" t="s">
        <v>6</v>
      </c>
      <c r="C3157" s="21" t="s">
        <v>7</v>
      </c>
      <c r="D3157" s="22">
        <v>46</v>
      </c>
      <c r="E3157" s="23" t="s">
        <v>66</v>
      </c>
      <c r="F3157">
        <f t="shared" si="49"/>
        <v>202007</v>
      </c>
    </row>
    <row r="3158" spans="1:6" x14ac:dyDescent="0.3">
      <c r="A3158" s="21" t="s">
        <v>13</v>
      </c>
      <c r="B3158" s="21" t="s">
        <v>6</v>
      </c>
      <c r="C3158" s="21" t="s">
        <v>9</v>
      </c>
      <c r="D3158" s="22">
        <v>8</v>
      </c>
      <c r="E3158" s="23" t="s">
        <v>66</v>
      </c>
      <c r="F3158">
        <f t="shared" si="49"/>
        <v>202007</v>
      </c>
    </row>
    <row r="3159" spans="1:6" x14ac:dyDescent="0.3">
      <c r="A3159" s="21" t="s">
        <v>13</v>
      </c>
      <c r="B3159" s="21" t="s">
        <v>6</v>
      </c>
      <c r="C3159" s="21" t="s">
        <v>10</v>
      </c>
      <c r="D3159" s="22">
        <v>20</v>
      </c>
      <c r="E3159" s="23" t="s">
        <v>66</v>
      </c>
      <c r="F3159">
        <f t="shared" si="49"/>
        <v>202007</v>
      </c>
    </row>
    <row r="3160" spans="1:6" x14ac:dyDescent="0.3">
      <c r="A3160" s="21" t="s">
        <v>13</v>
      </c>
      <c r="B3160" s="21" t="s">
        <v>6</v>
      </c>
      <c r="C3160" s="21" t="s">
        <v>11</v>
      </c>
      <c r="D3160" s="22">
        <v>7</v>
      </c>
      <c r="E3160" s="23" t="s">
        <v>66</v>
      </c>
      <c r="F3160">
        <f t="shared" si="49"/>
        <v>202007</v>
      </c>
    </row>
    <row r="3161" spans="1:6" x14ac:dyDescent="0.3">
      <c r="A3161" s="21" t="s">
        <v>13</v>
      </c>
      <c r="B3161" s="21" t="s">
        <v>6</v>
      </c>
      <c r="C3161" s="21" t="s">
        <v>12</v>
      </c>
      <c r="D3161" s="22">
        <v>0</v>
      </c>
      <c r="E3161" s="23" t="s">
        <v>66</v>
      </c>
      <c r="F3161">
        <f t="shared" si="49"/>
        <v>202007</v>
      </c>
    </row>
    <row r="3162" spans="1:6" x14ac:dyDescent="0.3">
      <c r="A3162" s="21" t="s">
        <v>14</v>
      </c>
      <c r="B3162" s="21" t="s">
        <v>6</v>
      </c>
      <c r="C3162" s="21" t="s">
        <v>7</v>
      </c>
      <c r="D3162" s="22">
        <v>99</v>
      </c>
      <c r="E3162" s="23" t="s">
        <v>66</v>
      </c>
      <c r="F3162">
        <f t="shared" si="49"/>
        <v>202007</v>
      </c>
    </row>
    <row r="3163" spans="1:6" x14ac:dyDescent="0.3">
      <c r="A3163" s="21" t="s">
        <v>14</v>
      </c>
      <c r="B3163" s="21" t="s">
        <v>6</v>
      </c>
      <c r="C3163" s="21" t="s">
        <v>9</v>
      </c>
      <c r="D3163" s="22">
        <v>19</v>
      </c>
      <c r="E3163" s="23" t="s">
        <v>66</v>
      </c>
      <c r="F3163">
        <f t="shared" si="49"/>
        <v>202007</v>
      </c>
    </row>
    <row r="3164" spans="1:6" x14ac:dyDescent="0.3">
      <c r="A3164" s="21" t="s">
        <v>14</v>
      </c>
      <c r="B3164" s="21" t="s">
        <v>6</v>
      </c>
      <c r="C3164" s="21" t="s">
        <v>10</v>
      </c>
      <c r="D3164" s="22">
        <v>62</v>
      </c>
      <c r="E3164" s="23" t="s">
        <v>66</v>
      </c>
      <c r="F3164">
        <f t="shared" si="49"/>
        <v>202007</v>
      </c>
    </row>
    <row r="3165" spans="1:6" x14ac:dyDescent="0.3">
      <c r="A3165" s="21" t="s">
        <v>14</v>
      </c>
      <c r="B3165" s="21" t="s">
        <v>6</v>
      </c>
      <c r="C3165" s="21" t="s">
        <v>11</v>
      </c>
      <c r="D3165" s="22">
        <v>21</v>
      </c>
      <c r="E3165" s="23" t="s">
        <v>66</v>
      </c>
      <c r="F3165">
        <f t="shared" si="49"/>
        <v>202007</v>
      </c>
    </row>
    <row r="3166" spans="1:6" x14ac:dyDescent="0.3">
      <c r="A3166" s="21" t="s">
        <v>14</v>
      </c>
      <c r="B3166" s="21" t="s">
        <v>6</v>
      </c>
      <c r="C3166" s="21" t="s">
        <v>12</v>
      </c>
      <c r="D3166" s="22">
        <v>15</v>
      </c>
      <c r="E3166" s="23" t="s">
        <v>66</v>
      </c>
      <c r="F3166">
        <f t="shared" si="49"/>
        <v>202007</v>
      </c>
    </row>
    <row r="3167" spans="1:6" x14ac:dyDescent="0.3">
      <c r="A3167" s="21" t="s">
        <v>140</v>
      </c>
      <c r="B3167" s="21" t="s">
        <v>6</v>
      </c>
      <c r="C3167" s="21" t="s">
        <v>7</v>
      </c>
      <c r="D3167" s="22">
        <v>20</v>
      </c>
      <c r="E3167" s="23" t="s">
        <v>66</v>
      </c>
      <c r="F3167">
        <f t="shared" si="49"/>
        <v>202007</v>
      </c>
    </row>
    <row r="3168" spans="1:6" x14ac:dyDescent="0.3">
      <c r="A3168" s="21" t="s">
        <v>140</v>
      </c>
      <c r="B3168" s="21" t="s">
        <v>6</v>
      </c>
      <c r="C3168" s="21" t="s">
        <v>9</v>
      </c>
      <c r="D3168" s="22">
        <v>1</v>
      </c>
      <c r="E3168" s="23" t="s">
        <v>66</v>
      </c>
      <c r="F3168">
        <f t="shared" si="49"/>
        <v>202007</v>
      </c>
    </row>
    <row r="3169" spans="1:6" x14ac:dyDescent="0.3">
      <c r="A3169" s="21" t="s">
        <v>140</v>
      </c>
      <c r="B3169" s="21" t="s">
        <v>6</v>
      </c>
      <c r="C3169" s="21" t="s">
        <v>10</v>
      </c>
      <c r="D3169" s="22">
        <v>3</v>
      </c>
      <c r="E3169" s="23" t="s">
        <v>66</v>
      </c>
      <c r="F3169">
        <f t="shared" si="49"/>
        <v>202007</v>
      </c>
    </row>
    <row r="3170" spans="1:6" x14ac:dyDescent="0.3">
      <c r="A3170" s="21" t="s">
        <v>140</v>
      </c>
      <c r="B3170" s="21" t="s">
        <v>6</v>
      </c>
      <c r="C3170" s="21" t="s">
        <v>11</v>
      </c>
      <c r="D3170" s="22">
        <v>2</v>
      </c>
      <c r="E3170" s="23" t="s">
        <v>66</v>
      </c>
      <c r="F3170">
        <f t="shared" si="49"/>
        <v>202007</v>
      </c>
    </row>
    <row r="3171" spans="1:6" x14ac:dyDescent="0.3">
      <c r="A3171" s="21" t="s">
        <v>140</v>
      </c>
      <c r="B3171" s="21" t="s">
        <v>6</v>
      </c>
      <c r="C3171" s="21" t="s">
        <v>12</v>
      </c>
      <c r="D3171" s="22">
        <v>0</v>
      </c>
      <c r="E3171" s="23" t="s">
        <v>66</v>
      </c>
      <c r="F3171">
        <f t="shared" si="49"/>
        <v>202007</v>
      </c>
    </row>
    <row r="3172" spans="1:6" x14ac:dyDescent="0.3">
      <c r="A3172" s="21" t="s">
        <v>15</v>
      </c>
      <c r="B3172" s="21" t="s">
        <v>6</v>
      </c>
      <c r="C3172" s="21" t="s">
        <v>7</v>
      </c>
      <c r="D3172" s="22">
        <v>276</v>
      </c>
      <c r="E3172" s="23" t="s">
        <v>66</v>
      </c>
      <c r="F3172">
        <f t="shared" si="49"/>
        <v>202007</v>
      </c>
    </row>
    <row r="3173" spans="1:6" x14ac:dyDescent="0.3">
      <c r="A3173" s="21" t="s">
        <v>15</v>
      </c>
      <c r="B3173" s="21" t="s">
        <v>6</v>
      </c>
      <c r="C3173" s="21" t="s">
        <v>9</v>
      </c>
      <c r="D3173" s="22">
        <v>116</v>
      </c>
      <c r="E3173" s="23" t="s">
        <v>66</v>
      </c>
      <c r="F3173">
        <f t="shared" si="49"/>
        <v>202007</v>
      </c>
    </row>
    <row r="3174" spans="1:6" x14ac:dyDescent="0.3">
      <c r="A3174" s="21" t="s">
        <v>15</v>
      </c>
      <c r="B3174" s="21" t="s">
        <v>6</v>
      </c>
      <c r="C3174" s="21" t="s">
        <v>10</v>
      </c>
      <c r="D3174" s="22">
        <v>282</v>
      </c>
      <c r="E3174" s="23" t="s">
        <v>66</v>
      </c>
      <c r="F3174">
        <f t="shared" si="49"/>
        <v>202007</v>
      </c>
    </row>
    <row r="3175" spans="1:6" x14ac:dyDescent="0.3">
      <c r="A3175" s="21" t="s">
        <v>15</v>
      </c>
      <c r="B3175" s="21" t="s">
        <v>6</v>
      </c>
      <c r="C3175" s="21" t="s">
        <v>11</v>
      </c>
      <c r="D3175" s="22">
        <v>118</v>
      </c>
      <c r="E3175" s="23" t="s">
        <v>66</v>
      </c>
      <c r="F3175">
        <f t="shared" si="49"/>
        <v>202007</v>
      </c>
    </row>
    <row r="3176" spans="1:6" x14ac:dyDescent="0.3">
      <c r="A3176" s="21" t="s">
        <v>15</v>
      </c>
      <c r="B3176" s="21" t="s">
        <v>6</v>
      </c>
      <c r="C3176" s="21" t="s">
        <v>12</v>
      </c>
      <c r="D3176" s="22">
        <v>30</v>
      </c>
      <c r="E3176" s="23" t="s">
        <v>66</v>
      </c>
      <c r="F3176">
        <f t="shared" si="49"/>
        <v>202007</v>
      </c>
    </row>
    <row r="3177" spans="1:6" x14ac:dyDescent="0.3">
      <c r="A3177" s="21" t="s">
        <v>16</v>
      </c>
      <c r="B3177" s="21" t="s">
        <v>6</v>
      </c>
      <c r="C3177" s="21" t="s">
        <v>7</v>
      </c>
      <c r="D3177" s="22">
        <v>720</v>
      </c>
      <c r="E3177" s="23" t="s">
        <v>66</v>
      </c>
      <c r="F3177">
        <f t="shared" si="49"/>
        <v>202007</v>
      </c>
    </row>
    <row r="3178" spans="1:6" x14ac:dyDescent="0.3">
      <c r="A3178" s="21" t="s">
        <v>16</v>
      </c>
      <c r="B3178" s="21" t="s">
        <v>6</v>
      </c>
      <c r="C3178" s="21" t="s">
        <v>9</v>
      </c>
      <c r="D3178" s="22">
        <v>183</v>
      </c>
      <c r="E3178" s="23" t="s">
        <v>66</v>
      </c>
      <c r="F3178">
        <f t="shared" si="49"/>
        <v>202007</v>
      </c>
    </row>
    <row r="3179" spans="1:6" x14ac:dyDescent="0.3">
      <c r="A3179" s="21" t="s">
        <v>16</v>
      </c>
      <c r="B3179" s="21" t="s">
        <v>6</v>
      </c>
      <c r="C3179" s="21" t="s">
        <v>10</v>
      </c>
      <c r="D3179" s="22">
        <v>179</v>
      </c>
      <c r="E3179" s="23" t="s">
        <v>66</v>
      </c>
      <c r="F3179">
        <f t="shared" si="49"/>
        <v>202007</v>
      </c>
    </row>
    <row r="3180" spans="1:6" x14ac:dyDescent="0.3">
      <c r="A3180" s="21" t="s">
        <v>16</v>
      </c>
      <c r="B3180" s="21" t="s">
        <v>6</v>
      </c>
      <c r="C3180" s="21" t="s">
        <v>11</v>
      </c>
      <c r="D3180" s="22">
        <v>71</v>
      </c>
      <c r="E3180" s="23" t="s">
        <v>66</v>
      </c>
      <c r="F3180">
        <f t="shared" si="49"/>
        <v>202007</v>
      </c>
    </row>
    <row r="3181" spans="1:6" x14ac:dyDescent="0.3">
      <c r="A3181" s="21" t="s">
        <v>16</v>
      </c>
      <c r="B3181" s="21" t="s">
        <v>6</v>
      </c>
      <c r="C3181" s="21" t="s">
        <v>12</v>
      </c>
      <c r="D3181" s="22">
        <v>19</v>
      </c>
      <c r="E3181" s="23" t="s">
        <v>66</v>
      </c>
      <c r="F3181">
        <f t="shared" si="49"/>
        <v>202007</v>
      </c>
    </row>
    <row r="3182" spans="1:6" x14ac:dyDescent="0.3">
      <c r="A3182" s="21" t="s">
        <v>17</v>
      </c>
      <c r="B3182" s="21" t="s">
        <v>6</v>
      </c>
      <c r="C3182" s="21" t="s">
        <v>7</v>
      </c>
      <c r="D3182" s="22">
        <v>74</v>
      </c>
      <c r="E3182" s="23" t="s">
        <v>66</v>
      </c>
      <c r="F3182">
        <f t="shared" si="49"/>
        <v>202007</v>
      </c>
    </row>
    <row r="3183" spans="1:6" x14ac:dyDescent="0.3">
      <c r="A3183" s="21" t="s">
        <v>17</v>
      </c>
      <c r="B3183" s="21" t="s">
        <v>6</v>
      </c>
      <c r="C3183" s="21" t="s">
        <v>9</v>
      </c>
      <c r="D3183" s="22">
        <v>4</v>
      </c>
      <c r="E3183" s="23" t="s">
        <v>66</v>
      </c>
      <c r="F3183">
        <f t="shared" si="49"/>
        <v>202007</v>
      </c>
    </row>
    <row r="3184" spans="1:6" x14ac:dyDescent="0.3">
      <c r="A3184" s="21" t="s">
        <v>17</v>
      </c>
      <c r="B3184" s="21" t="s">
        <v>6</v>
      </c>
      <c r="C3184" s="21" t="s">
        <v>10</v>
      </c>
      <c r="D3184" s="22">
        <v>34</v>
      </c>
      <c r="E3184" s="23" t="s">
        <v>66</v>
      </c>
      <c r="F3184">
        <f t="shared" si="49"/>
        <v>202007</v>
      </c>
    </row>
    <row r="3185" spans="1:6" x14ac:dyDescent="0.3">
      <c r="A3185" s="21" t="s">
        <v>17</v>
      </c>
      <c r="B3185" s="21" t="s">
        <v>6</v>
      </c>
      <c r="C3185" s="21" t="s">
        <v>11</v>
      </c>
      <c r="D3185" s="22">
        <v>10</v>
      </c>
      <c r="E3185" s="23" t="s">
        <v>66</v>
      </c>
      <c r="F3185">
        <f t="shared" si="49"/>
        <v>202007</v>
      </c>
    </row>
    <row r="3186" spans="1:6" x14ac:dyDescent="0.3">
      <c r="A3186" s="21" t="s">
        <v>17</v>
      </c>
      <c r="B3186" s="21" t="s">
        <v>6</v>
      </c>
      <c r="C3186" s="21" t="s">
        <v>12</v>
      </c>
      <c r="D3186" s="22">
        <v>0</v>
      </c>
      <c r="E3186" s="23" t="s">
        <v>66</v>
      </c>
      <c r="F3186">
        <f t="shared" si="49"/>
        <v>202007</v>
      </c>
    </row>
    <row r="3187" spans="1:6" x14ac:dyDescent="0.3">
      <c r="A3187" s="21" t="s">
        <v>141</v>
      </c>
      <c r="B3187" s="21" t="s">
        <v>6</v>
      </c>
      <c r="C3187" s="21" t="s">
        <v>7</v>
      </c>
      <c r="D3187" s="22">
        <v>8</v>
      </c>
      <c r="E3187" s="23" t="s">
        <v>66</v>
      </c>
      <c r="F3187">
        <f t="shared" si="49"/>
        <v>202007</v>
      </c>
    </row>
    <row r="3188" spans="1:6" x14ac:dyDescent="0.3">
      <c r="A3188" s="21" t="s">
        <v>141</v>
      </c>
      <c r="B3188" s="21" t="s">
        <v>6</v>
      </c>
      <c r="C3188" s="21" t="s">
        <v>9</v>
      </c>
      <c r="D3188" s="22">
        <v>1</v>
      </c>
      <c r="E3188" s="23" t="s">
        <v>66</v>
      </c>
      <c r="F3188">
        <f t="shared" si="49"/>
        <v>202007</v>
      </c>
    </row>
    <row r="3189" spans="1:6" x14ac:dyDescent="0.3">
      <c r="A3189" s="21" t="s">
        <v>141</v>
      </c>
      <c r="B3189" s="21" t="s">
        <v>6</v>
      </c>
      <c r="C3189" s="21" t="s">
        <v>10</v>
      </c>
      <c r="D3189" s="22">
        <v>4</v>
      </c>
      <c r="E3189" s="23" t="s">
        <v>66</v>
      </c>
      <c r="F3189">
        <f t="shared" si="49"/>
        <v>202007</v>
      </c>
    </row>
    <row r="3190" spans="1:6" x14ac:dyDescent="0.3">
      <c r="A3190" s="21" t="s">
        <v>141</v>
      </c>
      <c r="B3190" s="21" t="s">
        <v>6</v>
      </c>
      <c r="C3190" s="21" t="s">
        <v>11</v>
      </c>
      <c r="D3190" s="22">
        <v>0</v>
      </c>
      <c r="E3190" s="23" t="s">
        <v>66</v>
      </c>
      <c r="F3190">
        <f t="shared" si="49"/>
        <v>202007</v>
      </c>
    </row>
    <row r="3191" spans="1:6" x14ac:dyDescent="0.3">
      <c r="A3191" s="21" t="s">
        <v>141</v>
      </c>
      <c r="B3191" s="21" t="s">
        <v>6</v>
      </c>
      <c r="C3191" s="21" t="s">
        <v>12</v>
      </c>
      <c r="D3191" s="22">
        <v>0</v>
      </c>
      <c r="E3191" s="23" t="s">
        <v>66</v>
      </c>
      <c r="F3191">
        <f t="shared" si="49"/>
        <v>202007</v>
      </c>
    </row>
    <row r="3192" spans="1:6" x14ac:dyDescent="0.3">
      <c r="A3192" s="21" t="s">
        <v>18</v>
      </c>
      <c r="B3192" s="21" t="s">
        <v>6</v>
      </c>
      <c r="C3192" s="21" t="s">
        <v>7</v>
      </c>
      <c r="D3192" s="22">
        <v>240</v>
      </c>
      <c r="E3192" s="23" t="s">
        <v>66</v>
      </c>
      <c r="F3192">
        <f t="shared" si="49"/>
        <v>202007</v>
      </c>
    </row>
    <row r="3193" spans="1:6" x14ac:dyDescent="0.3">
      <c r="A3193" s="21" t="s">
        <v>18</v>
      </c>
      <c r="B3193" s="21" t="s">
        <v>6</v>
      </c>
      <c r="C3193" s="21" t="s">
        <v>9</v>
      </c>
      <c r="D3193" s="22">
        <v>90</v>
      </c>
      <c r="E3193" s="23" t="s">
        <v>66</v>
      </c>
      <c r="F3193">
        <f t="shared" si="49"/>
        <v>202007</v>
      </c>
    </row>
    <row r="3194" spans="1:6" x14ac:dyDescent="0.3">
      <c r="A3194" s="21" t="s">
        <v>18</v>
      </c>
      <c r="B3194" s="21" t="s">
        <v>6</v>
      </c>
      <c r="C3194" s="21" t="s">
        <v>10</v>
      </c>
      <c r="D3194" s="22">
        <v>113</v>
      </c>
      <c r="E3194" s="23" t="s">
        <v>66</v>
      </c>
      <c r="F3194">
        <f t="shared" si="49"/>
        <v>202007</v>
      </c>
    </row>
    <row r="3195" spans="1:6" x14ac:dyDescent="0.3">
      <c r="A3195" s="21" t="s">
        <v>18</v>
      </c>
      <c r="B3195" s="21" t="s">
        <v>6</v>
      </c>
      <c r="C3195" s="21" t="s">
        <v>11</v>
      </c>
      <c r="D3195" s="22">
        <v>66</v>
      </c>
      <c r="E3195" s="23" t="s">
        <v>66</v>
      </c>
      <c r="F3195">
        <f t="shared" si="49"/>
        <v>202007</v>
      </c>
    </row>
    <row r="3196" spans="1:6" x14ac:dyDescent="0.3">
      <c r="A3196" s="21" t="s">
        <v>18</v>
      </c>
      <c r="B3196" s="21" t="s">
        <v>6</v>
      </c>
      <c r="C3196" s="21" t="s">
        <v>12</v>
      </c>
      <c r="D3196" s="22">
        <v>16</v>
      </c>
      <c r="E3196" s="23" t="s">
        <v>66</v>
      </c>
      <c r="F3196">
        <f t="shared" si="49"/>
        <v>202007</v>
      </c>
    </row>
    <row r="3197" spans="1:6" x14ac:dyDescent="0.3">
      <c r="A3197" s="21" t="s">
        <v>19</v>
      </c>
      <c r="B3197" s="21" t="s">
        <v>6</v>
      </c>
      <c r="C3197" s="21" t="s">
        <v>7</v>
      </c>
      <c r="D3197" s="22">
        <v>37</v>
      </c>
      <c r="E3197" s="23" t="s">
        <v>66</v>
      </c>
      <c r="F3197">
        <f t="shared" si="49"/>
        <v>202007</v>
      </c>
    </row>
    <row r="3198" spans="1:6" x14ac:dyDescent="0.3">
      <c r="A3198" s="21" t="s">
        <v>19</v>
      </c>
      <c r="B3198" s="21" t="s">
        <v>6</v>
      </c>
      <c r="C3198" s="21" t="s">
        <v>9</v>
      </c>
      <c r="D3198" s="22">
        <v>1</v>
      </c>
      <c r="E3198" s="23" t="s">
        <v>66</v>
      </c>
      <c r="F3198">
        <f t="shared" si="49"/>
        <v>202007</v>
      </c>
    </row>
    <row r="3199" spans="1:6" x14ac:dyDescent="0.3">
      <c r="A3199" s="21" t="s">
        <v>19</v>
      </c>
      <c r="B3199" s="21" t="s">
        <v>6</v>
      </c>
      <c r="C3199" s="21" t="s">
        <v>10</v>
      </c>
      <c r="D3199" s="22">
        <v>9</v>
      </c>
      <c r="E3199" s="23" t="s">
        <v>66</v>
      </c>
      <c r="F3199">
        <f t="shared" si="49"/>
        <v>202007</v>
      </c>
    </row>
    <row r="3200" spans="1:6" x14ac:dyDescent="0.3">
      <c r="A3200" s="21" t="s">
        <v>19</v>
      </c>
      <c r="B3200" s="21" t="s">
        <v>6</v>
      </c>
      <c r="C3200" s="21" t="s">
        <v>11</v>
      </c>
      <c r="D3200" s="22">
        <v>13</v>
      </c>
      <c r="E3200" s="23" t="s">
        <v>66</v>
      </c>
      <c r="F3200">
        <f t="shared" si="49"/>
        <v>202007</v>
      </c>
    </row>
    <row r="3201" spans="1:6" x14ac:dyDescent="0.3">
      <c r="A3201" s="21" t="s">
        <v>19</v>
      </c>
      <c r="B3201" s="21" t="s">
        <v>6</v>
      </c>
      <c r="C3201" s="21" t="s">
        <v>12</v>
      </c>
      <c r="D3201" s="22">
        <v>1</v>
      </c>
      <c r="E3201" s="23" t="s">
        <v>66</v>
      </c>
      <c r="F3201">
        <f t="shared" si="49"/>
        <v>202007</v>
      </c>
    </row>
    <row r="3202" spans="1:6" x14ac:dyDescent="0.3">
      <c r="A3202" s="21" t="s">
        <v>20</v>
      </c>
      <c r="B3202" s="21" t="s">
        <v>6</v>
      </c>
      <c r="C3202" s="21" t="s">
        <v>7</v>
      </c>
      <c r="D3202" s="22">
        <v>65</v>
      </c>
      <c r="E3202" s="23" t="s">
        <v>66</v>
      </c>
      <c r="F3202">
        <f t="shared" si="49"/>
        <v>202007</v>
      </c>
    </row>
    <row r="3203" spans="1:6" x14ac:dyDescent="0.3">
      <c r="A3203" s="21" t="s">
        <v>20</v>
      </c>
      <c r="B3203" s="21" t="s">
        <v>6</v>
      </c>
      <c r="C3203" s="21" t="s">
        <v>9</v>
      </c>
      <c r="D3203" s="22">
        <v>4</v>
      </c>
      <c r="E3203" s="23" t="s">
        <v>66</v>
      </c>
      <c r="F3203">
        <f t="shared" ref="F3203:F3266" si="50">YEAR(E3203)*100+MONTH(E3203)</f>
        <v>202007</v>
      </c>
    </row>
    <row r="3204" spans="1:6" x14ac:dyDescent="0.3">
      <c r="A3204" s="21" t="s">
        <v>20</v>
      </c>
      <c r="B3204" s="21" t="s">
        <v>6</v>
      </c>
      <c r="C3204" s="21" t="s">
        <v>10</v>
      </c>
      <c r="D3204" s="22">
        <v>12</v>
      </c>
      <c r="E3204" s="23" t="s">
        <v>66</v>
      </c>
      <c r="F3204">
        <f t="shared" si="50"/>
        <v>202007</v>
      </c>
    </row>
    <row r="3205" spans="1:6" x14ac:dyDescent="0.3">
      <c r="A3205" s="21" t="s">
        <v>20</v>
      </c>
      <c r="B3205" s="21" t="s">
        <v>6</v>
      </c>
      <c r="C3205" s="21" t="s">
        <v>11</v>
      </c>
      <c r="D3205" s="22">
        <v>3</v>
      </c>
      <c r="E3205" s="23" t="s">
        <v>66</v>
      </c>
      <c r="F3205">
        <f t="shared" si="50"/>
        <v>202007</v>
      </c>
    </row>
    <row r="3206" spans="1:6" x14ac:dyDescent="0.3">
      <c r="A3206" s="21" t="s">
        <v>20</v>
      </c>
      <c r="B3206" s="21" t="s">
        <v>6</v>
      </c>
      <c r="C3206" s="21" t="s">
        <v>12</v>
      </c>
      <c r="D3206" s="22">
        <v>0</v>
      </c>
      <c r="E3206" s="23" t="s">
        <v>66</v>
      </c>
      <c r="F3206">
        <f t="shared" si="50"/>
        <v>202007</v>
      </c>
    </row>
    <row r="3207" spans="1:6" x14ac:dyDescent="0.3">
      <c r="A3207" s="21" t="s">
        <v>21</v>
      </c>
      <c r="B3207" s="21" t="s">
        <v>6</v>
      </c>
      <c r="C3207" s="21" t="s">
        <v>7</v>
      </c>
      <c r="D3207" s="22">
        <v>19</v>
      </c>
      <c r="E3207" s="23" t="s">
        <v>66</v>
      </c>
      <c r="F3207">
        <f t="shared" si="50"/>
        <v>202007</v>
      </c>
    </row>
    <row r="3208" spans="1:6" x14ac:dyDescent="0.3">
      <c r="A3208" s="21" t="s">
        <v>21</v>
      </c>
      <c r="B3208" s="21" t="s">
        <v>6</v>
      </c>
      <c r="C3208" s="21" t="s">
        <v>9</v>
      </c>
      <c r="D3208" s="22">
        <v>6</v>
      </c>
      <c r="E3208" s="23" t="s">
        <v>66</v>
      </c>
      <c r="F3208">
        <f t="shared" si="50"/>
        <v>202007</v>
      </c>
    </row>
    <row r="3209" spans="1:6" x14ac:dyDescent="0.3">
      <c r="A3209" s="21" t="s">
        <v>21</v>
      </c>
      <c r="B3209" s="21" t="s">
        <v>6</v>
      </c>
      <c r="C3209" s="21" t="s">
        <v>10</v>
      </c>
      <c r="D3209" s="22">
        <v>12</v>
      </c>
      <c r="E3209" s="23" t="s">
        <v>66</v>
      </c>
      <c r="F3209">
        <f t="shared" si="50"/>
        <v>202007</v>
      </c>
    </row>
    <row r="3210" spans="1:6" x14ac:dyDescent="0.3">
      <c r="A3210" s="21" t="s">
        <v>21</v>
      </c>
      <c r="B3210" s="21" t="s">
        <v>6</v>
      </c>
      <c r="C3210" s="21" t="s">
        <v>11</v>
      </c>
      <c r="D3210" s="22">
        <v>1</v>
      </c>
      <c r="E3210" s="23" t="s">
        <v>66</v>
      </c>
      <c r="F3210">
        <f t="shared" si="50"/>
        <v>202007</v>
      </c>
    </row>
    <row r="3211" spans="1:6" x14ac:dyDescent="0.3">
      <c r="A3211" s="21" t="s">
        <v>21</v>
      </c>
      <c r="B3211" s="21" t="s">
        <v>6</v>
      </c>
      <c r="C3211" s="21" t="s">
        <v>12</v>
      </c>
      <c r="D3211" s="22">
        <v>1</v>
      </c>
      <c r="E3211" s="23" t="s">
        <v>66</v>
      </c>
      <c r="F3211">
        <f t="shared" si="50"/>
        <v>202007</v>
      </c>
    </row>
    <row r="3212" spans="1:6" x14ac:dyDescent="0.3">
      <c r="A3212" s="21" t="s">
        <v>22</v>
      </c>
      <c r="B3212" s="21" t="s">
        <v>6</v>
      </c>
      <c r="C3212" s="21" t="s">
        <v>7</v>
      </c>
      <c r="D3212" s="22">
        <v>9</v>
      </c>
      <c r="E3212" s="23" t="s">
        <v>66</v>
      </c>
      <c r="F3212">
        <f t="shared" si="50"/>
        <v>202007</v>
      </c>
    </row>
    <row r="3213" spans="1:6" x14ac:dyDescent="0.3">
      <c r="A3213" s="21" t="s">
        <v>22</v>
      </c>
      <c r="B3213" s="21" t="s">
        <v>6</v>
      </c>
      <c r="C3213" s="21" t="s">
        <v>9</v>
      </c>
      <c r="D3213" s="22">
        <v>1</v>
      </c>
      <c r="E3213" s="23" t="s">
        <v>66</v>
      </c>
      <c r="F3213">
        <f t="shared" si="50"/>
        <v>202007</v>
      </c>
    </row>
    <row r="3214" spans="1:6" x14ac:dyDescent="0.3">
      <c r="A3214" s="21" t="s">
        <v>22</v>
      </c>
      <c r="B3214" s="21" t="s">
        <v>6</v>
      </c>
      <c r="C3214" s="21" t="s">
        <v>10</v>
      </c>
      <c r="D3214" s="22">
        <v>4</v>
      </c>
      <c r="E3214" s="23" t="s">
        <v>66</v>
      </c>
      <c r="F3214">
        <f t="shared" si="50"/>
        <v>202007</v>
      </c>
    </row>
    <row r="3215" spans="1:6" x14ac:dyDescent="0.3">
      <c r="A3215" s="21" t="s">
        <v>22</v>
      </c>
      <c r="B3215" s="21" t="s">
        <v>6</v>
      </c>
      <c r="C3215" s="21" t="s">
        <v>11</v>
      </c>
      <c r="D3215" s="22">
        <v>1</v>
      </c>
      <c r="E3215" s="23" t="s">
        <v>66</v>
      </c>
      <c r="F3215">
        <f t="shared" si="50"/>
        <v>202007</v>
      </c>
    </row>
    <row r="3216" spans="1:6" x14ac:dyDescent="0.3">
      <c r="A3216" s="21" t="s">
        <v>22</v>
      </c>
      <c r="B3216" s="21" t="s">
        <v>6</v>
      </c>
      <c r="C3216" s="21" t="s">
        <v>12</v>
      </c>
      <c r="D3216" s="22">
        <v>0</v>
      </c>
      <c r="E3216" s="23" t="s">
        <v>66</v>
      </c>
      <c r="F3216">
        <f t="shared" si="50"/>
        <v>202007</v>
      </c>
    </row>
    <row r="3217" spans="1:6" x14ac:dyDescent="0.3">
      <c r="A3217" s="21" t="s">
        <v>23</v>
      </c>
      <c r="B3217" s="21" t="s">
        <v>6</v>
      </c>
      <c r="C3217" s="21" t="s">
        <v>7</v>
      </c>
      <c r="D3217" s="22">
        <v>0</v>
      </c>
      <c r="E3217" s="23" t="s">
        <v>66</v>
      </c>
      <c r="F3217">
        <f t="shared" si="50"/>
        <v>202007</v>
      </c>
    </row>
    <row r="3218" spans="1:6" x14ac:dyDescent="0.3">
      <c r="A3218" s="21" t="s">
        <v>23</v>
      </c>
      <c r="B3218" s="21" t="s">
        <v>6</v>
      </c>
      <c r="C3218" s="21" t="s">
        <v>9</v>
      </c>
      <c r="D3218" s="22">
        <v>0</v>
      </c>
      <c r="E3218" s="23" t="s">
        <v>66</v>
      </c>
      <c r="F3218">
        <f t="shared" si="50"/>
        <v>202007</v>
      </c>
    </row>
    <row r="3219" spans="1:6" x14ac:dyDescent="0.3">
      <c r="A3219" s="21" t="s">
        <v>23</v>
      </c>
      <c r="B3219" s="21" t="s">
        <v>6</v>
      </c>
      <c r="C3219" s="21" t="s">
        <v>10</v>
      </c>
      <c r="D3219" s="22">
        <v>0</v>
      </c>
      <c r="E3219" s="23" t="s">
        <v>66</v>
      </c>
      <c r="F3219">
        <f t="shared" si="50"/>
        <v>202007</v>
      </c>
    </row>
    <row r="3220" spans="1:6" x14ac:dyDescent="0.3">
      <c r="A3220" s="21" t="s">
        <v>23</v>
      </c>
      <c r="B3220" s="21" t="s">
        <v>6</v>
      </c>
      <c r="C3220" s="21" t="s">
        <v>11</v>
      </c>
      <c r="D3220" s="22">
        <v>0</v>
      </c>
      <c r="E3220" s="23" t="s">
        <v>66</v>
      </c>
      <c r="F3220">
        <f t="shared" si="50"/>
        <v>202007</v>
      </c>
    </row>
    <row r="3221" spans="1:6" x14ac:dyDescent="0.3">
      <c r="A3221" s="21" t="s">
        <v>23</v>
      </c>
      <c r="B3221" s="21" t="s">
        <v>6</v>
      </c>
      <c r="C3221" s="21" t="s">
        <v>12</v>
      </c>
      <c r="D3221" s="22">
        <v>0</v>
      </c>
      <c r="E3221" s="23" t="s">
        <v>66</v>
      </c>
      <c r="F3221">
        <f t="shared" si="50"/>
        <v>202007</v>
      </c>
    </row>
    <row r="3222" spans="1:6" x14ac:dyDescent="0.3">
      <c r="A3222" s="21" t="s">
        <v>24</v>
      </c>
      <c r="B3222" s="21" t="s">
        <v>6</v>
      </c>
      <c r="C3222" s="21" t="s">
        <v>7</v>
      </c>
      <c r="D3222" s="22">
        <v>2</v>
      </c>
      <c r="E3222" s="23" t="s">
        <v>66</v>
      </c>
      <c r="F3222">
        <f t="shared" si="50"/>
        <v>202007</v>
      </c>
    </row>
    <row r="3223" spans="1:6" x14ac:dyDescent="0.3">
      <c r="A3223" s="21" t="s">
        <v>24</v>
      </c>
      <c r="B3223" s="21" t="s">
        <v>6</v>
      </c>
      <c r="C3223" s="21" t="s">
        <v>9</v>
      </c>
      <c r="D3223" s="22">
        <v>0</v>
      </c>
      <c r="E3223" s="23" t="s">
        <v>66</v>
      </c>
      <c r="F3223">
        <f t="shared" si="50"/>
        <v>202007</v>
      </c>
    </row>
    <row r="3224" spans="1:6" x14ac:dyDescent="0.3">
      <c r="A3224" s="21" t="s">
        <v>24</v>
      </c>
      <c r="B3224" s="21" t="s">
        <v>6</v>
      </c>
      <c r="C3224" s="21" t="s">
        <v>10</v>
      </c>
      <c r="D3224" s="22">
        <v>0</v>
      </c>
      <c r="E3224" s="23" t="s">
        <v>66</v>
      </c>
      <c r="F3224">
        <f t="shared" si="50"/>
        <v>202007</v>
      </c>
    </row>
    <row r="3225" spans="1:6" x14ac:dyDescent="0.3">
      <c r="A3225" s="21" t="s">
        <v>24</v>
      </c>
      <c r="B3225" s="21" t="s">
        <v>6</v>
      </c>
      <c r="C3225" s="21" t="s">
        <v>11</v>
      </c>
      <c r="D3225" s="22">
        <v>0</v>
      </c>
      <c r="E3225" s="23" t="s">
        <v>66</v>
      </c>
      <c r="F3225">
        <f t="shared" si="50"/>
        <v>202007</v>
      </c>
    </row>
    <row r="3226" spans="1:6" x14ac:dyDescent="0.3">
      <c r="A3226" s="21" t="s">
        <v>24</v>
      </c>
      <c r="B3226" s="21" t="s">
        <v>6</v>
      </c>
      <c r="C3226" s="21" t="s">
        <v>12</v>
      </c>
      <c r="D3226" s="22">
        <v>1</v>
      </c>
      <c r="E3226" s="23" t="s">
        <v>66</v>
      </c>
      <c r="F3226">
        <f t="shared" si="50"/>
        <v>202007</v>
      </c>
    </row>
    <row r="3227" spans="1:6" x14ac:dyDescent="0.3">
      <c r="A3227" s="21" t="s">
        <v>5</v>
      </c>
      <c r="B3227" s="21" t="s">
        <v>6</v>
      </c>
      <c r="C3227" s="21" t="s">
        <v>7</v>
      </c>
      <c r="D3227" s="22">
        <v>238</v>
      </c>
      <c r="E3227" s="23" t="s">
        <v>67</v>
      </c>
      <c r="F3227">
        <f t="shared" si="50"/>
        <v>202008</v>
      </c>
    </row>
    <row r="3228" spans="1:6" x14ac:dyDescent="0.3">
      <c r="A3228" s="21" t="s">
        <v>5</v>
      </c>
      <c r="B3228" s="21" t="s">
        <v>6</v>
      </c>
      <c r="C3228" s="21" t="s">
        <v>9</v>
      </c>
      <c r="D3228" s="22">
        <v>93</v>
      </c>
      <c r="E3228" s="23" t="s">
        <v>67</v>
      </c>
      <c r="F3228">
        <f t="shared" si="50"/>
        <v>202008</v>
      </c>
    </row>
    <row r="3229" spans="1:6" x14ac:dyDescent="0.3">
      <c r="A3229" s="21" t="s">
        <v>5</v>
      </c>
      <c r="B3229" s="21" t="s">
        <v>6</v>
      </c>
      <c r="C3229" s="21" t="s">
        <v>10</v>
      </c>
      <c r="D3229" s="22">
        <v>125</v>
      </c>
      <c r="E3229" s="23" t="s">
        <v>67</v>
      </c>
      <c r="F3229">
        <f t="shared" si="50"/>
        <v>202008</v>
      </c>
    </row>
    <row r="3230" spans="1:6" x14ac:dyDescent="0.3">
      <c r="A3230" s="21" t="s">
        <v>5</v>
      </c>
      <c r="B3230" s="21" t="s">
        <v>6</v>
      </c>
      <c r="C3230" s="21" t="s">
        <v>11</v>
      </c>
      <c r="D3230" s="22">
        <v>61</v>
      </c>
      <c r="E3230" s="23" t="s">
        <v>67</v>
      </c>
      <c r="F3230">
        <f t="shared" si="50"/>
        <v>202008</v>
      </c>
    </row>
    <row r="3231" spans="1:6" x14ac:dyDescent="0.3">
      <c r="A3231" s="21" t="s">
        <v>5</v>
      </c>
      <c r="B3231" s="21" t="s">
        <v>6</v>
      </c>
      <c r="C3231" s="21" t="s">
        <v>12</v>
      </c>
      <c r="D3231" s="22">
        <v>8</v>
      </c>
      <c r="E3231" s="23" t="s">
        <v>67</v>
      </c>
      <c r="F3231">
        <f t="shared" si="50"/>
        <v>202008</v>
      </c>
    </row>
    <row r="3232" spans="1:6" x14ac:dyDescent="0.3">
      <c r="A3232" s="21" t="s">
        <v>13</v>
      </c>
      <c r="B3232" s="21" t="s">
        <v>6</v>
      </c>
      <c r="C3232" s="21" t="s">
        <v>7</v>
      </c>
      <c r="D3232" s="22">
        <v>48</v>
      </c>
      <c r="E3232" s="23" t="s">
        <v>67</v>
      </c>
      <c r="F3232">
        <f t="shared" si="50"/>
        <v>202008</v>
      </c>
    </row>
    <row r="3233" spans="1:6" x14ac:dyDescent="0.3">
      <c r="A3233" s="21" t="s">
        <v>13</v>
      </c>
      <c r="B3233" s="21" t="s">
        <v>6</v>
      </c>
      <c r="C3233" s="21" t="s">
        <v>9</v>
      </c>
      <c r="D3233" s="22">
        <v>11</v>
      </c>
      <c r="E3233" s="23" t="s">
        <v>67</v>
      </c>
      <c r="F3233">
        <f t="shared" si="50"/>
        <v>202008</v>
      </c>
    </row>
    <row r="3234" spans="1:6" x14ac:dyDescent="0.3">
      <c r="A3234" s="21" t="s">
        <v>13</v>
      </c>
      <c r="B3234" s="21" t="s">
        <v>6</v>
      </c>
      <c r="C3234" s="21" t="s">
        <v>10</v>
      </c>
      <c r="D3234" s="22">
        <v>33</v>
      </c>
      <c r="E3234" s="23" t="s">
        <v>67</v>
      </c>
      <c r="F3234">
        <f t="shared" si="50"/>
        <v>202008</v>
      </c>
    </row>
    <row r="3235" spans="1:6" x14ac:dyDescent="0.3">
      <c r="A3235" s="21" t="s">
        <v>13</v>
      </c>
      <c r="B3235" s="21" t="s">
        <v>6</v>
      </c>
      <c r="C3235" s="21" t="s">
        <v>11</v>
      </c>
      <c r="D3235" s="22">
        <v>10</v>
      </c>
      <c r="E3235" s="23" t="s">
        <v>67</v>
      </c>
      <c r="F3235">
        <f t="shared" si="50"/>
        <v>202008</v>
      </c>
    </row>
    <row r="3236" spans="1:6" x14ac:dyDescent="0.3">
      <c r="A3236" s="21" t="s">
        <v>13</v>
      </c>
      <c r="B3236" s="21" t="s">
        <v>6</v>
      </c>
      <c r="C3236" s="21" t="s">
        <v>12</v>
      </c>
      <c r="D3236" s="22">
        <v>1</v>
      </c>
      <c r="E3236" s="23" t="s">
        <v>67</v>
      </c>
      <c r="F3236">
        <f t="shared" si="50"/>
        <v>202008</v>
      </c>
    </row>
    <row r="3237" spans="1:6" x14ac:dyDescent="0.3">
      <c r="A3237" s="21" t="s">
        <v>14</v>
      </c>
      <c r="B3237" s="21" t="s">
        <v>6</v>
      </c>
      <c r="C3237" s="21" t="s">
        <v>7</v>
      </c>
      <c r="D3237" s="22">
        <v>80</v>
      </c>
      <c r="E3237" s="23" t="s">
        <v>67</v>
      </c>
      <c r="F3237">
        <f t="shared" si="50"/>
        <v>202008</v>
      </c>
    </row>
    <row r="3238" spans="1:6" x14ac:dyDescent="0.3">
      <c r="A3238" s="21" t="s">
        <v>14</v>
      </c>
      <c r="B3238" s="21" t="s">
        <v>6</v>
      </c>
      <c r="C3238" s="21" t="s">
        <v>9</v>
      </c>
      <c r="D3238" s="22">
        <v>26</v>
      </c>
      <c r="E3238" s="23" t="s">
        <v>67</v>
      </c>
      <c r="F3238">
        <f t="shared" si="50"/>
        <v>202008</v>
      </c>
    </row>
    <row r="3239" spans="1:6" x14ac:dyDescent="0.3">
      <c r="A3239" s="21" t="s">
        <v>14</v>
      </c>
      <c r="B3239" s="21" t="s">
        <v>6</v>
      </c>
      <c r="C3239" s="21" t="s">
        <v>10</v>
      </c>
      <c r="D3239" s="22">
        <v>62</v>
      </c>
      <c r="E3239" s="23" t="s">
        <v>67</v>
      </c>
      <c r="F3239">
        <f t="shared" si="50"/>
        <v>202008</v>
      </c>
    </row>
    <row r="3240" spans="1:6" x14ac:dyDescent="0.3">
      <c r="A3240" s="21" t="s">
        <v>14</v>
      </c>
      <c r="B3240" s="21" t="s">
        <v>6</v>
      </c>
      <c r="C3240" s="21" t="s">
        <v>11</v>
      </c>
      <c r="D3240" s="22">
        <v>21</v>
      </c>
      <c r="E3240" s="23" t="s">
        <v>67</v>
      </c>
      <c r="F3240">
        <f t="shared" si="50"/>
        <v>202008</v>
      </c>
    </row>
    <row r="3241" spans="1:6" x14ac:dyDescent="0.3">
      <c r="A3241" s="21" t="s">
        <v>14</v>
      </c>
      <c r="B3241" s="21" t="s">
        <v>6</v>
      </c>
      <c r="C3241" s="21" t="s">
        <v>12</v>
      </c>
      <c r="D3241" s="22">
        <v>21</v>
      </c>
      <c r="E3241" s="23" t="s">
        <v>67</v>
      </c>
      <c r="F3241">
        <f t="shared" si="50"/>
        <v>202008</v>
      </c>
    </row>
    <row r="3242" spans="1:6" x14ac:dyDescent="0.3">
      <c r="A3242" s="21" t="s">
        <v>140</v>
      </c>
      <c r="B3242" s="21" t="s">
        <v>6</v>
      </c>
      <c r="C3242" s="21" t="s">
        <v>7</v>
      </c>
      <c r="D3242" s="22">
        <v>14</v>
      </c>
      <c r="E3242" s="23" t="s">
        <v>67</v>
      </c>
      <c r="F3242">
        <f t="shared" si="50"/>
        <v>202008</v>
      </c>
    </row>
    <row r="3243" spans="1:6" x14ac:dyDescent="0.3">
      <c r="A3243" s="21" t="s">
        <v>140</v>
      </c>
      <c r="B3243" s="21" t="s">
        <v>6</v>
      </c>
      <c r="C3243" s="21" t="s">
        <v>9</v>
      </c>
      <c r="D3243" s="22">
        <v>1</v>
      </c>
      <c r="E3243" s="23" t="s">
        <v>67</v>
      </c>
      <c r="F3243">
        <f t="shared" si="50"/>
        <v>202008</v>
      </c>
    </row>
    <row r="3244" spans="1:6" x14ac:dyDescent="0.3">
      <c r="A3244" s="21" t="s">
        <v>140</v>
      </c>
      <c r="B3244" s="21" t="s">
        <v>6</v>
      </c>
      <c r="C3244" s="21" t="s">
        <v>10</v>
      </c>
      <c r="D3244" s="22">
        <v>6</v>
      </c>
      <c r="E3244" s="23" t="s">
        <v>67</v>
      </c>
      <c r="F3244">
        <f t="shared" si="50"/>
        <v>202008</v>
      </c>
    </row>
    <row r="3245" spans="1:6" x14ac:dyDescent="0.3">
      <c r="A3245" s="21" t="s">
        <v>140</v>
      </c>
      <c r="B3245" s="21" t="s">
        <v>6</v>
      </c>
      <c r="C3245" s="21" t="s">
        <v>11</v>
      </c>
      <c r="D3245" s="22">
        <v>1</v>
      </c>
      <c r="E3245" s="23" t="s">
        <v>67</v>
      </c>
      <c r="F3245">
        <f t="shared" si="50"/>
        <v>202008</v>
      </c>
    </row>
    <row r="3246" spans="1:6" x14ac:dyDescent="0.3">
      <c r="A3246" s="21" t="s">
        <v>140</v>
      </c>
      <c r="B3246" s="21" t="s">
        <v>6</v>
      </c>
      <c r="C3246" s="21" t="s">
        <v>12</v>
      </c>
      <c r="D3246" s="22">
        <v>3</v>
      </c>
      <c r="E3246" s="23" t="s">
        <v>67</v>
      </c>
      <c r="F3246">
        <f t="shared" si="50"/>
        <v>202008</v>
      </c>
    </row>
    <row r="3247" spans="1:6" x14ac:dyDescent="0.3">
      <c r="A3247" s="21" t="s">
        <v>15</v>
      </c>
      <c r="B3247" s="21" t="s">
        <v>6</v>
      </c>
      <c r="C3247" s="21" t="s">
        <v>7</v>
      </c>
      <c r="D3247" s="22">
        <v>316</v>
      </c>
      <c r="E3247" s="23" t="s">
        <v>67</v>
      </c>
      <c r="F3247">
        <f t="shared" si="50"/>
        <v>202008</v>
      </c>
    </row>
    <row r="3248" spans="1:6" x14ac:dyDescent="0.3">
      <c r="A3248" s="21" t="s">
        <v>15</v>
      </c>
      <c r="B3248" s="21" t="s">
        <v>6</v>
      </c>
      <c r="C3248" s="21" t="s">
        <v>9</v>
      </c>
      <c r="D3248" s="22">
        <v>181</v>
      </c>
      <c r="E3248" s="23" t="s">
        <v>67</v>
      </c>
      <c r="F3248">
        <f t="shared" si="50"/>
        <v>202008</v>
      </c>
    </row>
    <row r="3249" spans="1:6" x14ac:dyDescent="0.3">
      <c r="A3249" s="21" t="s">
        <v>15</v>
      </c>
      <c r="B3249" s="21" t="s">
        <v>6</v>
      </c>
      <c r="C3249" s="21" t="s">
        <v>10</v>
      </c>
      <c r="D3249" s="22">
        <v>390</v>
      </c>
      <c r="E3249" s="23" t="s">
        <v>67</v>
      </c>
      <c r="F3249">
        <f t="shared" si="50"/>
        <v>202008</v>
      </c>
    </row>
    <row r="3250" spans="1:6" x14ac:dyDescent="0.3">
      <c r="A3250" s="21" t="s">
        <v>15</v>
      </c>
      <c r="B3250" s="21" t="s">
        <v>6</v>
      </c>
      <c r="C3250" s="21" t="s">
        <v>11</v>
      </c>
      <c r="D3250" s="22">
        <v>141</v>
      </c>
      <c r="E3250" s="23" t="s">
        <v>67</v>
      </c>
      <c r="F3250">
        <f t="shared" si="50"/>
        <v>202008</v>
      </c>
    </row>
    <row r="3251" spans="1:6" x14ac:dyDescent="0.3">
      <c r="A3251" s="21" t="s">
        <v>15</v>
      </c>
      <c r="B3251" s="21" t="s">
        <v>6</v>
      </c>
      <c r="C3251" s="21" t="s">
        <v>12</v>
      </c>
      <c r="D3251" s="22">
        <v>33</v>
      </c>
      <c r="E3251" s="23" t="s">
        <v>67</v>
      </c>
      <c r="F3251">
        <f t="shared" si="50"/>
        <v>202008</v>
      </c>
    </row>
    <row r="3252" spans="1:6" x14ac:dyDescent="0.3">
      <c r="A3252" s="21" t="s">
        <v>16</v>
      </c>
      <c r="B3252" s="21" t="s">
        <v>6</v>
      </c>
      <c r="C3252" s="21" t="s">
        <v>7</v>
      </c>
      <c r="D3252" s="22">
        <v>731</v>
      </c>
      <c r="E3252" s="23" t="s">
        <v>67</v>
      </c>
      <c r="F3252">
        <f t="shared" si="50"/>
        <v>202008</v>
      </c>
    </row>
    <row r="3253" spans="1:6" x14ac:dyDescent="0.3">
      <c r="A3253" s="21" t="s">
        <v>16</v>
      </c>
      <c r="B3253" s="21" t="s">
        <v>6</v>
      </c>
      <c r="C3253" s="21" t="s">
        <v>9</v>
      </c>
      <c r="D3253" s="22">
        <v>199</v>
      </c>
      <c r="E3253" s="23" t="s">
        <v>67</v>
      </c>
      <c r="F3253">
        <f t="shared" si="50"/>
        <v>202008</v>
      </c>
    </row>
    <row r="3254" spans="1:6" x14ac:dyDescent="0.3">
      <c r="A3254" s="21" t="s">
        <v>16</v>
      </c>
      <c r="B3254" s="21" t="s">
        <v>6</v>
      </c>
      <c r="C3254" s="21" t="s">
        <v>10</v>
      </c>
      <c r="D3254" s="22">
        <v>210</v>
      </c>
      <c r="E3254" s="23" t="s">
        <v>67</v>
      </c>
      <c r="F3254">
        <f t="shared" si="50"/>
        <v>202008</v>
      </c>
    </row>
    <row r="3255" spans="1:6" x14ac:dyDescent="0.3">
      <c r="A3255" s="21" t="s">
        <v>16</v>
      </c>
      <c r="B3255" s="21" t="s">
        <v>6</v>
      </c>
      <c r="C3255" s="21" t="s">
        <v>11</v>
      </c>
      <c r="D3255" s="22">
        <v>87</v>
      </c>
      <c r="E3255" s="23" t="s">
        <v>67</v>
      </c>
      <c r="F3255">
        <f t="shared" si="50"/>
        <v>202008</v>
      </c>
    </row>
    <row r="3256" spans="1:6" x14ac:dyDescent="0.3">
      <c r="A3256" s="21" t="s">
        <v>16</v>
      </c>
      <c r="B3256" s="21" t="s">
        <v>6</v>
      </c>
      <c r="C3256" s="21" t="s">
        <v>12</v>
      </c>
      <c r="D3256" s="22">
        <v>32</v>
      </c>
      <c r="E3256" s="23" t="s">
        <v>67</v>
      </c>
      <c r="F3256">
        <f t="shared" si="50"/>
        <v>202008</v>
      </c>
    </row>
    <row r="3257" spans="1:6" x14ac:dyDescent="0.3">
      <c r="A3257" s="21" t="s">
        <v>17</v>
      </c>
      <c r="B3257" s="21" t="s">
        <v>6</v>
      </c>
      <c r="C3257" s="21" t="s">
        <v>7</v>
      </c>
      <c r="D3257" s="22">
        <v>99</v>
      </c>
      <c r="E3257" s="23" t="s">
        <v>67</v>
      </c>
      <c r="F3257">
        <f t="shared" si="50"/>
        <v>202008</v>
      </c>
    </row>
    <row r="3258" spans="1:6" x14ac:dyDescent="0.3">
      <c r="A3258" s="21" t="s">
        <v>17</v>
      </c>
      <c r="B3258" s="21" t="s">
        <v>6</v>
      </c>
      <c r="C3258" s="21" t="s">
        <v>9</v>
      </c>
      <c r="D3258" s="22">
        <v>9</v>
      </c>
      <c r="E3258" s="23" t="s">
        <v>67</v>
      </c>
      <c r="F3258">
        <f t="shared" si="50"/>
        <v>202008</v>
      </c>
    </row>
    <row r="3259" spans="1:6" x14ac:dyDescent="0.3">
      <c r="A3259" s="21" t="s">
        <v>17</v>
      </c>
      <c r="B3259" s="21" t="s">
        <v>6</v>
      </c>
      <c r="C3259" s="21" t="s">
        <v>10</v>
      </c>
      <c r="D3259" s="22">
        <v>31</v>
      </c>
      <c r="E3259" s="23" t="s">
        <v>67</v>
      </c>
      <c r="F3259">
        <f t="shared" si="50"/>
        <v>202008</v>
      </c>
    </row>
    <row r="3260" spans="1:6" x14ac:dyDescent="0.3">
      <c r="A3260" s="21" t="s">
        <v>17</v>
      </c>
      <c r="B3260" s="21" t="s">
        <v>6</v>
      </c>
      <c r="C3260" s="21" t="s">
        <v>11</v>
      </c>
      <c r="D3260" s="22">
        <v>11</v>
      </c>
      <c r="E3260" s="23" t="s">
        <v>67</v>
      </c>
      <c r="F3260">
        <f t="shared" si="50"/>
        <v>202008</v>
      </c>
    </row>
    <row r="3261" spans="1:6" x14ac:dyDescent="0.3">
      <c r="A3261" s="21" t="s">
        <v>17</v>
      </c>
      <c r="B3261" s="21" t="s">
        <v>6</v>
      </c>
      <c r="C3261" s="21" t="s">
        <v>12</v>
      </c>
      <c r="D3261" s="22">
        <v>0</v>
      </c>
      <c r="E3261" s="23" t="s">
        <v>67</v>
      </c>
      <c r="F3261">
        <f t="shared" si="50"/>
        <v>202008</v>
      </c>
    </row>
    <row r="3262" spans="1:6" x14ac:dyDescent="0.3">
      <c r="A3262" s="21" t="s">
        <v>141</v>
      </c>
      <c r="B3262" s="21" t="s">
        <v>6</v>
      </c>
      <c r="C3262" s="21" t="s">
        <v>7</v>
      </c>
      <c r="D3262" s="22">
        <v>9</v>
      </c>
      <c r="E3262" s="23" t="s">
        <v>67</v>
      </c>
      <c r="F3262">
        <f t="shared" si="50"/>
        <v>202008</v>
      </c>
    </row>
    <row r="3263" spans="1:6" x14ac:dyDescent="0.3">
      <c r="A3263" s="21" t="s">
        <v>141</v>
      </c>
      <c r="B3263" s="21" t="s">
        <v>6</v>
      </c>
      <c r="C3263" s="21" t="s">
        <v>9</v>
      </c>
      <c r="D3263" s="22">
        <v>2</v>
      </c>
      <c r="E3263" s="23" t="s">
        <v>67</v>
      </c>
      <c r="F3263">
        <f t="shared" si="50"/>
        <v>202008</v>
      </c>
    </row>
    <row r="3264" spans="1:6" x14ac:dyDescent="0.3">
      <c r="A3264" s="21" t="s">
        <v>141</v>
      </c>
      <c r="B3264" s="21" t="s">
        <v>6</v>
      </c>
      <c r="C3264" s="21" t="s">
        <v>10</v>
      </c>
      <c r="D3264" s="22">
        <v>6</v>
      </c>
      <c r="E3264" s="23" t="s">
        <v>67</v>
      </c>
      <c r="F3264">
        <f t="shared" si="50"/>
        <v>202008</v>
      </c>
    </row>
    <row r="3265" spans="1:6" x14ac:dyDescent="0.3">
      <c r="A3265" s="21" t="s">
        <v>141</v>
      </c>
      <c r="B3265" s="21" t="s">
        <v>6</v>
      </c>
      <c r="C3265" s="21" t="s">
        <v>11</v>
      </c>
      <c r="D3265" s="22">
        <v>2</v>
      </c>
      <c r="E3265" s="23" t="s">
        <v>67</v>
      </c>
      <c r="F3265">
        <f t="shared" si="50"/>
        <v>202008</v>
      </c>
    </row>
    <row r="3266" spans="1:6" x14ac:dyDescent="0.3">
      <c r="A3266" s="21" t="s">
        <v>141</v>
      </c>
      <c r="B3266" s="21" t="s">
        <v>6</v>
      </c>
      <c r="C3266" s="21" t="s">
        <v>12</v>
      </c>
      <c r="D3266" s="22">
        <v>0</v>
      </c>
      <c r="E3266" s="23" t="s">
        <v>67</v>
      </c>
      <c r="F3266">
        <f t="shared" si="50"/>
        <v>202008</v>
      </c>
    </row>
    <row r="3267" spans="1:6" x14ac:dyDescent="0.3">
      <c r="A3267" s="21" t="s">
        <v>18</v>
      </c>
      <c r="B3267" s="21" t="s">
        <v>6</v>
      </c>
      <c r="C3267" s="21" t="s">
        <v>7</v>
      </c>
      <c r="D3267" s="22">
        <v>311</v>
      </c>
      <c r="E3267" s="23" t="s">
        <v>67</v>
      </c>
      <c r="F3267">
        <f t="shared" ref="F3267:F3330" si="51">YEAR(E3267)*100+MONTH(E3267)</f>
        <v>202008</v>
      </c>
    </row>
    <row r="3268" spans="1:6" x14ac:dyDescent="0.3">
      <c r="A3268" s="21" t="s">
        <v>18</v>
      </c>
      <c r="B3268" s="21" t="s">
        <v>6</v>
      </c>
      <c r="C3268" s="21" t="s">
        <v>9</v>
      </c>
      <c r="D3268" s="22">
        <v>72</v>
      </c>
      <c r="E3268" s="23" t="s">
        <v>67</v>
      </c>
      <c r="F3268">
        <f t="shared" si="51"/>
        <v>202008</v>
      </c>
    </row>
    <row r="3269" spans="1:6" x14ac:dyDescent="0.3">
      <c r="A3269" s="21" t="s">
        <v>18</v>
      </c>
      <c r="B3269" s="21" t="s">
        <v>6</v>
      </c>
      <c r="C3269" s="21" t="s">
        <v>10</v>
      </c>
      <c r="D3269" s="22">
        <v>121</v>
      </c>
      <c r="E3269" s="23" t="s">
        <v>67</v>
      </c>
      <c r="F3269">
        <f t="shared" si="51"/>
        <v>202008</v>
      </c>
    </row>
    <row r="3270" spans="1:6" x14ac:dyDescent="0.3">
      <c r="A3270" s="21" t="s">
        <v>18</v>
      </c>
      <c r="B3270" s="21" t="s">
        <v>6</v>
      </c>
      <c r="C3270" s="21" t="s">
        <v>11</v>
      </c>
      <c r="D3270" s="22">
        <v>77</v>
      </c>
      <c r="E3270" s="23" t="s">
        <v>67</v>
      </c>
      <c r="F3270">
        <f t="shared" si="51"/>
        <v>202008</v>
      </c>
    </row>
    <row r="3271" spans="1:6" x14ac:dyDescent="0.3">
      <c r="A3271" s="21" t="s">
        <v>18</v>
      </c>
      <c r="B3271" s="21" t="s">
        <v>6</v>
      </c>
      <c r="C3271" s="21" t="s">
        <v>12</v>
      </c>
      <c r="D3271" s="22">
        <v>14</v>
      </c>
      <c r="E3271" s="23" t="s">
        <v>67</v>
      </c>
      <c r="F3271">
        <f t="shared" si="51"/>
        <v>202008</v>
      </c>
    </row>
    <row r="3272" spans="1:6" x14ac:dyDescent="0.3">
      <c r="A3272" s="21" t="s">
        <v>19</v>
      </c>
      <c r="B3272" s="21" t="s">
        <v>6</v>
      </c>
      <c r="C3272" s="21" t="s">
        <v>7</v>
      </c>
      <c r="D3272" s="22">
        <v>31</v>
      </c>
      <c r="E3272" s="23" t="s">
        <v>67</v>
      </c>
      <c r="F3272">
        <f t="shared" si="51"/>
        <v>202008</v>
      </c>
    </row>
    <row r="3273" spans="1:6" x14ac:dyDescent="0.3">
      <c r="A3273" s="21" t="s">
        <v>19</v>
      </c>
      <c r="B3273" s="21" t="s">
        <v>6</v>
      </c>
      <c r="C3273" s="21" t="s">
        <v>9</v>
      </c>
      <c r="D3273" s="22">
        <v>5</v>
      </c>
      <c r="E3273" s="23" t="s">
        <v>67</v>
      </c>
      <c r="F3273">
        <f t="shared" si="51"/>
        <v>202008</v>
      </c>
    </row>
    <row r="3274" spans="1:6" x14ac:dyDescent="0.3">
      <c r="A3274" s="21" t="s">
        <v>19</v>
      </c>
      <c r="B3274" s="21" t="s">
        <v>6</v>
      </c>
      <c r="C3274" s="21" t="s">
        <v>10</v>
      </c>
      <c r="D3274" s="22">
        <v>8</v>
      </c>
      <c r="E3274" s="23" t="s">
        <v>67</v>
      </c>
      <c r="F3274">
        <f t="shared" si="51"/>
        <v>202008</v>
      </c>
    </row>
    <row r="3275" spans="1:6" x14ac:dyDescent="0.3">
      <c r="A3275" s="21" t="s">
        <v>19</v>
      </c>
      <c r="B3275" s="21" t="s">
        <v>6</v>
      </c>
      <c r="C3275" s="21" t="s">
        <v>11</v>
      </c>
      <c r="D3275" s="22">
        <v>4</v>
      </c>
      <c r="E3275" s="23" t="s">
        <v>67</v>
      </c>
      <c r="F3275">
        <f t="shared" si="51"/>
        <v>202008</v>
      </c>
    </row>
    <row r="3276" spans="1:6" x14ac:dyDescent="0.3">
      <c r="A3276" s="21" t="s">
        <v>19</v>
      </c>
      <c r="B3276" s="21" t="s">
        <v>6</v>
      </c>
      <c r="C3276" s="21" t="s">
        <v>12</v>
      </c>
      <c r="D3276" s="22">
        <v>0</v>
      </c>
      <c r="E3276" s="23" t="s">
        <v>67</v>
      </c>
      <c r="F3276">
        <f t="shared" si="51"/>
        <v>202008</v>
      </c>
    </row>
    <row r="3277" spans="1:6" x14ac:dyDescent="0.3">
      <c r="A3277" s="21" t="s">
        <v>20</v>
      </c>
      <c r="B3277" s="21" t="s">
        <v>6</v>
      </c>
      <c r="C3277" s="21" t="s">
        <v>7</v>
      </c>
      <c r="D3277" s="22">
        <v>63</v>
      </c>
      <c r="E3277" s="23" t="s">
        <v>67</v>
      </c>
      <c r="F3277">
        <f t="shared" si="51"/>
        <v>202008</v>
      </c>
    </row>
    <row r="3278" spans="1:6" x14ac:dyDescent="0.3">
      <c r="A3278" s="21" t="s">
        <v>20</v>
      </c>
      <c r="B3278" s="21" t="s">
        <v>6</v>
      </c>
      <c r="C3278" s="21" t="s">
        <v>9</v>
      </c>
      <c r="D3278" s="22">
        <v>4</v>
      </c>
      <c r="E3278" s="23" t="s">
        <v>67</v>
      </c>
      <c r="F3278">
        <f t="shared" si="51"/>
        <v>202008</v>
      </c>
    </row>
    <row r="3279" spans="1:6" x14ac:dyDescent="0.3">
      <c r="A3279" s="21" t="s">
        <v>20</v>
      </c>
      <c r="B3279" s="21" t="s">
        <v>6</v>
      </c>
      <c r="C3279" s="21" t="s">
        <v>10</v>
      </c>
      <c r="D3279" s="22">
        <v>7</v>
      </c>
      <c r="E3279" s="23" t="s">
        <v>67</v>
      </c>
      <c r="F3279">
        <f t="shared" si="51"/>
        <v>202008</v>
      </c>
    </row>
    <row r="3280" spans="1:6" x14ac:dyDescent="0.3">
      <c r="A3280" s="21" t="s">
        <v>20</v>
      </c>
      <c r="B3280" s="21" t="s">
        <v>6</v>
      </c>
      <c r="C3280" s="21" t="s">
        <v>11</v>
      </c>
      <c r="D3280" s="22">
        <v>5</v>
      </c>
      <c r="E3280" s="23" t="s">
        <v>67</v>
      </c>
      <c r="F3280">
        <f t="shared" si="51"/>
        <v>202008</v>
      </c>
    </row>
    <row r="3281" spans="1:6" x14ac:dyDescent="0.3">
      <c r="A3281" s="21" t="s">
        <v>20</v>
      </c>
      <c r="B3281" s="21" t="s">
        <v>6</v>
      </c>
      <c r="C3281" s="21" t="s">
        <v>12</v>
      </c>
      <c r="D3281" s="22">
        <v>0</v>
      </c>
      <c r="E3281" s="23" t="s">
        <v>67</v>
      </c>
      <c r="F3281">
        <f t="shared" si="51"/>
        <v>202008</v>
      </c>
    </row>
    <row r="3282" spans="1:6" x14ac:dyDescent="0.3">
      <c r="A3282" s="21" t="s">
        <v>21</v>
      </c>
      <c r="B3282" s="21" t="s">
        <v>6</v>
      </c>
      <c r="C3282" s="21" t="s">
        <v>7</v>
      </c>
      <c r="D3282" s="22">
        <v>23</v>
      </c>
      <c r="E3282" s="23" t="s">
        <v>67</v>
      </c>
      <c r="F3282">
        <f t="shared" si="51"/>
        <v>202008</v>
      </c>
    </row>
    <row r="3283" spans="1:6" x14ac:dyDescent="0.3">
      <c r="A3283" s="21" t="s">
        <v>21</v>
      </c>
      <c r="B3283" s="21" t="s">
        <v>6</v>
      </c>
      <c r="C3283" s="21" t="s">
        <v>9</v>
      </c>
      <c r="D3283" s="22">
        <v>8</v>
      </c>
      <c r="E3283" s="23" t="s">
        <v>67</v>
      </c>
      <c r="F3283">
        <f t="shared" si="51"/>
        <v>202008</v>
      </c>
    </row>
    <row r="3284" spans="1:6" x14ac:dyDescent="0.3">
      <c r="A3284" s="21" t="s">
        <v>21</v>
      </c>
      <c r="B3284" s="21" t="s">
        <v>6</v>
      </c>
      <c r="C3284" s="21" t="s">
        <v>10</v>
      </c>
      <c r="D3284" s="22">
        <v>17</v>
      </c>
      <c r="E3284" s="23" t="s">
        <v>67</v>
      </c>
      <c r="F3284">
        <f t="shared" si="51"/>
        <v>202008</v>
      </c>
    </row>
    <row r="3285" spans="1:6" x14ac:dyDescent="0.3">
      <c r="A3285" s="21" t="s">
        <v>21</v>
      </c>
      <c r="B3285" s="21" t="s">
        <v>6</v>
      </c>
      <c r="C3285" s="21" t="s">
        <v>11</v>
      </c>
      <c r="D3285" s="22">
        <v>4</v>
      </c>
      <c r="E3285" s="23" t="s">
        <v>67</v>
      </c>
      <c r="F3285">
        <f t="shared" si="51"/>
        <v>202008</v>
      </c>
    </row>
    <row r="3286" spans="1:6" x14ac:dyDescent="0.3">
      <c r="A3286" s="21" t="s">
        <v>21</v>
      </c>
      <c r="B3286" s="21" t="s">
        <v>6</v>
      </c>
      <c r="C3286" s="21" t="s">
        <v>12</v>
      </c>
      <c r="D3286" s="22">
        <v>5</v>
      </c>
      <c r="E3286" s="23" t="s">
        <v>67</v>
      </c>
      <c r="F3286">
        <f t="shared" si="51"/>
        <v>202008</v>
      </c>
    </row>
    <row r="3287" spans="1:6" x14ac:dyDescent="0.3">
      <c r="A3287" s="21" t="s">
        <v>22</v>
      </c>
      <c r="B3287" s="21" t="s">
        <v>6</v>
      </c>
      <c r="C3287" s="21" t="s">
        <v>7</v>
      </c>
      <c r="D3287" s="22">
        <v>9</v>
      </c>
      <c r="E3287" s="23" t="s">
        <v>67</v>
      </c>
      <c r="F3287">
        <f t="shared" si="51"/>
        <v>202008</v>
      </c>
    </row>
    <row r="3288" spans="1:6" x14ac:dyDescent="0.3">
      <c r="A3288" s="21" t="s">
        <v>22</v>
      </c>
      <c r="B3288" s="21" t="s">
        <v>6</v>
      </c>
      <c r="C3288" s="21" t="s">
        <v>9</v>
      </c>
      <c r="D3288" s="22">
        <v>0</v>
      </c>
      <c r="E3288" s="23" t="s">
        <v>67</v>
      </c>
      <c r="F3288">
        <f t="shared" si="51"/>
        <v>202008</v>
      </c>
    </row>
    <row r="3289" spans="1:6" x14ac:dyDescent="0.3">
      <c r="A3289" s="21" t="s">
        <v>22</v>
      </c>
      <c r="B3289" s="21" t="s">
        <v>6</v>
      </c>
      <c r="C3289" s="21" t="s">
        <v>10</v>
      </c>
      <c r="D3289" s="22">
        <v>1</v>
      </c>
      <c r="E3289" s="23" t="s">
        <v>67</v>
      </c>
      <c r="F3289">
        <f t="shared" si="51"/>
        <v>202008</v>
      </c>
    </row>
    <row r="3290" spans="1:6" x14ac:dyDescent="0.3">
      <c r="A3290" s="21" t="s">
        <v>22</v>
      </c>
      <c r="B3290" s="21" t="s">
        <v>6</v>
      </c>
      <c r="C3290" s="21" t="s">
        <v>11</v>
      </c>
      <c r="D3290" s="22">
        <v>2</v>
      </c>
      <c r="E3290" s="23" t="s">
        <v>67</v>
      </c>
      <c r="F3290">
        <f t="shared" si="51"/>
        <v>202008</v>
      </c>
    </row>
    <row r="3291" spans="1:6" x14ac:dyDescent="0.3">
      <c r="A3291" s="21" t="s">
        <v>22</v>
      </c>
      <c r="B3291" s="21" t="s">
        <v>6</v>
      </c>
      <c r="C3291" s="21" t="s">
        <v>12</v>
      </c>
      <c r="D3291" s="22">
        <v>1</v>
      </c>
      <c r="E3291" s="23" t="s">
        <v>67</v>
      </c>
      <c r="F3291">
        <f t="shared" si="51"/>
        <v>202008</v>
      </c>
    </row>
    <row r="3292" spans="1:6" x14ac:dyDescent="0.3">
      <c r="A3292" s="21" t="s">
        <v>23</v>
      </c>
      <c r="B3292" s="21" t="s">
        <v>6</v>
      </c>
      <c r="C3292" s="21" t="s">
        <v>7</v>
      </c>
      <c r="D3292" s="22">
        <v>0</v>
      </c>
      <c r="E3292" s="23" t="s">
        <v>67</v>
      </c>
      <c r="F3292">
        <f t="shared" si="51"/>
        <v>202008</v>
      </c>
    </row>
    <row r="3293" spans="1:6" x14ac:dyDescent="0.3">
      <c r="A3293" s="21" t="s">
        <v>23</v>
      </c>
      <c r="B3293" s="21" t="s">
        <v>6</v>
      </c>
      <c r="C3293" s="21" t="s">
        <v>9</v>
      </c>
      <c r="D3293" s="22">
        <v>0</v>
      </c>
      <c r="E3293" s="23" t="s">
        <v>67</v>
      </c>
      <c r="F3293">
        <f t="shared" si="51"/>
        <v>202008</v>
      </c>
    </row>
    <row r="3294" spans="1:6" x14ac:dyDescent="0.3">
      <c r="A3294" s="21" t="s">
        <v>23</v>
      </c>
      <c r="B3294" s="21" t="s">
        <v>6</v>
      </c>
      <c r="C3294" s="21" t="s">
        <v>10</v>
      </c>
      <c r="D3294" s="22">
        <v>3</v>
      </c>
      <c r="E3294" s="23" t="s">
        <v>67</v>
      </c>
      <c r="F3294">
        <f t="shared" si="51"/>
        <v>202008</v>
      </c>
    </row>
    <row r="3295" spans="1:6" x14ac:dyDescent="0.3">
      <c r="A3295" s="21" t="s">
        <v>23</v>
      </c>
      <c r="B3295" s="21" t="s">
        <v>6</v>
      </c>
      <c r="C3295" s="21" t="s">
        <v>11</v>
      </c>
      <c r="D3295" s="22">
        <v>0</v>
      </c>
      <c r="E3295" s="23" t="s">
        <v>67</v>
      </c>
      <c r="F3295">
        <f t="shared" si="51"/>
        <v>202008</v>
      </c>
    </row>
    <row r="3296" spans="1:6" x14ac:dyDescent="0.3">
      <c r="A3296" s="21" t="s">
        <v>23</v>
      </c>
      <c r="B3296" s="21" t="s">
        <v>6</v>
      </c>
      <c r="C3296" s="21" t="s">
        <v>12</v>
      </c>
      <c r="D3296" s="22">
        <v>0</v>
      </c>
      <c r="E3296" s="23" t="s">
        <v>67</v>
      </c>
      <c r="F3296">
        <f t="shared" si="51"/>
        <v>202008</v>
      </c>
    </row>
    <row r="3297" spans="1:6" x14ac:dyDescent="0.3">
      <c r="A3297" s="21" t="s">
        <v>24</v>
      </c>
      <c r="B3297" s="21" t="s">
        <v>6</v>
      </c>
      <c r="C3297" s="21" t="s">
        <v>7</v>
      </c>
      <c r="D3297" s="22">
        <v>4</v>
      </c>
      <c r="E3297" s="23" t="s">
        <v>67</v>
      </c>
      <c r="F3297">
        <f t="shared" si="51"/>
        <v>202008</v>
      </c>
    </row>
    <row r="3298" spans="1:6" x14ac:dyDescent="0.3">
      <c r="A3298" s="21" t="s">
        <v>24</v>
      </c>
      <c r="B3298" s="21" t="s">
        <v>6</v>
      </c>
      <c r="C3298" s="21" t="s">
        <v>9</v>
      </c>
      <c r="D3298" s="22">
        <v>0</v>
      </c>
      <c r="E3298" s="23" t="s">
        <v>67</v>
      </c>
      <c r="F3298">
        <f t="shared" si="51"/>
        <v>202008</v>
      </c>
    </row>
    <row r="3299" spans="1:6" x14ac:dyDescent="0.3">
      <c r="A3299" s="21" t="s">
        <v>24</v>
      </c>
      <c r="B3299" s="21" t="s">
        <v>6</v>
      </c>
      <c r="C3299" s="21" t="s">
        <v>10</v>
      </c>
      <c r="D3299" s="22">
        <v>0</v>
      </c>
      <c r="E3299" s="23" t="s">
        <v>67</v>
      </c>
      <c r="F3299">
        <f t="shared" si="51"/>
        <v>202008</v>
      </c>
    </row>
    <row r="3300" spans="1:6" x14ac:dyDescent="0.3">
      <c r="A3300" s="21" t="s">
        <v>24</v>
      </c>
      <c r="B3300" s="21" t="s">
        <v>6</v>
      </c>
      <c r="C3300" s="21" t="s">
        <v>11</v>
      </c>
      <c r="D3300" s="22">
        <v>0</v>
      </c>
      <c r="E3300" s="23" t="s">
        <v>67</v>
      </c>
      <c r="F3300">
        <f t="shared" si="51"/>
        <v>202008</v>
      </c>
    </row>
    <row r="3301" spans="1:6" x14ac:dyDescent="0.3">
      <c r="A3301" s="21" t="s">
        <v>24</v>
      </c>
      <c r="B3301" s="21" t="s">
        <v>6</v>
      </c>
      <c r="C3301" s="21" t="s">
        <v>12</v>
      </c>
      <c r="D3301" s="22">
        <v>0</v>
      </c>
      <c r="E3301" s="23" t="s">
        <v>67</v>
      </c>
      <c r="F3301">
        <f t="shared" si="51"/>
        <v>202008</v>
      </c>
    </row>
    <row r="3302" spans="1:6" x14ac:dyDescent="0.3">
      <c r="A3302" s="21" t="s">
        <v>5</v>
      </c>
      <c r="B3302" s="21" t="s">
        <v>6</v>
      </c>
      <c r="C3302" s="21" t="s">
        <v>7</v>
      </c>
      <c r="D3302" s="22">
        <v>347</v>
      </c>
      <c r="E3302" s="23" t="s">
        <v>68</v>
      </c>
      <c r="F3302">
        <f t="shared" si="51"/>
        <v>202009</v>
      </c>
    </row>
    <row r="3303" spans="1:6" x14ac:dyDescent="0.3">
      <c r="A3303" s="21" t="s">
        <v>5</v>
      </c>
      <c r="B3303" s="21" t="s">
        <v>6</v>
      </c>
      <c r="C3303" s="21" t="s">
        <v>9</v>
      </c>
      <c r="D3303" s="22">
        <v>80</v>
      </c>
      <c r="E3303" s="23" t="s">
        <v>68</v>
      </c>
      <c r="F3303">
        <f t="shared" si="51"/>
        <v>202009</v>
      </c>
    </row>
    <row r="3304" spans="1:6" x14ac:dyDescent="0.3">
      <c r="A3304" s="21" t="s">
        <v>5</v>
      </c>
      <c r="B3304" s="21" t="s">
        <v>6</v>
      </c>
      <c r="C3304" s="21" t="s">
        <v>10</v>
      </c>
      <c r="D3304" s="22">
        <v>154</v>
      </c>
      <c r="E3304" s="23" t="s">
        <v>68</v>
      </c>
      <c r="F3304">
        <f t="shared" si="51"/>
        <v>202009</v>
      </c>
    </row>
    <row r="3305" spans="1:6" x14ac:dyDescent="0.3">
      <c r="A3305" s="21" t="s">
        <v>5</v>
      </c>
      <c r="B3305" s="21" t="s">
        <v>6</v>
      </c>
      <c r="C3305" s="21" t="s">
        <v>11</v>
      </c>
      <c r="D3305" s="22">
        <v>51</v>
      </c>
      <c r="E3305" s="23" t="s">
        <v>68</v>
      </c>
      <c r="F3305">
        <f t="shared" si="51"/>
        <v>202009</v>
      </c>
    </row>
    <row r="3306" spans="1:6" x14ac:dyDescent="0.3">
      <c r="A3306" s="21" t="s">
        <v>5</v>
      </c>
      <c r="B3306" s="21" t="s">
        <v>6</v>
      </c>
      <c r="C3306" s="21" t="s">
        <v>12</v>
      </c>
      <c r="D3306" s="22">
        <v>18</v>
      </c>
      <c r="E3306" s="23" t="s">
        <v>68</v>
      </c>
      <c r="F3306">
        <f t="shared" si="51"/>
        <v>202009</v>
      </c>
    </row>
    <row r="3307" spans="1:6" x14ac:dyDescent="0.3">
      <c r="A3307" s="21" t="s">
        <v>13</v>
      </c>
      <c r="B3307" s="21" t="s">
        <v>6</v>
      </c>
      <c r="C3307" s="21" t="s">
        <v>7</v>
      </c>
      <c r="D3307" s="22">
        <v>45</v>
      </c>
      <c r="E3307" s="23" t="s">
        <v>68</v>
      </c>
      <c r="F3307">
        <f t="shared" si="51"/>
        <v>202009</v>
      </c>
    </row>
    <row r="3308" spans="1:6" x14ac:dyDescent="0.3">
      <c r="A3308" s="21" t="s">
        <v>13</v>
      </c>
      <c r="B3308" s="21" t="s">
        <v>6</v>
      </c>
      <c r="C3308" s="21" t="s">
        <v>9</v>
      </c>
      <c r="D3308" s="22">
        <v>6</v>
      </c>
      <c r="E3308" s="23" t="s">
        <v>68</v>
      </c>
      <c r="F3308">
        <f t="shared" si="51"/>
        <v>202009</v>
      </c>
    </row>
    <row r="3309" spans="1:6" x14ac:dyDescent="0.3">
      <c r="A3309" s="21" t="s">
        <v>13</v>
      </c>
      <c r="B3309" s="21" t="s">
        <v>6</v>
      </c>
      <c r="C3309" s="21" t="s">
        <v>10</v>
      </c>
      <c r="D3309" s="22">
        <v>19</v>
      </c>
      <c r="E3309" s="23" t="s">
        <v>68</v>
      </c>
      <c r="F3309">
        <f t="shared" si="51"/>
        <v>202009</v>
      </c>
    </row>
    <row r="3310" spans="1:6" x14ac:dyDescent="0.3">
      <c r="A3310" s="21" t="s">
        <v>13</v>
      </c>
      <c r="B3310" s="21" t="s">
        <v>6</v>
      </c>
      <c r="C3310" s="21" t="s">
        <v>11</v>
      </c>
      <c r="D3310" s="22">
        <v>9</v>
      </c>
      <c r="E3310" s="23" t="s">
        <v>68</v>
      </c>
      <c r="F3310">
        <f t="shared" si="51"/>
        <v>202009</v>
      </c>
    </row>
    <row r="3311" spans="1:6" x14ac:dyDescent="0.3">
      <c r="A3311" s="21" t="s">
        <v>13</v>
      </c>
      <c r="B3311" s="21" t="s">
        <v>6</v>
      </c>
      <c r="C3311" s="21" t="s">
        <v>12</v>
      </c>
      <c r="D3311" s="22">
        <v>1</v>
      </c>
      <c r="E3311" s="23" t="s">
        <v>68</v>
      </c>
      <c r="F3311">
        <f t="shared" si="51"/>
        <v>202009</v>
      </c>
    </row>
    <row r="3312" spans="1:6" x14ac:dyDescent="0.3">
      <c r="A3312" s="21" t="s">
        <v>14</v>
      </c>
      <c r="B3312" s="21" t="s">
        <v>6</v>
      </c>
      <c r="C3312" s="21" t="s">
        <v>7</v>
      </c>
      <c r="D3312" s="22">
        <v>116</v>
      </c>
      <c r="E3312" s="23" t="s">
        <v>68</v>
      </c>
      <c r="F3312">
        <f t="shared" si="51"/>
        <v>202009</v>
      </c>
    </row>
    <row r="3313" spans="1:6" x14ac:dyDescent="0.3">
      <c r="A3313" s="21" t="s">
        <v>14</v>
      </c>
      <c r="B3313" s="21" t="s">
        <v>6</v>
      </c>
      <c r="C3313" s="21" t="s">
        <v>9</v>
      </c>
      <c r="D3313" s="22">
        <v>26</v>
      </c>
      <c r="E3313" s="23" t="s">
        <v>68</v>
      </c>
      <c r="F3313">
        <f t="shared" si="51"/>
        <v>202009</v>
      </c>
    </row>
    <row r="3314" spans="1:6" x14ac:dyDescent="0.3">
      <c r="A3314" s="21" t="s">
        <v>14</v>
      </c>
      <c r="B3314" s="21" t="s">
        <v>6</v>
      </c>
      <c r="C3314" s="21" t="s">
        <v>10</v>
      </c>
      <c r="D3314" s="22">
        <v>52</v>
      </c>
      <c r="E3314" s="23" t="s">
        <v>68</v>
      </c>
      <c r="F3314">
        <f t="shared" si="51"/>
        <v>202009</v>
      </c>
    </row>
    <row r="3315" spans="1:6" x14ac:dyDescent="0.3">
      <c r="A3315" s="21" t="s">
        <v>14</v>
      </c>
      <c r="B3315" s="21" t="s">
        <v>6</v>
      </c>
      <c r="C3315" s="21" t="s">
        <v>11</v>
      </c>
      <c r="D3315" s="22">
        <v>32</v>
      </c>
      <c r="E3315" s="23" t="s">
        <v>68</v>
      </c>
      <c r="F3315">
        <f t="shared" si="51"/>
        <v>202009</v>
      </c>
    </row>
    <row r="3316" spans="1:6" x14ac:dyDescent="0.3">
      <c r="A3316" s="21" t="s">
        <v>14</v>
      </c>
      <c r="B3316" s="21" t="s">
        <v>6</v>
      </c>
      <c r="C3316" s="21" t="s">
        <v>12</v>
      </c>
      <c r="D3316" s="22">
        <v>19</v>
      </c>
      <c r="E3316" s="23" t="s">
        <v>68</v>
      </c>
      <c r="F3316">
        <f t="shared" si="51"/>
        <v>202009</v>
      </c>
    </row>
    <row r="3317" spans="1:6" x14ac:dyDescent="0.3">
      <c r="A3317" s="21" t="s">
        <v>140</v>
      </c>
      <c r="B3317" s="21" t="s">
        <v>6</v>
      </c>
      <c r="C3317" s="21" t="s">
        <v>7</v>
      </c>
      <c r="D3317" s="22">
        <v>15</v>
      </c>
      <c r="E3317" s="23" t="s">
        <v>68</v>
      </c>
      <c r="F3317">
        <f t="shared" si="51"/>
        <v>202009</v>
      </c>
    </row>
    <row r="3318" spans="1:6" x14ac:dyDescent="0.3">
      <c r="A3318" s="21" t="s">
        <v>140</v>
      </c>
      <c r="B3318" s="21" t="s">
        <v>6</v>
      </c>
      <c r="C3318" s="21" t="s">
        <v>9</v>
      </c>
      <c r="D3318" s="22">
        <v>0</v>
      </c>
      <c r="E3318" s="23" t="s">
        <v>68</v>
      </c>
      <c r="F3318">
        <f t="shared" si="51"/>
        <v>202009</v>
      </c>
    </row>
    <row r="3319" spans="1:6" x14ac:dyDescent="0.3">
      <c r="A3319" s="21" t="s">
        <v>140</v>
      </c>
      <c r="B3319" s="21" t="s">
        <v>6</v>
      </c>
      <c r="C3319" s="21" t="s">
        <v>10</v>
      </c>
      <c r="D3319" s="22">
        <v>5</v>
      </c>
      <c r="E3319" s="23" t="s">
        <v>68</v>
      </c>
      <c r="F3319">
        <f t="shared" si="51"/>
        <v>202009</v>
      </c>
    </row>
    <row r="3320" spans="1:6" x14ac:dyDescent="0.3">
      <c r="A3320" s="21" t="s">
        <v>140</v>
      </c>
      <c r="B3320" s="21" t="s">
        <v>6</v>
      </c>
      <c r="C3320" s="21" t="s">
        <v>11</v>
      </c>
      <c r="D3320" s="22">
        <v>0</v>
      </c>
      <c r="E3320" s="23" t="s">
        <v>68</v>
      </c>
      <c r="F3320">
        <f t="shared" si="51"/>
        <v>202009</v>
      </c>
    </row>
    <row r="3321" spans="1:6" x14ac:dyDescent="0.3">
      <c r="A3321" s="21" t="s">
        <v>140</v>
      </c>
      <c r="B3321" s="21" t="s">
        <v>6</v>
      </c>
      <c r="C3321" s="21" t="s">
        <v>12</v>
      </c>
      <c r="D3321" s="22">
        <v>1</v>
      </c>
      <c r="E3321" s="23" t="s">
        <v>68</v>
      </c>
      <c r="F3321">
        <f t="shared" si="51"/>
        <v>202009</v>
      </c>
    </row>
    <row r="3322" spans="1:6" x14ac:dyDescent="0.3">
      <c r="A3322" s="21" t="s">
        <v>15</v>
      </c>
      <c r="B3322" s="21" t="s">
        <v>6</v>
      </c>
      <c r="C3322" s="21" t="s">
        <v>7</v>
      </c>
      <c r="D3322" s="22">
        <v>398</v>
      </c>
      <c r="E3322" s="23" t="s">
        <v>68</v>
      </c>
      <c r="F3322">
        <f t="shared" si="51"/>
        <v>202009</v>
      </c>
    </row>
    <row r="3323" spans="1:6" x14ac:dyDescent="0.3">
      <c r="A3323" s="21" t="s">
        <v>15</v>
      </c>
      <c r="B3323" s="21" t="s">
        <v>6</v>
      </c>
      <c r="C3323" s="21" t="s">
        <v>9</v>
      </c>
      <c r="D3323" s="22">
        <v>168</v>
      </c>
      <c r="E3323" s="23" t="s">
        <v>68</v>
      </c>
      <c r="F3323">
        <f t="shared" si="51"/>
        <v>202009</v>
      </c>
    </row>
    <row r="3324" spans="1:6" x14ac:dyDescent="0.3">
      <c r="A3324" s="21" t="s">
        <v>15</v>
      </c>
      <c r="B3324" s="21" t="s">
        <v>6</v>
      </c>
      <c r="C3324" s="21" t="s">
        <v>10</v>
      </c>
      <c r="D3324" s="22">
        <v>360</v>
      </c>
      <c r="E3324" s="23" t="s">
        <v>68</v>
      </c>
      <c r="F3324">
        <f t="shared" si="51"/>
        <v>202009</v>
      </c>
    </row>
    <row r="3325" spans="1:6" x14ac:dyDescent="0.3">
      <c r="A3325" s="21" t="s">
        <v>15</v>
      </c>
      <c r="B3325" s="21" t="s">
        <v>6</v>
      </c>
      <c r="C3325" s="21" t="s">
        <v>11</v>
      </c>
      <c r="D3325" s="22">
        <v>155</v>
      </c>
      <c r="E3325" s="23" t="s">
        <v>68</v>
      </c>
      <c r="F3325">
        <f t="shared" si="51"/>
        <v>202009</v>
      </c>
    </row>
    <row r="3326" spans="1:6" x14ac:dyDescent="0.3">
      <c r="A3326" s="21" t="s">
        <v>15</v>
      </c>
      <c r="B3326" s="21" t="s">
        <v>6</v>
      </c>
      <c r="C3326" s="21" t="s">
        <v>12</v>
      </c>
      <c r="D3326" s="22">
        <v>27</v>
      </c>
      <c r="E3326" s="23" t="s">
        <v>68</v>
      </c>
      <c r="F3326">
        <f t="shared" si="51"/>
        <v>202009</v>
      </c>
    </row>
    <row r="3327" spans="1:6" x14ac:dyDescent="0.3">
      <c r="A3327" s="21" t="s">
        <v>16</v>
      </c>
      <c r="B3327" s="21" t="s">
        <v>6</v>
      </c>
      <c r="C3327" s="21" t="s">
        <v>7</v>
      </c>
      <c r="D3327" s="22">
        <v>847</v>
      </c>
      <c r="E3327" s="23" t="s">
        <v>68</v>
      </c>
      <c r="F3327">
        <f t="shared" si="51"/>
        <v>202009</v>
      </c>
    </row>
    <row r="3328" spans="1:6" x14ac:dyDescent="0.3">
      <c r="A3328" s="21" t="s">
        <v>16</v>
      </c>
      <c r="B3328" s="21" t="s">
        <v>6</v>
      </c>
      <c r="C3328" s="21" t="s">
        <v>9</v>
      </c>
      <c r="D3328" s="22">
        <v>195</v>
      </c>
      <c r="E3328" s="23" t="s">
        <v>68</v>
      </c>
      <c r="F3328">
        <f t="shared" si="51"/>
        <v>202009</v>
      </c>
    </row>
    <row r="3329" spans="1:6" x14ac:dyDescent="0.3">
      <c r="A3329" s="21" t="s">
        <v>16</v>
      </c>
      <c r="B3329" s="21" t="s">
        <v>6</v>
      </c>
      <c r="C3329" s="21" t="s">
        <v>10</v>
      </c>
      <c r="D3329" s="22">
        <v>243</v>
      </c>
      <c r="E3329" s="23" t="s">
        <v>68</v>
      </c>
      <c r="F3329">
        <f t="shared" si="51"/>
        <v>202009</v>
      </c>
    </row>
    <row r="3330" spans="1:6" x14ac:dyDescent="0.3">
      <c r="A3330" s="21" t="s">
        <v>16</v>
      </c>
      <c r="B3330" s="21" t="s">
        <v>6</v>
      </c>
      <c r="C3330" s="21" t="s">
        <v>11</v>
      </c>
      <c r="D3330" s="22">
        <v>66</v>
      </c>
      <c r="E3330" s="23" t="s">
        <v>68</v>
      </c>
      <c r="F3330">
        <f t="shared" si="51"/>
        <v>202009</v>
      </c>
    </row>
    <row r="3331" spans="1:6" x14ac:dyDescent="0.3">
      <c r="A3331" s="21" t="s">
        <v>16</v>
      </c>
      <c r="B3331" s="21" t="s">
        <v>6</v>
      </c>
      <c r="C3331" s="21" t="s">
        <v>12</v>
      </c>
      <c r="D3331" s="22">
        <v>28</v>
      </c>
      <c r="E3331" s="23" t="s">
        <v>68</v>
      </c>
      <c r="F3331">
        <f t="shared" ref="F3331:F3394" si="52">YEAR(E3331)*100+MONTH(E3331)</f>
        <v>202009</v>
      </c>
    </row>
    <row r="3332" spans="1:6" x14ac:dyDescent="0.3">
      <c r="A3332" s="21" t="s">
        <v>17</v>
      </c>
      <c r="B3332" s="21" t="s">
        <v>6</v>
      </c>
      <c r="C3332" s="21" t="s">
        <v>7</v>
      </c>
      <c r="D3332" s="22">
        <v>94</v>
      </c>
      <c r="E3332" s="23" t="s">
        <v>68</v>
      </c>
      <c r="F3332">
        <f t="shared" si="52"/>
        <v>202009</v>
      </c>
    </row>
    <row r="3333" spans="1:6" x14ac:dyDescent="0.3">
      <c r="A3333" s="21" t="s">
        <v>17</v>
      </c>
      <c r="B3333" s="21" t="s">
        <v>6</v>
      </c>
      <c r="C3333" s="21" t="s">
        <v>9</v>
      </c>
      <c r="D3333" s="22">
        <v>6</v>
      </c>
      <c r="E3333" s="23" t="s">
        <v>68</v>
      </c>
      <c r="F3333">
        <f t="shared" si="52"/>
        <v>202009</v>
      </c>
    </row>
    <row r="3334" spans="1:6" x14ac:dyDescent="0.3">
      <c r="A3334" s="21" t="s">
        <v>17</v>
      </c>
      <c r="B3334" s="21" t="s">
        <v>6</v>
      </c>
      <c r="C3334" s="21" t="s">
        <v>10</v>
      </c>
      <c r="D3334" s="22">
        <v>14</v>
      </c>
      <c r="E3334" s="23" t="s">
        <v>68</v>
      </c>
      <c r="F3334">
        <f t="shared" si="52"/>
        <v>202009</v>
      </c>
    </row>
    <row r="3335" spans="1:6" x14ac:dyDescent="0.3">
      <c r="A3335" s="21" t="s">
        <v>17</v>
      </c>
      <c r="B3335" s="21" t="s">
        <v>6</v>
      </c>
      <c r="C3335" s="21" t="s">
        <v>11</v>
      </c>
      <c r="D3335" s="22">
        <v>3</v>
      </c>
      <c r="E3335" s="23" t="s">
        <v>68</v>
      </c>
      <c r="F3335">
        <f t="shared" si="52"/>
        <v>202009</v>
      </c>
    </row>
    <row r="3336" spans="1:6" x14ac:dyDescent="0.3">
      <c r="A3336" s="21" t="s">
        <v>17</v>
      </c>
      <c r="B3336" s="21" t="s">
        <v>6</v>
      </c>
      <c r="C3336" s="21" t="s">
        <v>12</v>
      </c>
      <c r="D3336" s="22">
        <v>0</v>
      </c>
      <c r="E3336" s="23" t="s">
        <v>68</v>
      </c>
      <c r="F3336">
        <f t="shared" si="52"/>
        <v>202009</v>
      </c>
    </row>
    <row r="3337" spans="1:6" x14ac:dyDescent="0.3">
      <c r="A3337" s="21" t="s">
        <v>141</v>
      </c>
      <c r="B3337" s="21" t="s">
        <v>6</v>
      </c>
      <c r="C3337" s="21" t="s">
        <v>7</v>
      </c>
      <c r="D3337" s="22">
        <v>9</v>
      </c>
      <c r="E3337" s="23" t="s">
        <v>68</v>
      </c>
      <c r="F3337">
        <f t="shared" si="52"/>
        <v>202009</v>
      </c>
    </row>
    <row r="3338" spans="1:6" x14ac:dyDescent="0.3">
      <c r="A3338" s="21" t="s">
        <v>141</v>
      </c>
      <c r="B3338" s="21" t="s">
        <v>6</v>
      </c>
      <c r="C3338" s="21" t="s">
        <v>9</v>
      </c>
      <c r="D3338" s="22">
        <v>2</v>
      </c>
      <c r="E3338" s="23" t="s">
        <v>68</v>
      </c>
      <c r="F3338">
        <f t="shared" si="52"/>
        <v>202009</v>
      </c>
    </row>
    <row r="3339" spans="1:6" x14ac:dyDescent="0.3">
      <c r="A3339" s="21" t="s">
        <v>141</v>
      </c>
      <c r="B3339" s="21" t="s">
        <v>6</v>
      </c>
      <c r="C3339" s="21" t="s">
        <v>10</v>
      </c>
      <c r="D3339" s="22">
        <v>4</v>
      </c>
      <c r="E3339" s="23" t="s">
        <v>68</v>
      </c>
      <c r="F3339">
        <f t="shared" si="52"/>
        <v>202009</v>
      </c>
    </row>
    <row r="3340" spans="1:6" x14ac:dyDescent="0.3">
      <c r="A3340" s="21" t="s">
        <v>141</v>
      </c>
      <c r="B3340" s="21" t="s">
        <v>6</v>
      </c>
      <c r="C3340" s="21" t="s">
        <v>11</v>
      </c>
      <c r="D3340" s="22">
        <v>0</v>
      </c>
      <c r="E3340" s="23" t="s">
        <v>68</v>
      </c>
      <c r="F3340">
        <f t="shared" si="52"/>
        <v>202009</v>
      </c>
    </row>
    <row r="3341" spans="1:6" x14ac:dyDescent="0.3">
      <c r="A3341" s="21" t="s">
        <v>141</v>
      </c>
      <c r="B3341" s="21" t="s">
        <v>6</v>
      </c>
      <c r="C3341" s="21" t="s">
        <v>12</v>
      </c>
      <c r="D3341" s="22">
        <v>0</v>
      </c>
      <c r="E3341" s="23" t="s">
        <v>68</v>
      </c>
      <c r="F3341">
        <f t="shared" si="52"/>
        <v>202009</v>
      </c>
    </row>
    <row r="3342" spans="1:6" x14ac:dyDescent="0.3">
      <c r="A3342" s="21" t="s">
        <v>18</v>
      </c>
      <c r="B3342" s="21" t="s">
        <v>6</v>
      </c>
      <c r="C3342" s="21" t="s">
        <v>7</v>
      </c>
      <c r="D3342" s="22">
        <v>353</v>
      </c>
      <c r="E3342" s="23" t="s">
        <v>68</v>
      </c>
      <c r="F3342">
        <f t="shared" si="52"/>
        <v>202009</v>
      </c>
    </row>
    <row r="3343" spans="1:6" x14ac:dyDescent="0.3">
      <c r="A3343" s="21" t="s">
        <v>18</v>
      </c>
      <c r="B3343" s="21" t="s">
        <v>6</v>
      </c>
      <c r="C3343" s="21" t="s">
        <v>9</v>
      </c>
      <c r="D3343" s="22">
        <v>97</v>
      </c>
      <c r="E3343" s="23" t="s">
        <v>68</v>
      </c>
      <c r="F3343">
        <f t="shared" si="52"/>
        <v>202009</v>
      </c>
    </row>
    <row r="3344" spans="1:6" x14ac:dyDescent="0.3">
      <c r="A3344" s="21" t="s">
        <v>18</v>
      </c>
      <c r="B3344" s="21" t="s">
        <v>6</v>
      </c>
      <c r="C3344" s="21" t="s">
        <v>10</v>
      </c>
      <c r="D3344" s="22">
        <v>142</v>
      </c>
      <c r="E3344" s="23" t="s">
        <v>68</v>
      </c>
      <c r="F3344">
        <f t="shared" si="52"/>
        <v>202009</v>
      </c>
    </row>
    <row r="3345" spans="1:6" x14ac:dyDescent="0.3">
      <c r="A3345" s="21" t="s">
        <v>18</v>
      </c>
      <c r="B3345" s="21" t="s">
        <v>6</v>
      </c>
      <c r="C3345" s="21" t="s">
        <v>11</v>
      </c>
      <c r="D3345" s="22">
        <v>79</v>
      </c>
      <c r="E3345" s="23" t="s">
        <v>68</v>
      </c>
      <c r="F3345">
        <f t="shared" si="52"/>
        <v>202009</v>
      </c>
    </row>
    <row r="3346" spans="1:6" x14ac:dyDescent="0.3">
      <c r="A3346" s="21" t="s">
        <v>18</v>
      </c>
      <c r="B3346" s="21" t="s">
        <v>6</v>
      </c>
      <c r="C3346" s="21" t="s">
        <v>12</v>
      </c>
      <c r="D3346" s="22">
        <v>22</v>
      </c>
      <c r="E3346" s="23" t="s">
        <v>68</v>
      </c>
      <c r="F3346">
        <f t="shared" si="52"/>
        <v>202009</v>
      </c>
    </row>
    <row r="3347" spans="1:6" x14ac:dyDescent="0.3">
      <c r="A3347" s="21" t="s">
        <v>19</v>
      </c>
      <c r="B3347" s="21" t="s">
        <v>6</v>
      </c>
      <c r="C3347" s="21" t="s">
        <v>7</v>
      </c>
      <c r="D3347" s="22">
        <v>44</v>
      </c>
      <c r="E3347" s="23" t="s">
        <v>68</v>
      </c>
      <c r="F3347">
        <f t="shared" si="52"/>
        <v>202009</v>
      </c>
    </row>
    <row r="3348" spans="1:6" x14ac:dyDescent="0.3">
      <c r="A3348" s="21" t="s">
        <v>19</v>
      </c>
      <c r="B3348" s="21" t="s">
        <v>6</v>
      </c>
      <c r="C3348" s="21" t="s">
        <v>9</v>
      </c>
      <c r="D3348" s="22">
        <v>2</v>
      </c>
      <c r="E3348" s="23" t="s">
        <v>68</v>
      </c>
      <c r="F3348">
        <f t="shared" si="52"/>
        <v>202009</v>
      </c>
    </row>
    <row r="3349" spans="1:6" x14ac:dyDescent="0.3">
      <c r="A3349" s="21" t="s">
        <v>19</v>
      </c>
      <c r="B3349" s="21" t="s">
        <v>6</v>
      </c>
      <c r="C3349" s="21" t="s">
        <v>10</v>
      </c>
      <c r="D3349" s="22">
        <v>10</v>
      </c>
      <c r="E3349" s="23" t="s">
        <v>68</v>
      </c>
      <c r="F3349">
        <f t="shared" si="52"/>
        <v>202009</v>
      </c>
    </row>
    <row r="3350" spans="1:6" x14ac:dyDescent="0.3">
      <c r="A3350" s="21" t="s">
        <v>19</v>
      </c>
      <c r="B3350" s="21" t="s">
        <v>6</v>
      </c>
      <c r="C3350" s="21" t="s">
        <v>11</v>
      </c>
      <c r="D3350" s="22">
        <v>9</v>
      </c>
      <c r="E3350" s="23" t="s">
        <v>68</v>
      </c>
      <c r="F3350">
        <f t="shared" si="52"/>
        <v>202009</v>
      </c>
    </row>
    <row r="3351" spans="1:6" x14ac:dyDescent="0.3">
      <c r="A3351" s="21" t="s">
        <v>19</v>
      </c>
      <c r="B3351" s="21" t="s">
        <v>6</v>
      </c>
      <c r="C3351" s="21" t="s">
        <v>12</v>
      </c>
      <c r="D3351" s="22">
        <v>0</v>
      </c>
      <c r="E3351" s="23" t="s">
        <v>68</v>
      </c>
      <c r="F3351">
        <f t="shared" si="52"/>
        <v>202009</v>
      </c>
    </row>
    <row r="3352" spans="1:6" x14ac:dyDescent="0.3">
      <c r="A3352" s="21" t="s">
        <v>20</v>
      </c>
      <c r="B3352" s="21" t="s">
        <v>6</v>
      </c>
      <c r="C3352" s="21" t="s">
        <v>7</v>
      </c>
      <c r="D3352" s="22">
        <v>79</v>
      </c>
      <c r="E3352" s="23" t="s">
        <v>68</v>
      </c>
      <c r="F3352">
        <f t="shared" si="52"/>
        <v>202009</v>
      </c>
    </row>
    <row r="3353" spans="1:6" x14ac:dyDescent="0.3">
      <c r="A3353" s="21" t="s">
        <v>20</v>
      </c>
      <c r="B3353" s="21" t="s">
        <v>6</v>
      </c>
      <c r="C3353" s="21" t="s">
        <v>9</v>
      </c>
      <c r="D3353" s="22">
        <v>8</v>
      </c>
      <c r="E3353" s="23" t="s">
        <v>68</v>
      </c>
      <c r="F3353">
        <f t="shared" si="52"/>
        <v>202009</v>
      </c>
    </row>
    <row r="3354" spans="1:6" x14ac:dyDescent="0.3">
      <c r="A3354" s="21" t="s">
        <v>20</v>
      </c>
      <c r="B3354" s="21" t="s">
        <v>6</v>
      </c>
      <c r="C3354" s="21" t="s">
        <v>10</v>
      </c>
      <c r="D3354" s="22">
        <v>13</v>
      </c>
      <c r="E3354" s="23" t="s">
        <v>68</v>
      </c>
      <c r="F3354">
        <f t="shared" si="52"/>
        <v>202009</v>
      </c>
    </row>
    <row r="3355" spans="1:6" x14ac:dyDescent="0.3">
      <c r="A3355" s="21" t="s">
        <v>20</v>
      </c>
      <c r="B3355" s="21" t="s">
        <v>6</v>
      </c>
      <c r="C3355" s="21" t="s">
        <v>11</v>
      </c>
      <c r="D3355" s="22">
        <v>4</v>
      </c>
      <c r="E3355" s="23" t="s">
        <v>68</v>
      </c>
      <c r="F3355">
        <f t="shared" si="52"/>
        <v>202009</v>
      </c>
    </row>
    <row r="3356" spans="1:6" x14ac:dyDescent="0.3">
      <c r="A3356" s="21" t="s">
        <v>20</v>
      </c>
      <c r="B3356" s="21" t="s">
        <v>6</v>
      </c>
      <c r="C3356" s="21" t="s">
        <v>12</v>
      </c>
      <c r="D3356" s="22">
        <v>0</v>
      </c>
      <c r="E3356" s="23" t="s">
        <v>68</v>
      </c>
      <c r="F3356">
        <f t="shared" si="52"/>
        <v>202009</v>
      </c>
    </row>
    <row r="3357" spans="1:6" x14ac:dyDescent="0.3">
      <c r="A3357" s="21" t="s">
        <v>21</v>
      </c>
      <c r="B3357" s="21" t="s">
        <v>6</v>
      </c>
      <c r="C3357" s="21" t="s">
        <v>7</v>
      </c>
      <c r="D3357" s="22">
        <v>25</v>
      </c>
      <c r="E3357" s="23" t="s">
        <v>68</v>
      </c>
      <c r="F3357">
        <f t="shared" si="52"/>
        <v>202009</v>
      </c>
    </row>
    <row r="3358" spans="1:6" x14ac:dyDescent="0.3">
      <c r="A3358" s="21" t="s">
        <v>21</v>
      </c>
      <c r="B3358" s="21" t="s">
        <v>6</v>
      </c>
      <c r="C3358" s="21" t="s">
        <v>9</v>
      </c>
      <c r="D3358" s="22">
        <v>32</v>
      </c>
      <c r="E3358" s="23" t="s">
        <v>68</v>
      </c>
      <c r="F3358">
        <f t="shared" si="52"/>
        <v>202009</v>
      </c>
    </row>
    <row r="3359" spans="1:6" x14ac:dyDescent="0.3">
      <c r="A3359" s="21" t="s">
        <v>21</v>
      </c>
      <c r="B3359" s="21" t="s">
        <v>6</v>
      </c>
      <c r="C3359" s="21" t="s">
        <v>10</v>
      </c>
      <c r="D3359" s="22">
        <v>14</v>
      </c>
      <c r="E3359" s="23" t="s">
        <v>68</v>
      </c>
      <c r="F3359">
        <f t="shared" si="52"/>
        <v>202009</v>
      </c>
    </row>
    <row r="3360" spans="1:6" x14ac:dyDescent="0.3">
      <c r="A3360" s="21" t="s">
        <v>21</v>
      </c>
      <c r="B3360" s="21" t="s">
        <v>6</v>
      </c>
      <c r="C3360" s="21" t="s">
        <v>11</v>
      </c>
      <c r="D3360" s="22">
        <v>0</v>
      </c>
      <c r="E3360" s="23" t="s">
        <v>68</v>
      </c>
      <c r="F3360">
        <f t="shared" si="52"/>
        <v>202009</v>
      </c>
    </row>
    <row r="3361" spans="1:6" x14ac:dyDescent="0.3">
      <c r="A3361" s="21" t="s">
        <v>21</v>
      </c>
      <c r="B3361" s="21" t="s">
        <v>6</v>
      </c>
      <c r="C3361" s="21" t="s">
        <v>12</v>
      </c>
      <c r="D3361" s="22">
        <v>1</v>
      </c>
      <c r="E3361" s="23" t="s">
        <v>68</v>
      </c>
      <c r="F3361">
        <f t="shared" si="52"/>
        <v>202009</v>
      </c>
    </row>
    <row r="3362" spans="1:6" x14ac:dyDescent="0.3">
      <c r="A3362" s="21" t="s">
        <v>22</v>
      </c>
      <c r="B3362" s="21" t="s">
        <v>6</v>
      </c>
      <c r="C3362" s="21" t="s">
        <v>7</v>
      </c>
      <c r="D3362" s="22">
        <v>11</v>
      </c>
      <c r="E3362" s="23" t="s">
        <v>68</v>
      </c>
      <c r="F3362">
        <f t="shared" si="52"/>
        <v>202009</v>
      </c>
    </row>
    <row r="3363" spans="1:6" x14ac:dyDescent="0.3">
      <c r="A3363" s="21" t="s">
        <v>22</v>
      </c>
      <c r="B3363" s="21" t="s">
        <v>6</v>
      </c>
      <c r="C3363" s="21" t="s">
        <v>9</v>
      </c>
      <c r="D3363" s="22">
        <v>0</v>
      </c>
      <c r="E3363" s="23" t="s">
        <v>68</v>
      </c>
      <c r="F3363">
        <f t="shared" si="52"/>
        <v>202009</v>
      </c>
    </row>
    <row r="3364" spans="1:6" x14ac:dyDescent="0.3">
      <c r="A3364" s="21" t="s">
        <v>22</v>
      </c>
      <c r="B3364" s="21" t="s">
        <v>6</v>
      </c>
      <c r="C3364" s="21" t="s">
        <v>10</v>
      </c>
      <c r="D3364" s="22">
        <v>8</v>
      </c>
      <c r="E3364" s="23" t="s">
        <v>68</v>
      </c>
      <c r="F3364">
        <f t="shared" si="52"/>
        <v>202009</v>
      </c>
    </row>
    <row r="3365" spans="1:6" x14ac:dyDescent="0.3">
      <c r="A3365" s="21" t="s">
        <v>22</v>
      </c>
      <c r="B3365" s="21" t="s">
        <v>6</v>
      </c>
      <c r="C3365" s="21" t="s">
        <v>11</v>
      </c>
      <c r="D3365" s="22">
        <v>2</v>
      </c>
      <c r="E3365" s="23" t="s">
        <v>68</v>
      </c>
      <c r="F3365">
        <f t="shared" si="52"/>
        <v>202009</v>
      </c>
    </row>
    <row r="3366" spans="1:6" x14ac:dyDescent="0.3">
      <c r="A3366" s="21" t="s">
        <v>22</v>
      </c>
      <c r="B3366" s="21" t="s">
        <v>6</v>
      </c>
      <c r="C3366" s="21" t="s">
        <v>12</v>
      </c>
      <c r="D3366" s="22">
        <v>0</v>
      </c>
      <c r="E3366" s="23" t="s">
        <v>68</v>
      </c>
      <c r="F3366">
        <f t="shared" si="52"/>
        <v>202009</v>
      </c>
    </row>
    <row r="3367" spans="1:6" x14ac:dyDescent="0.3">
      <c r="A3367" s="21" t="s">
        <v>23</v>
      </c>
      <c r="B3367" s="21" t="s">
        <v>6</v>
      </c>
      <c r="C3367" s="21" t="s">
        <v>7</v>
      </c>
      <c r="D3367" s="22">
        <v>4</v>
      </c>
      <c r="E3367" s="23" t="s">
        <v>68</v>
      </c>
      <c r="F3367">
        <f t="shared" si="52"/>
        <v>202009</v>
      </c>
    </row>
    <row r="3368" spans="1:6" x14ac:dyDescent="0.3">
      <c r="A3368" s="21" t="s">
        <v>23</v>
      </c>
      <c r="B3368" s="21" t="s">
        <v>6</v>
      </c>
      <c r="C3368" s="21" t="s">
        <v>9</v>
      </c>
      <c r="D3368" s="22">
        <v>0</v>
      </c>
      <c r="E3368" s="23" t="s">
        <v>68</v>
      </c>
      <c r="F3368">
        <f t="shared" si="52"/>
        <v>202009</v>
      </c>
    </row>
    <row r="3369" spans="1:6" x14ac:dyDescent="0.3">
      <c r="A3369" s="21" t="s">
        <v>23</v>
      </c>
      <c r="B3369" s="21" t="s">
        <v>6</v>
      </c>
      <c r="C3369" s="21" t="s">
        <v>10</v>
      </c>
      <c r="D3369" s="22">
        <v>0</v>
      </c>
      <c r="E3369" s="23" t="s">
        <v>68</v>
      </c>
      <c r="F3369">
        <f t="shared" si="52"/>
        <v>202009</v>
      </c>
    </row>
    <row r="3370" spans="1:6" x14ac:dyDescent="0.3">
      <c r="A3370" s="21" t="s">
        <v>23</v>
      </c>
      <c r="B3370" s="21" t="s">
        <v>6</v>
      </c>
      <c r="C3370" s="21" t="s">
        <v>11</v>
      </c>
      <c r="D3370" s="22">
        <v>0</v>
      </c>
      <c r="E3370" s="23" t="s">
        <v>68</v>
      </c>
      <c r="F3370">
        <f t="shared" si="52"/>
        <v>202009</v>
      </c>
    </row>
    <row r="3371" spans="1:6" x14ac:dyDescent="0.3">
      <c r="A3371" s="21" t="s">
        <v>23</v>
      </c>
      <c r="B3371" s="21" t="s">
        <v>6</v>
      </c>
      <c r="C3371" s="21" t="s">
        <v>12</v>
      </c>
      <c r="D3371" s="22">
        <v>0</v>
      </c>
      <c r="E3371" s="23" t="s">
        <v>68</v>
      </c>
      <c r="F3371">
        <f t="shared" si="52"/>
        <v>202009</v>
      </c>
    </row>
    <row r="3372" spans="1:6" x14ac:dyDescent="0.3">
      <c r="A3372" s="21" t="s">
        <v>24</v>
      </c>
      <c r="B3372" s="21" t="s">
        <v>6</v>
      </c>
      <c r="C3372" s="21" t="s">
        <v>7</v>
      </c>
      <c r="D3372" s="22">
        <v>0</v>
      </c>
      <c r="E3372" s="23" t="s">
        <v>68</v>
      </c>
      <c r="F3372">
        <f t="shared" si="52"/>
        <v>202009</v>
      </c>
    </row>
    <row r="3373" spans="1:6" x14ac:dyDescent="0.3">
      <c r="A3373" s="21" t="s">
        <v>24</v>
      </c>
      <c r="B3373" s="21" t="s">
        <v>6</v>
      </c>
      <c r="C3373" s="21" t="s">
        <v>9</v>
      </c>
      <c r="D3373" s="22">
        <v>0</v>
      </c>
      <c r="E3373" s="23" t="s">
        <v>68</v>
      </c>
      <c r="F3373">
        <f t="shared" si="52"/>
        <v>202009</v>
      </c>
    </row>
    <row r="3374" spans="1:6" x14ac:dyDescent="0.3">
      <c r="A3374" s="21" t="s">
        <v>24</v>
      </c>
      <c r="B3374" s="21" t="s">
        <v>6</v>
      </c>
      <c r="C3374" s="21" t="s">
        <v>10</v>
      </c>
      <c r="D3374" s="22">
        <v>0</v>
      </c>
      <c r="E3374" s="23" t="s">
        <v>68</v>
      </c>
      <c r="F3374">
        <f t="shared" si="52"/>
        <v>202009</v>
      </c>
    </row>
    <row r="3375" spans="1:6" x14ac:dyDescent="0.3">
      <c r="A3375" s="21" t="s">
        <v>24</v>
      </c>
      <c r="B3375" s="21" t="s">
        <v>6</v>
      </c>
      <c r="C3375" s="21" t="s">
        <v>11</v>
      </c>
      <c r="E3375" s="23" t="s">
        <v>68</v>
      </c>
      <c r="F3375">
        <f t="shared" si="52"/>
        <v>202009</v>
      </c>
    </row>
    <row r="3376" spans="1:6" x14ac:dyDescent="0.3">
      <c r="A3376" s="21" t="s">
        <v>24</v>
      </c>
      <c r="B3376" s="21" t="s">
        <v>6</v>
      </c>
      <c r="C3376" s="21" t="s">
        <v>12</v>
      </c>
      <c r="D3376" s="22">
        <v>0</v>
      </c>
      <c r="E3376" s="23" t="s">
        <v>68</v>
      </c>
      <c r="F3376">
        <f t="shared" si="52"/>
        <v>202009</v>
      </c>
    </row>
    <row r="3377" spans="1:6" x14ac:dyDescent="0.3">
      <c r="A3377" s="21" t="s">
        <v>5</v>
      </c>
      <c r="B3377" s="21" t="s">
        <v>6</v>
      </c>
      <c r="C3377" s="21" t="s">
        <v>7</v>
      </c>
      <c r="D3377" s="22">
        <v>290</v>
      </c>
      <c r="E3377" s="23" t="s">
        <v>69</v>
      </c>
      <c r="F3377">
        <f t="shared" si="52"/>
        <v>202010</v>
      </c>
    </row>
    <row r="3378" spans="1:6" x14ac:dyDescent="0.3">
      <c r="A3378" s="21" t="s">
        <v>5</v>
      </c>
      <c r="B3378" s="21" t="s">
        <v>6</v>
      </c>
      <c r="C3378" s="21" t="s">
        <v>9</v>
      </c>
      <c r="D3378" s="22">
        <v>70</v>
      </c>
      <c r="E3378" s="23" t="s">
        <v>69</v>
      </c>
      <c r="F3378">
        <f t="shared" si="52"/>
        <v>202010</v>
      </c>
    </row>
    <row r="3379" spans="1:6" x14ac:dyDescent="0.3">
      <c r="A3379" s="21" t="s">
        <v>5</v>
      </c>
      <c r="B3379" s="21" t="s">
        <v>6</v>
      </c>
      <c r="C3379" s="21" t="s">
        <v>10</v>
      </c>
      <c r="D3379" s="22">
        <v>131</v>
      </c>
      <c r="E3379" s="23" t="s">
        <v>69</v>
      </c>
      <c r="F3379">
        <f t="shared" si="52"/>
        <v>202010</v>
      </c>
    </row>
    <row r="3380" spans="1:6" x14ac:dyDescent="0.3">
      <c r="A3380" s="21" t="s">
        <v>5</v>
      </c>
      <c r="B3380" s="21" t="s">
        <v>6</v>
      </c>
      <c r="C3380" s="21" t="s">
        <v>11</v>
      </c>
      <c r="D3380" s="22">
        <v>82</v>
      </c>
      <c r="E3380" s="23" t="s">
        <v>69</v>
      </c>
      <c r="F3380">
        <f t="shared" si="52"/>
        <v>202010</v>
      </c>
    </row>
    <row r="3381" spans="1:6" x14ac:dyDescent="0.3">
      <c r="A3381" s="21" t="s">
        <v>5</v>
      </c>
      <c r="B3381" s="21" t="s">
        <v>6</v>
      </c>
      <c r="C3381" s="21" t="s">
        <v>12</v>
      </c>
      <c r="D3381" s="22">
        <v>13</v>
      </c>
      <c r="E3381" s="23" t="s">
        <v>69</v>
      </c>
      <c r="F3381">
        <f t="shared" si="52"/>
        <v>202010</v>
      </c>
    </row>
    <row r="3382" spans="1:6" x14ac:dyDescent="0.3">
      <c r="A3382" s="21" t="s">
        <v>13</v>
      </c>
      <c r="B3382" s="21" t="s">
        <v>6</v>
      </c>
      <c r="C3382" s="21" t="s">
        <v>7</v>
      </c>
      <c r="D3382" s="22">
        <v>40</v>
      </c>
      <c r="E3382" s="23" t="s">
        <v>69</v>
      </c>
      <c r="F3382">
        <f t="shared" si="52"/>
        <v>202010</v>
      </c>
    </row>
    <row r="3383" spans="1:6" x14ac:dyDescent="0.3">
      <c r="A3383" s="21" t="s">
        <v>13</v>
      </c>
      <c r="B3383" s="21" t="s">
        <v>6</v>
      </c>
      <c r="C3383" s="21" t="s">
        <v>9</v>
      </c>
      <c r="D3383" s="22">
        <v>13</v>
      </c>
      <c r="E3383" s="23" t="s">
        <v>69</v>
      </c>
      <c r="F3383">
        <f t="shared" si="52"/>
        <v>202010</v>
      </c>
    </row>
    <row r="3384" spans="1:6" x14ac:dyDescent="0.3">
      <c r="A3384" s="21" t="s">
        <v>13</v>
      </c>
      <c r="B3384" s="21" t="s">
        <v>6</v>
      </c>
      <c r="C3384" s="21" t="s">
        <v>10</v>
      </c>
      <c r="D3384" s="22">
        <v>23</v>
      </c>
      <c r="E3384" s="23" t="s">
        <v>69</v>
      </c>
      <c r="F3384">
        <f t="shared" si="52"/>
        <v>202010</v>
      </c>
    </row>
    <row r="3385" spans="1:6" x14ac:dyDescent="0.3">
      <c r="A3385" s="21" t="s">
        <v>13</v>
      </c>
      <c r="B3385" s="21" t="s">
        <v>6</v>
      </c>
      <c r="C3385" s="21" t="s">
        <v>11</v>
      </c>
      <c r="D3385" s="22">
        <v>11</v>
      </c>
      <c r="E3385" s="23" t="s">
        <v>69</v>
      </c>
      <c r="F3385">
        <f t="shared" si="52"/>
        <v>202010</v>
      </c>
    </row>
    <row r="3386" spans="1:6" x14ac:dyDescent="0.3">
      <c r="A3386" s="21" t="s">
        <v>13</v>
      </c>
      <c r="B3386" s="21" t="s">
        <v>6</v>
      </c>
      <c r="C3386" s="21" t="s">
        <v>12</v>
      </c>
      <c r="D3386" s="22">
        <v>1</v>
      </c>
      <c r="E3386" s="23" t="s">
        <v>69</v>
      </c>
      <c r="F3386">
        <f t="shared" si="52"/>
        <v>202010</v>
      </c>
    </row>
    <row r="3387" spans="1:6" x14ac:dyDescent="0.3">
      <c r="A3387" s="21" t="s">
        <v>14</v>
      </c>
      <c r="B3387" s="21" t="s">
        <v>6</v>
      </c>
      <c r="C3387" s="21" t="s">
        <v>7</v>
      </c>
      <c r="D3387" s="22">
        <v>138</v>
      </c>
      <c r="E3387" s="23" t="s">
        <v>69</v>
      </c>
      <c r="F3387">
        <f t="shared" si="52"/>
        <v>202010</v>
      </c>
    </row>
    <row r="3388" spans="1:6" x14ac:dyDescent="0.3">
      <c r="A3388" s="21" t="s">
        <v>14</v>
      </c>
      <c r="B3388" s="21" t="s">
        <v>6</v>
      </c>
      <c r="C3388" s="21" t="s">
        <v>9</v>
      </c>
      <c r="D3388" s="22">
        <v>20</v>
      </c>
      <c r="E3388" s="23" t="s">
        <v>69</v>
      </c>
      <c r="F3388">
        <f t="shared" si="52"/>
        <v>202010</v>
      </c>
    </row>
    <row r="3389" spans="1:6" x14ac:dyDescent="0.3">
      <c r="A3389" s="21" t="s">
        <v>14</v>
      </c>
      <c r="B3389" s="21" t="s">
        <v>6</v>
      </c>
      <c r="C3389" s="21" t="s">
        <v>10</v>
      </c>
      <c r="D3389" s="22">
        <v>69</v>
      </c>
      <c r="E3389" s="23" t="s">
        <v>69</v>
      </c>
      <c r="F3389">
        <f t="shared" si="52"/>
        <v>202010</v>
      </c>
    </row>
    <row r="3390" spans="1:6" x14ac:dyDescent="0.3">
      <c r="A3390" s="21" t="s">
        <v>14</v>
      </c>
      <c r="B3390" s="21" t="s">
        <v>6</v>
      </c>
      <c r="C3390" s="21" t="s">
        <v>11</v>
      </c>
      <c r="D3390" s="22">
        <v>23</v>
      </c>
      <c r="E3390" s="23" t="s">
        <v>69</v>
      </c>
      <c r="F3390">
        <f t="shared" si="52"/>
        <v>202010</v>
      </c>
    </row>
    <row r="3391" spans="1:6" x14ac:dyDescent="0.3">
      <c r="A3391" s="21" t="s">
        <v>14</v>
      </c>
      <c r="B3391" s="21" t="s">
        <v>6</v>
      </c>
      <c r="C3391" s="21" t="s">
        <v>12</v>
      </c>
      <c r="D3391" s="22">
        <v>10</v>
      </c>
      <c r="E3391" s="23" t="s">
        <v>69</v>
      </c>
      <c r="F3391">
        <f t="shared" si="52"/>
        <v>202010</v>
      </c>
    </row>
    <row r="3392" spans="1:6" x14ac:dyDescent="0.3">
      <c r="A3392" s="21" t="s">
        <v>140</v>
      </c>
      <c r="B3392" s="21" t="s">
        <v>6</v>
      </c>
      <c r="C3392" s="21" t="s">
        <v>7</v>
      </c>
      <c r="D3392" s="22">
        <v>12</v>
      </c>
      <c r="E3392" s="23" t="s">
        <v>69</v>
      </c>
      <c r="F3392">
        <f t="shared" si="52"/>
        <v>202010</v>
      </c>
    </row>
    <row r="3393" spans="1:6" x14ac:dyDescent="0.3">
      <c r="A3393" s="21" t="s">
        <v>140</v>
      </c>
      <c r="B3393" s="21" t="s">
        <v>6</v>
      </c>
      <c r="C3393" s="21" t="s">
        <v>9</v>
      </c>
      <c r="D3393" s="22">
        <v>2</v>
      </c>
      <c r="E3393" s="23" t="s">
        <v>69</v>
      </c>
      <c r="F3393">
        <f t="shared" si="52"/>
        <v>202010</v>
      </c>
    </row>
    <row r="3394" spans="1:6" x14ac:dyDescent="0.3">
      <c r="A3394" s="21" t="s">
        <v>140</v>
      </c>
      <c r="B3394" s="21" t="s">
        <v>6</v>
      </c>
      <c r="C3394" s="21" t="s">
        <v>10</v>
      </c>
      <c r="D3394" s="22">
        <v>6</v>
      </c>
      <c r="E3394" s="23" t="s">
        <v>69</v>
      </c>
      <c r="F3394">
        <f t="shared" si="52"/>
        <v>202010</v>
      </c>
    </row>
    <row r="3395" spans="1:6" x14ac:dyDescent="0.3">
      <c r="A3395" s="21" t="s">
        <v>140</v>
      </c>
      <c r="B3395" s="21" t="s">
        <v>6</v>
      </c>
      <c r="C3395" s="21" t="s">
        <v>11</v>
      </c>
      <c r="D3395" s="22">
        <v>6</v>
      </c>
      <c r="E3395" s="23" t="s">
        <v>69</v>
      </c>
      <c r="F3395">
        <f t="shared" ref="F3395:F3458" si="53">YEAR(E3395)*100+MONTH(E3395)</f>
        <v>202010</v>
      </c>
    </row>
    <row r="3396" spans="1:6" x14ac:dyDescent="0.3">
      <c r="A3396" s="21" t="s">
        <v>140</v>
      </c>
      <c r="B3396" s="21" t="s">
        <v>6</v>
      </c>
      <c r="C3396" s="21" t="s">
        <v>12</v>
      </c>
      <c r="D3396" s="22">
        <v>4</v>
      </c>
      <c r="E3396" s="23" t="s">
        <v>69</v>
      </c>
      <c r="F3396">
        <f t="shared" si="53"/>
        <v>202010</v>
      </c>
    </row>
    <row r="3397" spans="1:6" x14ac:dyDescent="0.3">
      <c r="A3397" s="21" t="s">
        <v>15</v>
      </c>
      <c r="B3397" s="21" t="s">
        <v>6</v>
      </c>
      <c r="C3397" s="21" t="s">
        <v>7</v>
      </c>
      <c r="D3397" s="22">
        <v>454</v>
      </c>
      <c r="E3397" s="23" t="s">
        <v>69</v>
      </c>
      <c r="F3397">
        <f t="shared" si="53"/>
        <v>202010</v>
      </c>
    </row>
    <row r="3398" spans="1:6" x14ac:dyDescent="0.3">
      <c r="A3398" s="21" t="s">
        <v>15</v>
      </c>
      <c r="B3398" s="21" t="s">
        <v>6</v>
      </c>
      <c r="C3398" s="21" t="s">
        <v>9</v>
      </c>
      <c r="D3398" s="22">
        <v>161</v>
      </c>
      <c r="E3398" s="23" t="s">
        <v>69</v>
      </c>
      <c r="F3398">
        <f t="shared" si="53"/>
        <v>202010</v>
      </c>
    </row>
    <row r="3399" spans="1:6" x14ac:dyDescent="0.3">
      <c r="A3399" s="21" t="s">
        <v>15</v>
      </c>
      <c r="B3399" s="21" t="s">
        <v>6</v>
      </c>
      <c r="C3399" s="21" t="s">
        <v>10</v>
      </c>
      <c r="D3399" s="22">
        <v>395</v>
      </c>
      <c r="E3399" s="23" t="s">
        <v>69</v>
      </c>
      <c r="F3399">
        <f t="shared" si="53"/>
        <v>202010</v>
      </c>
    </row>
    <row r="3400" spans="1:6" x14ac:dyDescent="0.3">
      <c r="A3400" s="21" t="s">
        <v>15</v>
      </c>
      <c r="B3400" s="21" t="s">
        <v>6</v>
      </c>
      <c r="C3400" s="21" t="s">
        <v>11</v>
      </c>
      <c r="D3400" s="22">
        <v>159</v>
      </c>
      <c r="E3400" s="23" t="s">
        <v>69</v>
      </c>
      <c r="F3400">
        <f t="shared" si="53"/>
        <v>202010</v>
      </c>
    </row>
    <row r="3401" spans="1:6" x14ac:dyDescent="0.3">
      <c r="A3401" s="21" t="s">
        <v>15</v>
      </c>
      <c r="B3401" s="21" t="s">
        <v>6</v>
      </c>
      <c r="C3401" s="21" t="s">
        <v>12</v>
      </c>
      <c r="D3401" s="22">
        <v>29</v>
      </c>
      <c r="E3401" s="23" t="s">
        <v>69</v>
      </c>
      <c r="F3401">
        <f t="shared" si="53"/>
        <v>202010</v>
      </c>
    </row>
    <row r="3402" spans="1:6" x14ac:dyDescent="0.3">
      <c r="A3402" s="21" t="s">
        <v>16</v>
      </c>
      <c r="B3402" s="21" t="s">
        <v>6</v>
      </c>
      <c r="C3402" s="21" t="s">
        <v>7</v>
      </c>
      <c r="D3402" s="22">
        <v>954</v>
      </c>
      <c r="E3402" s="23" t="s">
        <v>69</v>
      </c>
      <c r="F3402">
        <f t="shared" si="53"/>
        <v>202010</v>
      </c>
    </row>
    <row r="3403" spans="1:6" x14ac:dyDescent="0.3">
      <c r="A3403" s="21" t="s">
        <v>16</v>
      </c>
      <c r="B3403" s="21" t="s">
        <v>6</v>
      </c>
      <c r="C3403" s="21" t="s">
        <v>9</v>
      </c>
      <c r="D3403" s="22">
        <v>230</v>
      </c>
      <c r="E3403" s="23" t="s">
        <v>69</v>
      </c>
      <c r="F3403">
        <f t="shared" si="53"/>
        <v>202010</v>
      </c>
    </row>
    <row r="3404" spans="1:6" x14ac:dyDescent="0.3">
      <c r="A3404" s="21" t="s">
        <v>16</v>
      </c>
      <c r="B3404" s="21" t="s">
        <v>6</v>
      </c>
      <c r="C3404" s="21" t="s">
        <v>10</v>
      </c>
      <c r="D3404" s="22">
        <v>288</v>
      </c>
      <c r="E3404" s="23" t="s">
        <v>69</v>
      </c>
      <c r="F3404">
        <f t="shared" si="53"/>
        <v>202010</v>
      </c>
    </row>
    <row r="3405" spans="1:6" x14ac:dyDescent="0.3">
      <c r="A3405" s="21" t="s">
        <v>16</v>
      </c>
      <c r="B3405" s="21" t="s">
        <v>6</v>
      </c>
      <c r="C3405" s="21" t="s">
        <v>11</v>
      </c>
      <c r="D3405" s="22">
        <v>91</v>
      </c>
      <c r="E3405" s="23" t="s">
        <v>69</v>
      </c>
      <c r="F3405">
        <f t="shared" si="53"/>
        <v>202010</v>
      </c>
    </row>
    <row r="3406" spans="1:6" x14ac:dyDescent="0.3">
      <c r="A3406" s="21" t="s">
        <v>16</v>
      </c>
      <c r="B3406" s="21" t="s">
        <v>6</v>
      </c>
      <c r="C3406" s="21" t="s">
        <v>12</v>
      </c>
      <c r="D3406" s="22">
        <v>17</v>
      </c>
      <c r="E3406" s="23" t="s">
        <v>69</v>
      </c>
      <c r="F3406">
        <f t="shared" si="53"/>
        <v>202010</v>
      </c>
    </row>
    <row r="3407" spans="1:6" x14ac:dyDescent="0.3">
      <c r="A3407" s="21" t="s">
        <v>17</v>
      </c>
      <c r="B3407" s="21" t="s">
        <v>6</v>
      </c>
      <c r="C3407" s="21" t="s">
        <v>7</v>
      </c>
      <c r="D3407" s="22">
        <v>102</v>
      </c>
      <c r="E3407" s="23" t="s">
        <v>69</v>
      </c>
      <c r="F3407">
        <f t="shared" si="53"/>
        <v>202010</v>
      </c>
    </row>
    <row r="3408" spans="1:6" x14ac:dyDescent="0.3">
      <c r="A3408" s="21" t="s">
        <v>17</v>
      </c>
      <c r="B3408" s="21" t="s">
        <v>6</v>
      </c>
      <c r="C3408" s="21" t="s">
        <v>9</v>
      </c>
      <c r="D3408" s="22">
        <v>9</v>
      </c>
      <c r="E3408" s="23" t="s">
        <v>69</v>
      </c>
      <c r="F3408">
        <f t="shared" si="53"/>
        <v>202010</v>
      </c>
    </row>
    <row r="3409" spans="1:6" x14ac:dyDescent="0.3">
      <c r="A3409" s="21" t="s">
        <v>17</v>
      </c>
      <c r="B3409" s="21" t="s">
        <v>6</v>
      </c>
      <c r="C3409" s="21" t="s">
        <v>10</v>
      </c>
      <c r="D3409" s="22">
        <v>8</v>
      </c>
      <c r="E3409" s="23" t="s">
        <v>69</v>
      </c>
      <c r="F3409">
        <f t="shared" si="53"/>
        <v>202010</v>
      </c>
    </row>
    <row r="3410" spans="1:6" x14ac:dyDescent="0.3">
      <c r="A3410" s="21" t="s">
        <v>17</v>
      </c>
      <c r="B3410" s="21" t="s">
        <v>6</v>
      </c>
      <c r="C3410" s="21" t="s">
        <v>11</v>
      </c>
      <c r="D3410" s="22">
        <v>7</v>
      </c>
      <c r="E3410" s="23" t="s">
        <v>69</v>
      </c>
      <c r="F3410">
        <f t="shared" si="53"/>
        <v>202010</v>
      </c>
    </row>
    <row r="3411" spans="1:6" x14ac:dyDescent="0.3">
      <c r="A3411" s="21" t="s">
        <v>17</v>
      </c>
      <c r="B3411" s="21" t="s">
        <v>6</v>
      </c>
      <c r="C3411" s="21" t="s">
        <v>12</v>
      </c>
      <c r="D3411" s="22">
        <v>0</v>
      </c>
      <c r="E3411" s="23" t="s">
        <v>69</v>
      </c>
      <c r="F3411">
        <f t="shared" si="53"/>
        <v>202010</v>
      </c>
    </row>
    <row r="3412" spans="1:6" x14ac:dyDescent="0.3">
      <c r="A3412" s="21" t="s">
        <v>141</v>
      </c>
      <c r="B3412" s="21" t="s">
        <v>6</v>
      </c>
      <c r="C3412" s="21" t="s">
        <v>7</v>
      </c>
      <c r="D3412" s="22">
        <v>10</v>
      </c>
      <c r="E3412" s="23" t="s">
        <v>69</v>
      </c>
      <c r="F3412">
        <f t="shared" si="53"/>
        <v>202010</v>
      </c>
    </row>
    <row r="3413" spans="1:6" x14ac:dyDescent="0.3">
      <c r="A3413" s="21" t="s">
        <v>141</v>
      </c>
      <c r="B3413" s="21" t="s">
        <v>6</v>
      </c>
      <c r="C3413" s="21" t="s">
        <v>9</v>
      </c>
      <c r="D3413" s="22">
        <v>5</v>
      </c>
      <c r="E3413" s="23" t="s">
        <v>69</v>
      </c>
      <c r="F3413">
        <f t="shared" si="53"/>
        <v>202010</v>
      </c>
    </row>
    <row r="3414" spans="1:6" x14ac:dyDescent="0.3">
      <c r="A3414" s="21" t="s">
        <v>141</v>
      </c>
      <c r="B3414" s="21" t="s">
        <v>6</v>
      </c>
      <c r="C3414" s="21" t="s">
        <v>10</v>
      </c>
      <c r="D3414" s="22">
        <v>11</v>
      </c>
      <c r="E3414" s="23" t="s">
        <v>69</v>
      </c>
      <c r="F3414">
        <f t="shared" si="53"/>
        <v>202010</v>
      </c>
    </row>
    <row r="3415" spans="1:6" x14ac:dyDescent="0.3">
      <c r="A3415" s="21" t="s">
        <v>141</v>
      </c>
      <c r="B3415" s="21" t="s">
        <v>6</v>
      </c>
      <c r="C3415" s="21" t="s">
        <v>11</v>
      </c>
      <c r="D3415" s="22">
        <v>0</v>
      </c>
      <c r="E3415" s="23" t="s">
        <v>69</v>
      </c>
      <c r="F3415">
        <f t="shared" si="53"/>
        <v>202010</v>
      </c>
    </row>
    <row r="3416" spans="1:6" x14ac:dyDescent="0.3">
      <c r="A3416" s="21" t="s">
        <v>141</v>
      </c>
      <c r="B3416" s="21" t="s">
        <v>6</v>
      </c>
      <c r="C3416" s="21" t="s">
        <v>12</v>
      </c>
      <c r="D3416" s="22">
        <v>0</v>
      </c>
      <c r="E3416" s="23" t="s">
        <v>69</v>
      </c>
      <c r="F3416">
        <f t="shared" si="53"/>
        <v>202010</v>
      </c>
    </row>
    <row r="3417" spans="1:6" x14ac:dyDescent="0.3">
      <c r="A3417" s="21" t="s">
        <v>18</v>
      </c>
      <c r="B3417" s="21" t="s">
        <v>6</v>
      </c>
      <c r="C3417" s="21" t="s">
        <v>7</v>
      </c>
      <c r="D3417" s="22">
        <v>363</v>
      </c>
      <c r="E3417" s="23" t="s">
        <v>69</v>
      </c>
      <c r="F3417">
        <f t="shared" si="53"/>
        <v>202010</v>
      </c>
    </row>
    <row r="3418" spans="1:6" x14ac:dyDescent="0.3">
      <c r="A3418" s="21" t="s">
        <v>18</v>
      </c>
      <c r="B3418" s="21" t="s">
        <v>6</v>
      </c>
      <c r="C3418" s="21" t="s">
        <v>9</v>
      </c>
      <c r="D3418" s="22">
        <v>117</v>
      </c>
      <c r="E3418" s="23" t="s">
        <v>69</v>
      </c>
      <c r="F3418">
        <f t="shared" si="53"/>
        <v>202010</v>
      </c>
    </row>
    <row r="3419" spans="1:6" x14ac:dyDescent="0.3">
      <c r="A3419" s="21" t="s">
        <v>18</v>
      </c>
      <c r="B3419" s="21" t="s">
        <v>6</v>
      </c>
      <c r="C3419" s="21" t="s">
        <v>10</v>
      </c>
      <c r="D3419" s="22">
        <v>125</v>
      </c>
      <c r="E3419" s="23" t="s">
        <v>69</v>
      </c>
      <c r="F3419">
        <f t="shared" si="53"/>
        <v>202010</v>
      </c>
    </row>
    <row r="3420" spans="1:6" x14ac:dyDescent="0.3">
      <c r="A3420" s="21" t="s">
        <v>18</v>
      </c>
      <c r="B3420" s="21" t="s">
        <v>6</v>
      </c>
      <c r="C3420" s="21" t="s">
        <v>11</v>
      </c>
      <c r="D3420" s="22">
        <v>85</v>
      </c>
      <c r="E3420" s="23" t="s">
        <v>69</v>
      </c>
      <c r="F3420">
        <f t="shared" si="53"/>
        <v>202010</v>
      </c>
    </row>
    <row r="3421" spans="1:6" x14ac:dyDescent="0.3">
      <c r="A3421" s="21" t="s">
        <v>18</v>
      </c>
      <c r="B3421" s="21" t="s">
        <v>6</v>
      </c>
      <c r="C3421" s="21" t="s">
        <v>12</v>
      </c>
      <c r="D3421" s="22">
        <v>13</v>
      </c>
      <c r="E3421" s="23" t="s">
        <v>69</v>
      </c>
      <c r="F3421">
        <f t="shared" si="53"/>
        <v>202010</v>
      </c>
    </row>
    <row r="3422" spans="1:6" x14ac:dyDescent="0.3">
      <c r="A3422" s="21" t="s">
        <v>19</v>
      </c>
      <c r="B3422" s="21" t="s">
        <v>6</v>
      </c>
      <c r="C3422" s="21" t="s">
        <v>7</v>
      </c>
      <c r="D3422" s="22">
        <v>32</v>
      </c>
      <c r="E3422" s="23" t="s">
        <v>69</v>
      </c>
      <c r="F3422">
        <f t="shared" si="53"/>
        <v>202010</v>
      </c>
    </row>
    <row r="3423" spans="1:6" x14ac:dyDescent="0.3">
      <c r="A3423" s="21" t="s">
        <v>19</v>
      </c>
      <c r="B3423" s="21" t="s">
        <v>6</v>
      </c>
      <c r="C3423" s="21" t="s">
        <v>9</v>
      </c>
      <c r="D3423" s="22">
        <v>1</v>
      </c>
      <c r="E3423" s="23" t="s">
        <v>69</v>
      </c>
      <c r="F3423">
        <f t="shared" si="53"/>
        <v>202010</v>
      </c>
    </row>
    <row r="3424" spans="1:6" x14ac:dyDescent="0.3">
      <c r="A3424" s="21" t="s">
        <v>19</v>
      </c>
      <c r="B3424" s="21" t="s">
        <v>6</v>
      </c>
      <c r="C3424" s="21" t="s">
        <v>10</v>
      </c>
      <c r="D3424" s="22">
        <v>8</v>
      </c>
      <c r="E3424" s="23" t="s">
        <v>69</v>
      </c>
      <c r="F3424">
        <f t="shared" si="53"/>
        <v>202010</v>
      </c>
    </row>
    <row r="3425" spans="1:6" x14ac:dyDescent="0.3">
      <c r="A3425" s="21" t="s">
        <v>19</v>
      </c>
      <c r="B3425" s="21" t="s">
        <v>6</v>
      </c>
      <c r="C3425" s="21" t="s">
        <v>11</v>
      </c>
      <c r="D3425" s="22">
        <v>8</v>
      </c>
      <c r="E3425" s="23" t="s">
        <v>69</v>
      </c>
      <c r="F3425">
        <f t="shared" si="53"/>
        <v>202010</v>
      </c>
    </row>
    <row r="3426" spans="1:6" x14ac:dyDescent="0.3">
      <c r="A3426" s="21" t="s">
        <v>19</v>
      </c>
      <c r="B3426" s="21" t="s">
        <v>6</v>
      </c>
      <c r="C3426" s="21" t="s">
        <v>12</v>
      </c>
      <c r="D3426" s="22">
        <v>2</v>
      </c>
      <c r="E3426" s="23" t="s">
        <v>69</v>
      </c>
      <c r="F3426">
        <f t="shared" si="53"/>
        <v>202010</v>
      </c>
    </row>
    <row r="3427" spans="1:6" x14ac:dyDescent="0.3">
      <c r="A3427" s="21" t="s">
        <v>20</v>
      </c>
      <c r="B3427" s="21" t="s">
        <v>6</v>
      </c>
      <c r="C3427" s="21" t="s">
        <v>7</v>
      </c>
      <c r="D3427" s="22">
        <v>79</v>
      </c>
      <c r="E3427" s="23" t="s">
        <v>69</v>
      </c>
      <c r="F3427">
        <f t="shared" si="53"/>
        <v>202010</v>
      </c>
    </row>
    <row r="3428" spans="1:6" x14ac:dyDescent="0.3">
      <c r="A3428" s="21" t="s">
        <v>20</v>
      </c>
      <c r="B3428" s="21" t="s">
        <v>6</v>
      </c>
      <c r="C3428" s="21" t="s">
        <v>9</v>
      </c>
      <c r="D3428" s="22">
        <v>17</v>
      </c>
      <c r="E3428" s="23" t="s">
        <v>69</v>
      </c>
      <c r="F3428">
        <f t="shared" si="53"/>
        <v>202010</v>
      </c>
    </row>
    <row r="3429" spans="1:6" x14ac:dyDescent="0.3">
      <c r="A3429" s="21" t="s">
        <v>20</v>
      </c>
      <c r="B3429" s="21" t="s">
        <v>6</v>
      </c>
      <c r="C3429" s="21" t="s">
        <v>10</v>
      </c>
      <c r="D3429" s="22">
        <v>25</v>
      </c>
      <c r="E3429" s="23" t="s">
        <v>69</v>
      </c>
      <c r="F3429">
        <f t="shared" si="53"/>
        <v>202010</v>
      </c>
    </row>
    <row r="3430" spans="1:6" x14ac:dyDescent="0.3">
      <c r="A3430" s="21" t="s">
        <v>20</v>
      </c>
      <c r="B3430" s="21" t="s">
        <v>6</v>
      </c>
      <c r="C3430" s="21" t="s">
        <v>11</v>
      </c>
      <c r="D3430" s="22">
        <v>11</v>
      </c>
      <c r="E3430" s="23" t="s">
        <v>69</v>
      </c>
      <c r="F3430">
        <f t="shared" si="53"/>
        <v>202010</v>
      </c>
    </row>
    <row r="3431" spans="1:6" x14ac:dyDescent="0.3">
      <c r="A3431" s="21" t="s">
        <v>20</v>
      </c>
      <c r="B3431" s="21" t="s">
        <v>6</v>
      </c>
      <c r="C3431" s="21" t="s">
        <v>12</v>
      </c>
      <c r="D3431" s="22">
        <v>0</v>
      </c>
      <c r="E3431" s="23" t="s">
        <v>69</v>
      </c>
      <c r="F3431">
        <f t="shared" si="53"/>
        <v>202010</v>
      </c>
    </row>
    <row r="3432" spans="1:6" x14ac:dyDescent="0.3">
      <c r="A3432" s="21" t="s">
        <v>21</v>
      </c>
      <c r="B3432" s="21" t="s">
        <v>6</v>
      </c>
      <c r="C3432" s="21" t="s">
        <v>7</v>
      </c>
      <c r="D3432" s="22">
        <v>30</v>
      </c>
      <c r="E3432" s="23" t="s">
        <v>69</v>
      </c>
      <c r="F3432">
        <f t="shared" si="53"/>
        <v>202010</v>
      </c>
    </row>
    <row r="3433" spans="1:6" x14ac:dyDescent="0.3">
      <c r="A3433" s="21" t="s">
        <v>21</v>
      </c>
      <c r="B3433" s="21" t="s">
        <v>6</v>
      </c>
      <c r="C3433" s="21" t="s">
        <v>9</v>
      </c>
      <c r="D3433" s="22">
        <v>36</v>
      </c>
      <c r="E3433" s="23" t="s">
        <v>69</v>
      </c>
      <c r="F3433">
        <f t="shared" si="53"/>
        <v>202010</v>
      </c>
    </row>
    <row r="3434" spans="1:6" x14ac:dyDescent="0.3">
      <c r="A3434" s="21" t="s">
        <v>21</v>
      </c>
      <c r="B3434" s="21" t="s">
        <v>6</v>
      </c>
      <c r="C3434" s="21" t="s">
        <v>10</v>
      </c>
      <c r="D3434" s="22">
        <v>19</v>
      </c>
      <c r="E3434" s="23" t="s">
        <v>69</v>
      </c>
      <c r="F3434">
        <f t="shared" si="53"/>
        <v>202010</v>
      </c>
    </row>
    <row r="3435" spans="1:6" x14ac:dyDescent="0.3">
      <c r="A3435" s="21" t="s">
        <v>21</v>
      </c>
      <c r="B3435" s="21" t="s">
        <v>6</v>
      </c>
      <c r="C3435" s="21" t="s">
        <v>11</v>
      </c>
      <c r="D3435" s="22">
        <v>4</v>
      </c>
      <c r="E3435" s="23" t="s">
        <v>69</v>
      </c>
      <c r="F3435">
        <f t="shared" si="53"/>
        <v>202010</v>
      </c>
    </row>
    <row r="3436" spans="1:6" x14ac:dyDescent="0.3">
      <c r="A3436" s="21" t="s">
        <v>21</v>
      </c>
      <c r="B3436" s="21" t="s">
        <v>6</v>
      </c>
      <c r="C3436" s="21" t="s">
        <v>12</v>
      </c>
      <c r="D3436" s="22">
        <v>1</v>
      </c>
      <c r="E3436" s="23" t="s">
        <v>69</v>
      </c>
      <c r="F3436">
        <f t="shared" si="53"/>
        <v>202010</v>
      </c>
    </row>
    <row r="3437" spans="1:6" x14ac:dyDescent="0.3">
      <c r="A3437" s="21" t="s">
        <v>22</v>
      </c>
      <c r="B3437" s="21" t="s">
        <v>6</v>
      </c>
      <c r="C3437" s="21" t="s">
        <v>7</v>
      </c>
      <c r="D3437" s="22">
        <v>10</v>
      </c>
      <c r="E3437" s="23" t="s">
        <v>69</v>
      </c>
      <c r="F3437">
        <f t="shared" si="53"/>
        <v>202010</v>
      </c>
    </row>
    <row r="3438" spans="1:6" x14ac:dyDescent="0.3">
      <c r="A3438" s="21" t="s">
        <v>22</v>
      </c>
      <c r="B3438" s="21" t="s">
        <v>6</v>
      </c>
      <c r="C3438" s="21" t="s">
        <v>9</v>
      </c>
      <c r="D3438" s="22">
        <v>2</v>
      </c>
      <c r="E3438" s="23" t="s">
        <v>69</v>
      </c>
      <c r="F3438">
        <f t="shared" si="53"/>
        <v>202010</v>
      </c>
    </row>
    <row r="3439" spans="1:6" x14ac:dyDescent="0.3">
      <c r="A3439" s="21" t="s">
        <v>22</v>
      </c>
      <c r="B3439" s="21" t="s">
        <v>6</v>
      </c>
      <c r="C3439" s="21" t="s">
        <v>10</v>
      </c>
      <c r="D3439" s="22">
        <v>6</v>
      </c>
      <c r="E3439" s="23" t="s">
        <v>69</v>
      </c>
      <c r="F3439">
        <f t="shared" si="53"/>
        <v>202010</v>
      </c>
    </row>
    <row r="3440" spans="1:6" x14ac:dyDescent="0.3">
      <c r="A3440" s="21" t="s">
        <v>22</v>
      </c>
      <c r="B3440" s="21" t="s">
        <v>6</v>
      </c>
      <c r="C3440" s="21" t="s">
        <v>11</v>
      </c>
      <c r="D3440" s="22">
        <v>2</v>
      </c>
      <c r="E3440" s="23" t="s">
        <v>69</v>
      </c>
      <c r="F3440">
        <f t="shared" si="53"/>
        <v>202010</v>
      </c>
    </row>
    <row r="3441" spans="1:6" x14ac:dyDescent="0.3">
      <c r="A3441" s="21" t="s">
        <v>22</v>
      </c>
      <c r="B3441" s="21" t="s">
        <v>6</v>
      </c>
      <c r="C3441" s="21" t="s">
        <v>12</v>
      </c>
      <c r="D3441" s="22">
        <v>2</v>
      </c>
      <c r="E3441" s="23" t="s">
        <v>69</v>
      </c>
      <c r="F3441">
        <f t="shared" si="53"/>
        <v>202010</v>
      </c>
    </row>
    <row r="3442" spans="1:6" x14ac:dyDescent="0.3">
      <c r="A3442" s="21" t="s">
        <v>23</v>
      </c>
      <c r="B3442" s="21" t="s">
        <v>6</v>
      </c>
      <c r="C3442" s="21" t="s">
        <v>7</v>
      </c>
      <c r="D3442" s="22">
        <v>0</v>
      </c>
      <c r="E3442" s="23" t="s">
        <v>69</v>
      </c>
      <c r="F3442">
        <f t="shared" si="53"/>
        <v>202010</v>
      </c>
    </row>
    <row r="3443" spans="1:6" x14ac:dyDescent="0.3">
      <c r="A3443" s="21" t="s">
        <v>23</v>
      </c>
      <c r="B3443" s="21" t="s">
        <v>6</v>
      </c>
      <c r="C3443" s="21" t="s">
        <v>9</v>
      </c>
      <c r="D3443" s="22">
        <v>0</v>
      </c>
      <c r="E3443" s="23" t="s">
        <v>69</v>
      </c>
      <c r="F3443">
        <f t="shared" si="53"/>
        <v>202010</v>
      </c>
    </row>
    <row r="3444" spans="1:6" x14ac:dyDescent="0.3">
      <c r="A3444" s="21" t="s">
        <v>23</v>
      </c>
      <c r="B3444" s="21" t="s">
        <v>6</v>
      </c>
      <c r="C3444" s="21" t="s">
        <v>10</v>
      </c>
      <c r="D3444" s="22">
        <v>1</v>
      </c>
      <c r="E3444" s="23" t="s">
        <v>69</v>
      </c>
      <c r="F3444">
        <f t="shared" si="53"/>
        <v>202010</v>
      </c>
    </row>
    <row r="3445" spans="1:6" x14ac:dyDescent="0.3">
      <c r="A3445" s="21" t="s">
        <v>23</v>
      </c>
      <c r="B3445" s="21" t="s">
        <v>6</v>
      </c>
      <c r="C3445" s="21" t="s">
        <v>11</v>
      </c>
      <c r="D3445" s="22">
        <v>0</v>
      </c>
      <c r="E3445" s="23" t="s">
        <v>69</v>
      </c>
      <c r="F3445">
        <f t="shared" si="53"/>
        <v>202010</v>
      </c>
    </row>
    <row r="3446" spans="1:6" x14ac:dyDescent="0.3">
      <c r="A3446" s="21" t="s">
        <v>23</v>
      </c>
      <c r="B3446" s="21" t="s">
        <v>6</v>
      </c>
      <c r="C3446" s="21" t="s">
        <v>12</v>
      </c>
      <c r="D3446" s="22">
        <v>0</v>
      </c>
      <c r="E3446" s="23" t="s">
        <v>69</v>
      </c>
      <c r="F3446">
        <f t="shared" si="53"/>
        <v>202010</v>
      </c>
    </row>
    <row r="3447" spans="1:6" x14ac:dyDescent="0.3">
      <c r="A3447" s="21" t="s">
        <v>24</v>
      </c>
      <c r="B3447" s="21" t="s">
        <v>6</v>
      </c>
      <c r="C3447" s="21" t="s">
        <v>7</v>
      </c>
      <c r="D3447" s="22">
        <v>5</v>
      </c>
      <c r="E3447" s="23" t="s">
        <v>69</v>
      </c>
      <c r="F3447">
        <f t="shared" si="53"/>
        <v>202010</v>
      </c>
    </row>
    <row r="3448" spans="1:6" x14ac:dyDescent="0.3">
      <c r="A3448" s="21" t="s">
        <v>24</v>
      </c>
      <c r="B3448" s="21" t="s">
        <v>6</v>
      </c>
      <c r="C3448" s="21" t="s">
        <v>9</v>
      </c>
      <c r="D3448" s="22">
        <v>0</v>
      </c>
      <c r="E3448" s="23" t="s">
        <v>69</v>
      </c>
      <c r="F3448">
        <f t="shared" si="53"/>
        <v>202010</v>
      </c>
    </row>
    <row r="3449" spans="1:6" x14ac:dyDescent="0.3">
      <c r="A3449" s="21" t="s">
        <v>24</v>
      </c>
      <c r="B3449" s="21" t="s">
        <v>6</v>
      </c>
      <c r="C3449" s="21" t="s">
        <v>10</v>
      </c>
      <c r="D3449" s="22">
        <v>0</v>
      </c>
      <c r="E3449" s="23" t="s">
        <v>69</v>
      </c>
      <c r="F3449">
        <f t="shared" si="53"/>
        <v>202010</v>
      </c>
    </row>
    <row r="3450" spans="1:6" x14ac:dyDescent="0.3">
      <c r="A3450" s="21" t="s">
        <v>24</v>
      </c>
      <c r="B3450" s="21" t="s">
        <v>6</v>
      </c>
      <c r="C3450" s="21" t="s">
        <v>11</v>
      </c>
      <c r="D3450" s="22">
        <v>0</v>
      </c>
      <c r="E3450" s="23" t="s">
        <v>69</v>
      </c>
      <c r="F3450">
        <f t="shared" si="53"/>
        <v>202010</v>
      </c>
    </row>
    <row r="3451" spans="1:6" x14ac:dyDescent="0.3">
      <c r="A3451" s="21" t="s">
        <v>24</v>
      </c>
      <c r="B3451" s="21" t="s">
        <v>6</v>
      </c>
      <c r="C3451" s="21" t="s">
        <v>12</v>
      </c>
      <c r="D3451" s="22">
        <v>1</v>
      </c>
      <c r="E3451" s="23" t="s">
        <v>69</v>
      </c>
      <c r="F3451">
        <f t="shared" si="53"/>
        <v>202010</v>
      </c>
    </row>
    <row r="3452" spans="1:6" x14ac:dyDescent="0.3">
      <c r="A3452" s="21" t="s">
        <v>5</v>
      </c>
      <c r="B3452" s="21" t="s">
        <v>6</v>
      </c>
      <c r="C3452" s="21" t="s">
        <v>7</v>
      </c>
      <c r="D3452" s="22">
        <v>265</v>
      </c>
      <c r="E3452" s="23" t="s">
        <v>70</v>
      </c>
      <c r="F3452">
        <f t="shared" si="53"/>
        <v>202011</v>
      </c>
    </row>
    <row r="3453" spans="1:6" x14ac:dyDescent="0.3">
      <c r="A3453" s="21" t="s">
        <v>5</v>
      </c>
      <c r="B3453" s="21" t="s">
        <v>6</v>
      </c>
      <c r="C3453" s="21" t="s">
        <v>9</v>
      </c>
      <c r="D3453" s="22">
        <v>82</v>
      </c>
      <c r="E3453" s="23" t="s">
        <v>70</v>
      </c>
      <c r="F3453">
        <f t="shared" si="53"/>
        <v>202011</v>
      </c>
    </row>
    <row r="3454" spans="1:6" x14ac:dyDescent="0.3">
      <c r="A3454" s="21" t="s">
        <v>5</v>
      </c>
      <c r="B3454" s="21" t="s">
        <v>6</v>
      </c>
      <c r="C3454" s="21" t="s">
        <v>10</v>
      </c>
      <c r="D3454" s="22">
        <v>126</v>
      </c>
      <c r="E3454" s="23" t="s">
        <v>70</v>
      </c>
      <c r="F3454">
        <f t="shared" si="53"/>
        <v>202011</v>
      </c>
    </row>
    <row r="3455" spans="1:6" x14ac:dyDescent="0.3">
      <c r="A3455" s="21" t="s">
        <v>5</v>
      </c>
      <c r="B3455" s="21" t="s">
        <v>6</v>
      </c>
      <c r="C3455" s="21" t="s">
        <v>11</v>
      </c>
      <c r="D3455" s="22">
        <v>72</v>
      </c>
      <c r="E3455" s="23" t="s">
        <v>70</v>
      </c>
      <c r="F3455">
        <f t="shared" si="53"/>
        <v>202011</v>
      </c>
    </row>
    <row r="3456" spans="1:6" x14ac:dyDescent="0.3">
      <c r="A3456" s="21" t="s">
        <v>5</v>
      </c>
      <c r="B3456" s="21" t="s">
        <v>6</v>
      </c>
      <c r="C3456" s="21" t="s">
        <v>12</v>
      </c>
      <c r="D3456" s="22">
        <v>17</v>
      </c>
      <c r="E3456" s="23" t="s">
        <v>70</v>
      </c>
      <c r="F3456">
        <f t="shared" si="53"/>
        <v>202011</v>
      </c>
    </row>
    <row r="3457" spans="1:6" x14ac:dyDescent="0.3">
      <c r="A3457" s="21" t="s">
        <v>13</v>
      </c>
      <c r="B3457" s="21" t="s">
        <v>6</v>
      </c>
      <c r="C3457" s="21" t="s">
        <v>7</v>
      </c>
      <c r="D3457" s="22">
        <v>40</v>
      </c>
      <c r="E3457" s="23" t="s">
        <v>70</v>
      </c>
      <c r="F3457">
        <f t="shared" si="53"/>
        <v>202011</v>
      </c>
    </row>
    <row r="3458" spans="1:6" x14ac:dyDescent="0.3">
      <c r="A3458" s="21" t="s">
        <v>13</v>
      </c>
      <c r="B3458" s="21" t="s">
        <v>6</v>
      </c>
      <c r="C3458" s="21" t="s">
        <v>9</v>
      </c>
      <c r="D3458" s="22">
        <v>5</v>
      </c>
      <c r="E3458" s="23" t="s">
        <v>70</v>
      </c>
      <c r="F3458">
        <f t="shared" si="53"/>
        <v>202011</v>
      </c>
    </row>
    <row r="3459" spans="1:6" x14ac:dyDescent="0.3">
      <c r="A3459" s="21" t="s">
        <v>13</v>
      </c>
      <c r="B3459" s="21" t="s">
        <v>6</v>
      </c>
      <c r="C3459" s="21" t="s">
        <v>10</v>
      </c>
      <c r="D3459" s="22">
        <v>15</v>
      </c>
      <c r="E3459" s="23" t="s">
        <v>70</v>
      </c>
      <c r="F3459">
        <f t="shared" ref="F3459:F3522" si="54">YEAR(E3459)*100+MONTH(E3459)</f>
        <v>202011</v>
      </c>
    </row>
    <row r="3460" spans="1:6" x14ac:dyDescent="0.3">
      <c r="A3460" s="21" t="s">
        <v>13</v>
      </c>
      <c r="B3460" s="21" t="s">
        <v>6</v>
      </c>
      <c r="C3460" s="21" t="s">
        <v>11</v>
      </c>
      <c r="D3460" s="22">
        <v>6</v>
      </c>
      <c r="E3460" s="23" t="s">
        <v>70</v>
      </c>
      <c r="F3460">
        <f t="shared" si="54"/>
        <v>202011</v>
      </c>
    </row>
    <row r="3461" spans="1:6" x14ac:dyDescent="0.3">
      <c r="A3461" s="21" t="s">
        <v>13</v>
      </c>
      <c r="B3461" s="21" t="s">
        <v>6</v>
      </c>
      <c r="C3461" s="21" t="s">
        <v>12</v>
      </c>
      <c r="D3461" s="22">
        <v>0</v>
      </c>
      <c r="E3461" s="23" t="s">
        <v>70</v>
      </c>
      <c r="F3461">
        <f t="shared" si="54"/>
        <v>202011</v>
      </c>
    </row>
    <row r="3462" spans="1:6" x14ac:dyDescent="0.3">
      <c r="A3462" s="21" t="s">
        <v>14</v>
      </c>
      <c r="B3462" s="21" t="s">
        <v>6</v>
      </c>
      <c r="C3462" s="21" t="s">
        <v>7</v>
      </c>
      <c r="D3462" s="22">
        <v>90</v>
      </c>
      <c r="E3462" s="23" t="s">
        <v>70</v>
      </c>
      <c r="F3462">
        <f t="shared" si="54"/>
        <v>202011</v>
      </c>
    </row>
    <row r="3463" spans="1:6" x14ac:dyDescent="0.3">
      <c r="A3463" s="21" t="s">
        <v>14</v>
      </c>
      <c r="B3463" s="21" t="s">
        <v>6</v>
      </c>
      <c r="C3463" s="21" t="s">
        <v>9</v>
      </c>
      <c r="D3463" s="22">
        <v>35</v>
      </c>
      <c r="E3463" s="23" t="s">
        <v>70</v>
      </c>
      <c r="F3463">
        <f t="shared" si="54"/>
        <v>202011</v>
      </c>
    </row>
    <row r="3464" spans="1:6" x14ac:dyDescent="0.3">
      <c r="A3464" s="21" t="s">
        <v>14</v>
      </c>
      <c r="B3464" s="21" t="s">
        <v>6</v>
      </c>
      <c r="C3464" s="21" t="s">
        <v>10</v>
      </c>
      <c r="D3464" s="22">
        <v>47</v>
      </c>
      <c r="E3464" s="23" t="s">
        <v>70</v>
      </c>
      <c r="F3464">
        <f t="shared" si="54"/>
        <v>202011</v>
      </c>
    </row>
    <row r="3465" spans="1:6" x14ac:dyDescent="0.3">
      <c r="A3465" s="21" t="s">
        <v>14</v>
      </c>
      <c r="B3465" s="21" t="s">
        <v>6</v>
      </c>
      <c r="C3465" s="21" t="s">
        <v>11</v>
      </c>
      <c r="D3465" s="22">
        <v>29</v>
      </c>
      <c r="E3465" s="23" t="s">
        <v>70</v>
      </c>
      <c r="F3465">
        <f t="shared" si="54"/>
        <v>202011</v>
      </c>
    </row>
    <row r="3466" spans="1:6" x14ac:dyDescent="0.3">
      <c r="A3466" s="21" t="s">
        <v>14</v>
      </c>
      <c r="B3466" s="21" t="s">
        <v>6</v>
      </c>
      <c r="C3466" s="21" t="s">
        <v>12</v>
      </c>
      <c r="D3466" s="22">
        <v>18</v>
      </c>
      <c r="E3466" s="23" t="s">
        <v>70</v>
      </c>
      <c r="F3466">
        <f t="shared" si="54"/>
        <v>202011</v>
      </c>
    </row>
    <row r="3467" spans="1:6" x14ac:dyDescent="0.3">
      <c r="A3467" s="21" t="s">
        <v>140</v>
      </c>
      <c r="B3467" s="21" t="s">
        <v>6</v>
      </c>
      <c r="C3467" s="21" t="s">
        <v>7</v>
      </c>
      <c r="D3467" s="22">
        <v>14</v>
      </c>
      <c r="E3467" s="23" t="s">
        <v>70</v>
      </c>
      <c r="F3467">
        <f t="shared" si="54"/>
        <v>202011</v>
      </c>
    </row>
    <row r="3468" spans="1:6" x14ac:dyDescent="0.3">
      <c r="A3468" s="21" t="s">
        <v>140</v>
      </c>
      <c r="B3468" s="21" t="s">
        <v>6</v>
      </c>
      <c r="C3468" s="21" t="s">
        <v>9</v>
      </c>
      <c r="D3468" s="22">
        <v>0</v>
      </c>
      <c r="E3468" s="23" t="s">
        <v>70</v>
      </c>
      <c r="F3468">
        <f t="shared" si="54"/>
        <v>202011</v>
      </c>
    </row>
    <row r="3469" spans="1:6" x14ac:dyDescent="0.3">
      <c r="A3469" s="21" t="s">
        <v>140</v>
      </c>
      <c r="B3469" s="21" t="s">
        <v>6</v>
      </c>
      <c r="C3469" s="21" t="s">
        <v>10</v>
      </c>
      <c r="D3469" s="22">
        <v>3</v>
      </c>
      <c r="E3469" s="23" t="s">
        <v>70</v>
      </c>
      <c r="F3469">
        <f t="shared" si="54"/>
        <v>202011</v>
      </c>
    </row>
    <row r="3470" spans="1:6" x14ac:dyDescent="0.3">
      <c r="A3470" s="21" t="s">
        <v>140</v>
      </c>
      <c r="B3470" s="21" t="s">
        <v>6</v>
      </c>
      <c r="C3470" s="21" t="s">
        <v>11</v>
      </c>
      <c r="D3470" s="22">
        <v>3</v>
      </c>
      <c r="E3470" s="23" t="s">
        <v>70</v>
      </c>
      <c r="F3470">
        <f t="shared" si="54"/>
        <v>202011</v>
      </c>
    </row>
    <row r="3471" spans="1:6" x14ac:dyDescent="0.3">
      <c r="A3471" s="21" t="s">
        <v>140</v>
      </c>
      <c r="B3471" s="21" t="s">
        <v>6</v>
      </c>
      <c r="C3471" s="21" t="s">
        <v>12</v>
      </c>
      <c r="D3471" s="22">
        <v>1</v>
      </c>
      <c r="E3471" s="23" t="s">
        <v>70</v>
      </c>
      <c r="F3471">
        <f t="shared" si="54"/>
        <v>202011</v>
      </c>
    </row>
    <row r="3472" spans="1:6" x14ac:dyDescent="0.3">
      <c r="A3472" s="21" t="s">
        <v>15</v>
      </c>
      <c r="B3472" s="21" t="s">
        <v>6</v>
      </c>
      <c r="C3472" s="21" t="s">
        <v>7</v>
      </c>
      <c r="D3472" s="22">
        <v>381</v>
      </c>
      <c r="E3472" s="23" t="s">
        <v>70</v>
      </c>
      <c r="F3472">
        <f t="shared" si="54"/>
        <v>202011</v>
      </c>
    </row>
    <row r="3473" spans="1:6" x14ac:dyDescent="0.3">
      <c r="A3473" s="21" t="s">
        <v>15</v>
      </c>
      <c r="B3473" s="21" t="s">
        <v>6</v>
      </c>
      <c r="C3473" s="21" t="s">
        <v>9</v>
      </c>
      <c r="D3473" s="22">
        <v>142</v>
      </c>
      <c r="E3473" s="23" t="s">
        <v>70</v>
      </c>
      <c r="F3473">
        <f t="shared" si="54"/>
        <v>202011</v>
      </c>
    </row>
    <row r="3474" spans="1:6" x14ac:dyDescent="0.3">
      <c r="A3474" s="21" t="s">
        <v>15</v>
      </c>
      <c r="B3474" s="21" t="s">
        <v>6</v>
      </c>
      <c r="C3474" s="21" t="s">
        <v>10</v>
      </c>
      <c r="D3474" s="22">
        <v>349</v>
      </c>
      <c r="E3474" s="23" t="s">
        <v>70</v>
      </c>
      <c r="F3474">
        <f t="shared" si="54"/>
        <v>202011</v>
      </c>
    </row>
    <row r="3475" spans="1:6" x14ac:dyDescent="0.3">
      <c r="A3475" s="21" t="s">
        <v>15</v>
      </c>
      <c r="B3475" s="21" t="s">
        <v>6</v>
      </c>
      <c r="C3475" s="21" t="s">
        <v>11</v>
      </c>
      <c r="D3475" s="22">
        <v>146</v>
      </c>
      <c r="E3475" s="23" t="s">
        <v>70</v>
      </c>
      <c r="F3475">
        <f t="shared" si="54"/>
        <v>202011</v>
      </c>
    </row>
    <row r="3476" spans="1:6" x14ac:dyDescent="0.3">
      <c r="A3476" s="21" t="s">
        <v>15</v>
      </c>
      <c r="B3476" s="21" t="s">
        <v>6</v>
      </c>
      <c r="C3476" s="21" t="s">
        <v>12</v>
      </c>
      <c r="D3476" s="22">
        <v>24</v>
      </c>
      <c r="E3476" s="23" t="s">
        <v>70</v>
      </c>
      <c r="F3476">
        <f t="shared" si="54"/>
        <v>202011</v>
      </c>
    </row>
    <row r="3477" spans="1:6" x14ac:dyDescent="0.3">
      <c r="A3477" s="21" t="s">
        <v>16</v>
      </c>
      <c r="B3477" s="21" t="s">
        <v>6</v>
      </c>
      <c r="C3477" s="21" t="s">
        <v>7</v>
      </c>
      <c r="D3477" s="22">
        <v>826</v>
      </c>
      <c r="E3477" s="23" t="s">
        <v>70</v>
      </c>
      <c r="F3477">
        <f t="shared" si="54"/>
        <v>202011</v>
      </c>
    </row>
    <row r="3478" spans="1:6" x14ac:dyDescent="0.3">
      <c r="A3478" s="21" t="s">
        <v>16</v>
      </c>
      <c r="B3478" s="21" t="s">
        <v>6</v>
      </c>
      <c r="C3478" s="21" t="s">
        <v>9</v>
      </c>
      <c r="D3478" s="22">
        <v>202</v>
      </c>
      <c r="E3478" s="23" t="s">
        <v>70</v>
      </c>
      <c r="F3478">
        <f t="shared" si="54"/>
        <v>202011</v>
      </c>
    </row>
    <row r="3479" spans="1:6" x14ac:dyDescent="0.3">
      <c r="A3479" s="21" t="s">
        <v>16</v>
      </c>
      <c r="B3479" s="21" t="s">
        <v>6</v>
      </c>
      <c r="C3479" s="21" t="s">
        <v>10</v>
      </c>
      <c r="D3479" s="22">
        <v>249</v>
      </c>
      <c r="E3479" s="23" t="s">
        <v>70</v>
      </c>
      <c r="F3479">
        <f t="shared" si="54"/>
        <v>202011</v>
      </c>
    </row>
    <row r="3480" spans="1:6" x14ac:dyDescent="0.3">
      <c r="A3480" s="21" t="s">
        <v>16</v>
      </c>
      <c r="B3480" s="21" t="s">
        <v>6</v>
      </c>
      <c r="C3480" s="21" t="s">
        <v>11</v>
      </c>
      <c r="D3480" s="22">
        <v>73</v>
      </c>
      <c r="E3480" s="23" t="s">
        <v>70</v>
      </c>
      <c r="F3480">
        <f t="shared" si="54"/>
        <v>202011</v>
      </c>
    </row>
    <row r="3481" spans="1:6" x14ac:dyDescent="0.3">
      <c r="A3481" s="21" t="s">
        <v>16</v>
      </c>
      <c r="B3481" s="21" t="s">
        <v>6</v>
      </c>
      <c r="C3481" s="21" t="s">
        <v>12</v>
      </c>
      <c r="D3481" s="22">
        <v>15</v>
      </c>
      <c r="E3481" s="23" t="s">
        <v>70</v>
      </c>
      <c r="F3481">
        <f t="shared" si="54"/>
        <v>202011</v>
      </c>
    </row>
    <row r="3482" spans="1:6" x14ac:dyDescent="0.3">
      <c r="A3482" s="21" t="s">
        <v>17</v>
      </c>
      <c r="B3482" s="21" t="s">
        <v>6</v>
      </c>
      <c r="C3482" s="21" t="s">
        <v>7</v>
      </c>
      <c r="D3482" s="22">
        <v>52</v>
      </c>
      <c r="E3482" s="23" t="s">
        <v>70</v>
      </c>
      <c r="F3482">
        <f t="shared" si="54"/>
        <v>202011</v>
      </c>
    </row>
    <row r="3483" spans="1:6" x14ac:dyDescent="0.3">
      <c r="A3483" s="21" t="s">
        <v>17</v>
      </c>
      <c r="B3483" s="21" t="s">
        <v>6</v>
      </c>
      <c r="C3483" s="21" t="s">
        <v>9</v>
      </c>
      <c r="D3483" s="22">
        <v>2</v>
      </c>
      <c r="E3483" s="23" t="s">
        <v>70</v>
      </c>
      <c r="F3483">
        <f t="shared" si="54"/>
        <v>202011</v>
      </c>
    </row>
    <row r="3484" spans="1:6" x14ac:dyDescent="0.3">
      <c r="A3484" s="21" t="s">
        <v>17</v>
      </c>
      <c r="B3484" s="21" t="s">
        <v>6</v>
      </c>
      <c r="C3484" s="21" t="s">
        <v>10</v>
      </c>
      <c r="D3484" s="22">
        <v>31</v>
      </c>
      <c r="E3484" s="23" t="s">
        <v>70</v>
      </c>
      <c r="F3484">
        <f t="shared" si="54"/>
        <v>202011</v>
      </c>
    </row>
    <row r="3485" spans="1:6" x14ac:dyDescent="0.3">
      <c r="A3485" s="21" t="s">
        <v>17</v>
      </c>
      <c r="B3485" s="21" t="s">
        <v>6</v>
      </c>
      <c r="C3485" s="21" t="s">
        <v>11</v>
      </c>
      <c r="D3485" s="22">
        <v>5</v>
      </c>
      <c r="E3485" s="23" t="s">
        <v>70</v>
      </c>
      <c r="F3485">
        <f t="shared" si="54"/>
        <v>202011</v>
      </c>
    </row>
    <row r="3486" spans="1:6" x14ac:dyDescent="0.3">
      <c r="A3486" s="21" t="s">
        <v>17</v>
      </c>
      <c r="B3486" s="21" t="s">
        <v>6</v>
      </c>
      <c r="C3486" s="21" t="s">
        <v>12</v>
      </c>
      <c r="D3486" s="22">
        <v>0</v>
      </c>
      <c r="E3486" s="23" t="s">
        <v>70</v>
      </c>
      <c r="F3486">
        <f t="shared" si="54"/>
        <v>202011</v>
      </c>
    </row>
    <row r="3487" spans="1:6" x14ac:dyDescent="0.3">
      <c r="A3487" s="21" t="s">
        <v>141</v>
      </c>
      <c r="B3487" s="21" t="s">
        <v>6</v>
      </c>
      <c r="C3487" s="21" t="s">
        <v>7</v>
      </c>
      <c r="D3487" s="22">
        <v>19</v>
      </c>
      <c r="E3487" s="23" t="s">
        <v>70</v>
      </c>
      <c r="F3487">
        <f t="shared" si="54"/>
        <v>202011</v>
      </c>
    </row>
    <row r="3488" spans="1:6" x14ac:dyDescent="0.3">
      <c r="A3488" s="21" t="s">
        <v>141</v>
      </c>
      <c r="B3488" s="21" t="s">
        <v>6</v>
      </c>
      <c r="C3488" s="21" t="s">
        <v>9</v>
      </c>
      <c r="D3488" s="22">
        <v>8</v>
      </c>
      <c r="E3488" s="23" t="s">
        <v>70</v>
      </c>
      <c r="F3488">
        <f t="shared" si="54"/>
        <v>202011</v>
      </c>
    </row>
    <row r="3489" spans="1:6" x14ac:dyDescent="0.3">
      <c r="A3489" s="21" t="s">
        <v>141</v>
      </c>
      <c r="B3489" s="21" t="s">
        <v>6</v>
      </c>
      <c r="C3489" s="21" t="s">
        <v>10</v>
      </c>
      <c r="D3489" s="22">
        <v>6</v>
      </c>
      <c r="E3489" s="23" t="s">
        <v>70</v>
      </c>
      <c r="F3489">
        <f t="shared" si="54"/>
        <v>202011</v>
      </c>
    </row>
    <row r="3490" spans="1:6" x14ac:dyDescent="0.3">
      <c r="A3490" s="21" t="s">
        <v>141</v>
      </c>
      <c r="B3490" s="21" t="s">
        <v>6</v>
      </c>
      <c r="C3490" s="21" t="s">
        <v>11</v>
      </c>
      <c r="D3490" s="22">
        <v>1</v>
      </c>
      <c r="E3490" s="23" t="s">
        <v>70</v>
      </c>
      <c r="F3490">
        <f t="shared" si="54"/>
        <v>202011</v>
      </c>
    </row>
    <row r="3491" spans="1:6" x14ac:dyDescent="0.3">
      <c r="A3491" s="21" t="s">
        <v>141</v>
      </c>
      <c r="B3491" s="21" t="s">
        <v>6</v>
      </c>
      <c r="C3491" s="21" t="s">
        <v>12</v>
      </c>
      <c r="D3491" s="22">
        <v>0</v>
      </c>
      <c r="E3491" s="23" t="s">
        <v>70</v>
      </c>
      <c r="F3491">
        <f t="shared" si="54"/>
        <v>202011</v>
      </c>
    </row>
    <row r="3492" spans="1:6" x14ac:dyDescent="0.3">
      <c r="A3492" s="21" t="s">
        <v>18</v>
      </c>
      <c r="B3492" s="21" t="s">
        <v>6</v>
      </c>
      <c r="C3492" s="21" t="s">
        <v>7</v>
      </c>
      <c r="D3492" s="22">
        <v>350</v>
      </c>
      <c r="E3492" s="23" t="s">
        <v>70</v>
      </c>
      <c r="F3492">
        <f t="shared" si="54"/>
        <v>202011</v>
      </c>
    </row>
    <row r="3493" spans="1:6" x14ac:dyDescent="0.3">
      <c r="A3493" s="21" t="s">
        <v>18</v>
      </c>
      <c r="B3493" s="21" t="s">
        <v>6</v>
      </c>
      <c r="C3493" s="21" t="s">
        <v>9</v>
      </c>
      <c r="D3493" s="22">
        <v>74</v>
      </c>
      <c r="E3493" s="23" t="s">
        <v>70</v>
      </c>
      <c r="F3493">
        <f t="shared" si="54"/>
        <v>202011</v>
      </c>
    </row>
    <row r="3494" spans="1:6" x14ac:dyDescent="0.3">
      <c r="A3494" s="21" t="s">
        <v>18</v>
      </c>
      <c r="B3494" s="21" t="s">
        <v>6</v>
      </c>
      <c r="C3494" s="21" t="s">
        <v>10</v>
      </c>
      <c r="D3494" s="22">
        <v>99</v>
      </c>
      <c r="E3494" s="23" t="s">
        <v>70</v>
      </c>
      <c r="F3494">
        <f t="shared" si="54"/>
        <v>202011</v>
      </c>
    </row>
    <row r="3495" spans="1:6" x14ac:dyDescent="0.3">
      <c r="A3495" s="21" t="s">
        <v>18</v>
      </c>
      <c r="B3495" s="21" t="s">
        <v>6</v>
      </c>
      <c r="C3495" s="21" t="s">
        <v>11</v>
      </c>
      <c r="D3495" s="22">
        <v>77</v>
      </c>
      <c r="E3495" s="23" t="s">
        <v>70</v>
      </c>
      <c r="F3495">
        <f t="shared" si="54"/>
        <v>202011</v>
      </c>
    </row>
    <row r="3496" spans="1:6" x14ac:dyDescent="0.3">
      <c r="A3496" s="21" t="s">
        <v>18</v>
      </c>
      <c r="B3496" s="21" t="s">
        <v>6</v>
      </c>
      <c r="C3496" s="21" t="s">
        <v>12</v>
      </c>
      <c r="D3496" s="22">
        <v>11</v>
      </c>
      <c r="E3496" s="23" t="s">
        <v>70</v>
      </c>
      <c r="F3496">
        <f t="shared" si="54"/>
        <v>202011</v>
      </c>
    </row>
    <row r="3497" spans="1:6" x14ac:dyDescent="0.3">
      <c r="A3497" s="21" t="s">
        <v>19</v>
      </c>
      <c r="B3497" s="21" t="s">
        <v>6</v>
      </c>
      <c r="C3497" s="21" t="s">
        <v>7</v>
      </c>
      <c r="D3497" s="22">
        <v>26</v>
      </c>
      <c r="E3497" s="23" t="s">
        <v>70</v>
      </c>
      <c r="F3497">
        <f t="shared" si="54"/>
        <v>202011</v>
      </c>
    </row>
    <row r="3498" spans="1:6" x14ac:dyDescent="0.3">
      <c r="A3498" s="21" t="s">
        <v>19</v>
      </c>
      <c r="B3498" s="21" t="s">
        <v>6</v>
      </c>
      <c r="C3498" s="21" t="s">
        <v>9</v>
      </c>
      <c r="D3498" s="22">
        <v>7</v>
      </c>
      <c r="E3498" s="23" t="s">
        <v>70</v>
      </c>
      <c r="F3498">
        <f t="shared" si="54"/>
        <v>202011</v>
      </c>
    </row>
    <row r="3499" spans="1:6" x14ac:dyDescent="0.3">
      <c r="A3499" s="21" t="s">
        <v>19</v>
      </c>
      <c r="B3499" s="21" t="s">
        <v>6</v>
      </c>
      <c r="C3499" s="21" t="s">
        <v>10</v>
      </c>
      <c r="D3499" s="22">
        <v>4</v>
      </c>
      <c r="E3499" s="23" t="s">
        <v>70</v>
      </c>
      <c r="F3499">
        <f t="shared" si="54"/>
        <v>202011</v>
      </c>
    </row>
    <row r="3500" spans="1:6" x14ac:dyDescent="0.3">
      <c r="A3500" s="21" t="s">
        <v>19</v>
      </c>
      <c r="B3500" s="21" t="s">
        <v>6</v>
      </c>
      <c r="C3500" s="21" t="s">
        <v>11</v>
      </c>
      <c r="D3500" s="22">
        <v>4</v>
      </c>
      <c r="E3500" s="23" t="s">
        <v>70</v>
      </c>
      <c r="F3500">
        <f t="shared" si="54"/>
        <v>202011</v>
      </c>
    </row>
    <row r="3501" spans="1:6" x14ac:dyDescent="0.3">
      <c r="A3501" s="21" t="s">
        <v>19</v>
      </c>
      <c r="B3501" s="21" t="s">
        <v>6</v>
      </c>
      <c r="C3501" s="21" t="s">
        <v>12</v>
      </c>
      <c r="D3501" s="22">
        <v>0</v>
      </c>
      <c r="E3501" s="23" t="s">
        <v>70</v>
      </c>
      <c r="F3501">
        <f t="shared" si="54"/>
        <v>202011</v>
      </c>
    </row>
    <row r="3502" spans="1:6" x14ac:dyDescent="0.3">
      <c r="A3502" s="21" t="s">
        <v>20</v>
      </c>
      <c r="B3502" s="21" t="s">
        <v>6</v>
      </c>
      <c r="C3502" s="21" t="s">
        <v>7</v>
      </c>
      <c r="D3502" s="22">
        <v>45</v>
      </c>
      <c r="E3502" s="23" t="s">
        <v>70</v>
      </c>
      <c r="F3502">
        <f t="shared" si="54"/>
        <v>202011</v>
      </c>
    </row>
    <row r="3503" spans="1:6" x14ac:dyDescent="0.3">
      <c r="A3503" s="21" t="s">
        <v>20</v>
      </c>
      <c r="B3503" s="21" t="s">
        <v>6</v>
      </c>
      <c r="C3503" s="21" t="s">
        <v>9</v>
      </c>
      <c r="D3503" s="22">
        <v>8</v>
      </c>
      <c r="E3503" s="23" t="s">
        <v>70</v>
      </c>
      <c r="F3503">
        <f t="shared" si="54"/>
        <v>202011</v>
      </c>
    </row>
    <row r="3504" spans="1:6" x14ac:dyDescent="0.3">
      <c r="A3504" s="21" t="s">
        <v>20</v>
      </c>
      <c r="B3504" s="21" t="s">
        <v>6</v>
      </c>
      <c r="C3504" s="21" t="s">
        <v>10</v>
      </c>
      <c r="D3504" s="22">
        <v>17</v>
      </c>
      <c r="E3504" s="23" t="s">
        <v>70</v>
      </c>
      <c r="F3504">
        <f t="shared" si="54"/>
        <v>202011</v>
      </c>
    </row>
    <row r="3505" spans="1:6" x14ac:dyDescent="0.3">
      <c r="A3505" s="21" t="s">
        <v>20</v>
      </c>
      <c r="B3505" s="21" t="s">
        <v>6</v>
      </c>
      <c r="C3505" s="21" t="s">
        <v>11</v>
      </c>
      <c r="D3505" s="22">
        <v>6</v>
      </c>
      <c r="E3505" s="23" t="s">
        <v>70</v>
      </c>
      <c r="F3505">
        <f t="shared" si="54"/>
        <v>202011</v>
      </c>
    </row>
    <row r="3506" spans="1:6" x14ac:dyDescent="0.3">
      <c r="A3506" s="21" t="s">
        <v>20</v>
      </c>
      <c r="B3506" s="21" t="s">
        <v>6</v>
      </c>
      <c r="C3506" s="21" t="s">
        <v>12</v>
      </c>
      <c r="D3506" s="22">
        <v>0</v>
      </c>
      <c r="E3506" s="23" t="s">
        <v>70</v>
      </c>
      <c r="F3506">
        <f t="shared" si="54"/>
        <v>202011</v>
      </c>
    </row>
    <row r="3507" spans="1:6" x14ac:dyDescent="0.3">
      <c r="A3507" s="21" t="s">
        <v>21</v>
      </c>
      <c r="B3507" s="21" t="s">
        <v>6</v>
      </c>
      <c r="C3507" s="21" t="s">
        <v>7</v>
      </c>
      <c r="D3507" s="22">
        <v>27</v>
      </c>
      <c r="E3507" s="23" t="s">
        <v>70</v>
      </c>
      <c r="F3507">
        <f t="shared" si="54"/>
        <v>202011</v>
      </c>
    </row>
    <row r="3508" spans="1:6" x14ac:dyDescent="0.3">
      <c r="A3508" s="21" t="s">
        <v>21</v>
      </c>
      <c r="B3508" s="21" t="s">
        <v>6</v>
      </c>
      <c r="C3508" s="21" t="s">
        <v>9</v>
      </c>
      <c r="D3508" s="22">
        <v>6</v>
      </c>
      <c r="E3508" s="23" t="s">
        <v>70</v>
      </c>
      <c r="F3508">
        <f t="shared" si="54"/>
        <v>202011</v>
      </c>
    </row>
    <row r="3509" spans="1:6" x14ac:dyDescent="0.3">
      <c r="A3509" s="21" t="s">
        <v>21</v>
      </c>
      <c r="B3509" s="21" t="s">
        <v>6</v>
      </c>
      <c r="C3509" s="21" t="s">
        <v>10</v>
      </c>
      <c r="D3509" s="22">
        <v>14</v>
      </c>
      <c r="E3509" s="23" t="s">
        <v>70</v>
      </c>
      <c r="F3509">
        <f t="shared" si="54"/>
        <v>202011</v>
      </c>
    </row>
    <row r="3510" spans="1:6" x14ac:dyDescent="0.3">
      <c r="A3510" s="21" t="s">
        <v>21</v>
      </c>
      <c r="B3510" s="21" t="s">
        <v>6</v>
      </c>
      <c r="C3510" s="21" t="s">
        <v>11</v>
      </c>
      <c r="D3510" s="22">
        <v>3</v>
      </c>
      <c r="E3510" s="23" t="s">
        <v>70</v>
      </c>
      <c r="F3510">
        <f t="shared" si="54"/>
        <v>202011</v>
      </c>
    </row>
    <row r="3511" spans="1:6" x14ac:dyDescent="0.3">
      <c r="A3511" s="21" t="s">
        <v>21</v>
      </c>
      <c r="B3511" s="21" t="s">
        <v>6</v>
      </c>
      <c r="C3511" s="21" t="s">
        <v>12</v>
      </c>
      <c r="D3511" s="22">
        <v>1</v>
      </c>
      <c r="E3511" s="23" t="s">
        <v>70</v>
      </c>
      <c r="F3511">
        <f t="shared" si="54"/>
        <v>202011</v>
      </c>
    </row>
    <row r="3512" spans="1:6" x14ac:dyDescent="0.3">
      <c r="A3512" s="21" t="s">
        <v>22</v>
      </c>
      <c r="B3512" s="21" t="s">
        <v>6</v>
      </c>
      <c r="C3512" s="21" t="s">
        <v>7</v>
      </c>
      <c r="D3512" s="22">
        <v>6</v>
      </c>
      <c r="E3512" s="23" t="s">
        <v>70</v>
      </c>
      <c r="F3512">
        <f t="shared" si="54"/>
        <v>202011</v>
      </c>
    </row>
    <row r="3513" spans="1:6" x14ac:dyDescent="0.3">
      <c r="A3513" s="21" t="s">
        <v>22</v>
      </c>
      <c r="B3513" s="21" t="s">
        <v>6</v>
      </c>
      <c r="C3513" s="21" t="s">
        <v>9</v>
      </c>
      <c r="D3513" s="22">
        <v>0</v>
      </c>
      <c r="E3513" s="23" t="s">
        <v>70</v>
      </c>
      <c r="F3513">
        <f t="shared" si="54"/>
        <v>202011</v>
      </c>
    </row>
    <row r="3514" spans="1:6" x14ac:dyDescent="0.3">
      <c r="A3514" s="21" t="s">
        <v>22</v>
      </c>
      <c r="B3514" s="21" t="s">
        <v>6</v>
      </c>
      <c r="C3514" s="21" t="s">
        <v>10</v>
      </c>
      <c r="D3514" s="22">
        <v>4</v>
      </c>
      <c r="E3514" s="23" t="s">
        <v>70</v>
      </c>
      <c r="F3514">
        <f t="shared" si="54"/>
        <v>202011</v>
      </c>
    </row>
    <row r="3515" spans="1:6" x14ac:dyDescent="0.3">
      <c r="A3515" s="21" t="s">
        <v>22</v>
      </c>
      <c r="B3515" s="21" t="s">
        <v>6</v>
      </c>
      <c r="C3515" s="21" t="s">
        <v>11</v>
      </c>
      <c r="D3515" s="22">
        <v>3</v>
      </c>
      <c r="E3515" s="23" t="s">
        <v>70</v>
      </c>
      <c r="F3515">
        <f t="shared" si="54"/>
        <v>202011</v>
      </c>
    </row>
    <row r="3516" spans="1:6" x14ac:dyDescent="0.3">
      <c r="A3516" s="21" t="s">
        <v>22</v>
      </c>
      <c r="B3516" s="21" t="s">
        <v>6</v>
      </c>
      <c r="C3516" s="21" t="s">
        <v>12</v>
      </c>
      <c r="D3516" s="22">
        <v>1</v>
      </c>
      <c r="E3516" s="23" t="s">
        <v>70</v>
      </c>
      <c r="F3516">
        <f t="shared" si="54"/>
        <v>202011</v>
      </c>
    </row>
    <row r="3517" spans="1:6" x14ac:dyDescent="0.3">
      <c r="A3517" s="21" t="s">
        <v>23</v>
      </c>
      <c r="B3517" s="21" t="s">
        <v>6</v>
      </c>
      <c r="C3517" s="21" t="s">
        <v>7</v>
      </c>
      <c r="D3517" s="22">
        <v>1</v>
      </c>
      <c r="E3517" s="23" t="s">
        <v>70</v>
      </c>
      <c r="F3517">
        <f t="shared" si="54"/>
        <v>202011</v>
      </c>
    </row>
    <row r="3518" spans="1:6" x14ac:dyDescent="0.3">
      <c r="A3518" s="21" t="s">
        <v>23</v>
      </c>
      <c r="B3518" s="21" t="s">
        <v>6</v>
      </c>
      <c r="C3518" s="21" t="s">
        <v>9</v>
      </c>
      <c r="D3518" s="22">
        <v>0</v>
      </c>
      <c r="E3518" s="23" t="s">
        <v>70</v>
      </c>
      <c r="F3518">
        <f t="shared" si="54"/>
        <v>202011</v>
      </c>
    </row>
    <row r="3519" spans="1:6" x14ac:dyDescent="0.3">
      <c r="A3519" s="21" t="s">
        <v>23</v>
      </c>
      <c r="B3519" s="21" t="s">
        <v>6</v>
      </c>
      <c r="C3519" s="21" t="s">
        <v>10</v>
      </c>
      <c r="D3519" s="22">
        <v>0</v>
      </c>
      <c r="E3519" s="23" t="s">
        <v>70</v>
      </c>
      <c r="F3519">
        <f t="shared" si="54"/>
        <v>202011</v>
      </c>
    </row>
    <row r="3520" spans="1:6" x14ac:dyDescent="0.3">
      <c r="A3520" s="21" t="s">
        <v>23</v>
      </c>
      <c r="B3520" s="21" t="s">
        <v>6</v>
      </c>
      <c r="C3520" s="21" t="s">
        <v>11</v>
      </c>
      <c r="D3520" s="22">
        <v>0</v>
      </c>
      <c r="E3520" s="23" t="s">
        <v>70</v>
      </c>
      <c r="F3520">
        <f t="shared" si="54"/>
        <v>202011</v>
      </c>
    </row>
    <row r="3521" spans="1:6" x14ac:dyDescent="0.3">
      <c r="A3521" s="21" t="s">
        <v>23</v>
      </c>
      <c r="B3521" s="21" t="s">
        <v>6</v>
      </c>
      <c r="C3521" s="21" t="s">
        <v>12</v>
      </c>
      <c r="D3521" s="22">
        <v>0</v>
      </c>
      <c r="E3521" s="23" t="s">
        <v>70</v>
      </c>
      <c r="F3521">
        <f t="shared" si="54"/>
        <v>202011</v>
      </c>
    </row>
    <row r="3522" spans="1:6" x14ac:dyDescent="0.3">
      <c r="A3522" s="21" t="s">
        <v>24</v>
      </c>
      <c r="B3522" s="21" t="s">
        <v>6</v>
      </c>
      <c r="C3522" s="21" t="s">
        <v>7</v>
      </c>
      <c r="D3522" s="22">
        <v>5</v>
      </c>
      <c r="E3522" s="23" t="s">
        <v>70</v>
      </c>
      <c r="F3522">
        <f t="shared" si="54"/>
        <v>202011</v>
      </c>
    </row>
    <row r="3523" spans="1:6" x14ac:dyDescent="0.3">
      <c r="A3523" s="21" t="s">
        <v>24</v>
      </c>
      <c r="B3523" s="21" t="s">
        <v>6</v>
      </c>
      <c r="C3523" s="21" t="s">
        <v>9</v>
      </c>
      <c r="D3523" s="22">
        <v>0</v>
      </c>
      <c r="E3523" s="23" t="s">
        <v>70</v>
      </c>
      <c r="F3523">
        <f t="shared" ref="F3523:F3586" si="55">YEAR(E3523)*100+MONTH(E3523)</f>
        <v>202011</v>
      </c>
    </row>
    <row r="3524" spans="1:6" x14ac:dyDescent="0.3">
      <c r="A3524" s="21" t="s">
        <v>24</v>
      </c>
      <c r="B3524" s="21" t="s">
        <v>6</v>
      </c>
      <c r="C3524" s="21" t="s">
        <v>10</v>
      </c>
      <c r="D3524" s="22">
        <v>0</v>
      </c>
      <c r="E3524" s="23" t="s">
        <v>70</v>
      </c>
      <c r="F3524">
        <f t="shared" si="55"/>
        <v>202011</v>
      </c>
    </row>
    <row r="3525" spans="1:6" x14ac:dyDescent="0.3">
      <c r="A3525" s="21" t="s">
        <v>24</v>
      </c>
      <c r="B3525" s="21" t="s">
        <v>6</v>
      </c>
      <c r="C3525" s="21" t="s">
        <v>11</v>
      </c>
      <c r="D3525" s="22">
        <v>0</v>
      </c>
      <c r="E3525" s="23" t="s">
        <v>70</v>
      </c>
      <c r="F3525">
        <f t="shared" si="55"/>
        <v>202011</v>
      </c>
    </row>
    <row r="3526" spans="1:6" x14ac:dyDescent="0.3">
      <c r="A3526" s="21" t="s">
        <v>24</v>
      </c>
      <c r="B3526" s="21" t="s">
        <v>6</v>
      </c>
      <c r="C3526" s="21" t="s">
        <v>12</v>
      </c>
      <c r="D3526" s="22">
        <v>1</v>
      </c>
      <c r="E3526" s="23" t="s">
        <v>70</v>
      </c>
      <c r="F3526">
        <f t="shared" si="55"/>
        <v>202011</v>
      </c>
    </row>
    <row r="3527" spans="1:6" x14ac:dyDescent="0.3">
      <c r="A3527" s="21" t="s">
        <v>5</v>
      </c>
      <c r="B3527" s="21" t="s">
        <v>6</v>
      </c>
      <c r="C3527" s="21" t="s">
        <v>7</v>
      </c>
      <c r="D3527" s="22">
        <v>302</v>
      </c>
      <c r="E3527" s="23" t="s">
        <v>71</v>
      </c>
      <c r="F3527">
        <f t="shared" si="55"/>
        <v>202012</v>
      </c>
    </row>
    <row r="3528" spans="1:6" x14ac:dyDescent="0.3">
      <c r="A3528" s="21" t="s">
        <v>5</v>
      </c>
      <c r="B3528" s="21" t="s">
        <v>6</v>
      </c>
      <c r="C3528" s="21" t="s">
        <v>9</v>
      </c>
      <c r="D3528" s="22">
        <v>114</v>
      </c>
      <c r="E3528" s="23" t="s">
        <v>71</v>
      </c>
      <c r="F3528">
        <f t="shared" si="55"/>
        <v>202012</v>
      </c>
    </row>
    <row r="3529" spans="1:6" x14ac:dyDescent="0.3">
      <c r="A3529" s="21" t="s">
        <v>5</v>
      </c>
      <c r="B3529" s="21" t="s">
        <v>6</v>
      </c>
      <c r="C3529" s="21" t="s">
        <v>10</v>
      </c>
      <c r="D3529" s="22">
        <v>128</v>
      </c>
      <c r="E3529" s="23" t="s">
        <v>71</v>
      </c>
      <c r="F3529">
        <f t="shared" si="55"/>
        <v>202012</v>
      </c>
    </row>
    <row r="3530" spans="1:6" x14ac:dyDescent="0.3">
      <c r="A3530" s="21" t="s">
        <v>5</v>
      </c>
      <c r="B3530" s="21" t="s">
        <v>6</v>
      </c>
      <c r="C3530" s="21" t="s">
        <v>11</v>
      </c>
      <c r="D3530" s="22">
        <v>67</v>
      </c>
      <c r="E3530" s="23" t="s">
        <v>71</v>
      </c>
      <c r="F3530">
        <f t="shared" si="55"/>
        <v>202012</v>
      </c>
    </row>
    <row r="3531" spans="1:6" x14ac:dyDescent="0.3">
      <c r="A3531" s="21" t="s">
        <v>5</v>
      </c>
      <c r="B3531" s="21" t="s">
        <v>6</v>
      </c>
      <c r="C3531" s="21" t="s">
        <v>12</v>
      </c>
      <c r="D3531" s="22">
        <v>18</v>
      </c>
      <c r="E3531" s="23" t="s">
        <v>71</v>
      </c>
      <c r="F3531">
        <f t="shared" si="55"/>
        <v>202012</v>
      </c>
    </row>
    <row r="3532" spans="1:6" x14ac:dyDescent="0.3">
      <c r="A3532" s="21" t="s">
        <v>13</v>
      </c>
      <c r="B3532" s="21" t="s">
        <v>6</v>
      </c>
      <c r="C3532" s="21" t="s">
        <v>7</v>
      </c>
      <c r="D3532" s="22">
        <v>39</v>
      </c>
      <c r="E3532" s="23" t="s">
        <v>71</v>
      </c>
      <c r="F3532">
        <f t="shared" si="55"/>
        <v>202012</v>
      </c>
    </row>
    <row r="3533" spans="1:6" x14ac:dyDescent="0.3">
      <c r="A3533" s="21" t="s">
        <v>13</v>
      </c>
      <c r="B3533" s="21" t="s">
        <v>6</v>
      </c>
      <c r="C3533" s="21" t="s">
        <v>9</v>
      </c>
      <c r="D3533" s="22">
        <v>10</v>
      </c>
      <c r="E3533" s="23" t="s">
        <v>71</v>
      </c>
      <c r="F3533">
        <f t="shared" si="55"/>
        <v>202012</v>
      </c>
    </row>
    <row r="3534" spans="1:6" x14ac:dyDescent="0.3">
      <c r="A3534" s="21" t="s">
        <v>13</v>
      </c>
      <c r="B3534" s="21" t="s">
        <v>6</v>
      </c>
      <c r="C3534" s="21" t="s">
        <v>10</v>
      </c>
      <c r="D3534" s="22">
        <v>17</v>
      </c>
      <c r="E3534" s="23" t="s">
        <v>71</v>
      </c>
      <c r="F3534">
        <f t="shared" si="55"/>
        <v>202012</v>
      </c>
    </row>
    <row r="3535" spans="1:6" x14ac:dyDescent="0.3">
      <c r="A3535" s="21" t="s">
        <v>13</v>
      </c>
      <c r="B3535" s="21" t="s">
        <v>6</v>
      </c>
      <c r="C3535" s="21" t="s">
        <v>11</v>
      </c>
      <c r="D3535" s="22">
        <v>4</v>
      </c>
      <c r="E3535" s="23" t="s">
        <v>71</v>
      </c>
      <c r="F3535">
        <f t="shared" si="55"/>
        <v>202012</v>
      </c>
    </row>
    <row r="3536" spans="1:6" x14ac:dyDescent="0.3">
      <c r="A3536" s="21" t="s">
        <v>13</v>
      </c>
      <c r="B3536" s="21" t="s">
        <v>6</v>
      </c>
      <c r="C3536" s="21" t="s">
        <v>12</v>
      </c>
      <c r="D3536" s="22">
        <v>2</v>
      </c>
      <c r="E3536" s="23" t="s">
        <v>71</v>
      </c>
      <c r="F3536">
        <f t="shared" si="55"/>
        <v>202012</v>
      </c>
    </row>
    <row r="3537" spans="1:6" x14ac:dyDescent="0.3">
      <c r="A3537" s="21" t="s">
        <v>14</v>
      </c>
      <c r="B3537" s="21" t="s">
        <v>6</v>
      </c>
      <c r="C3537" s="21" t="s">
        <v>7</v>
      </c>
      <c r="D3537" s="22">
        <v>65</v>
      </c>
      <c r="E3537" s="23" t="s">
        <v>71</v>
      </c>
      <c r="F3537">
        <f t="shared" si="55"/>
        <v>202012</v>
      </c>
    </row>
    <row r="3538" spans="1:6" x14ac:dyDescent="0.3">
      <c r="A3538" s="21" t="s">
        <v>14</v>
      </c>
      <c r="B3538" s="21" t="s">
        <v>6</v>
      </c>
      <c r="C3538" s="21" t="s">
        <v>9</v>
      </c>
      <c r="D3538" s="22">
        <v>27</v>
      </c>
      <c r="E3538" s="23" t="s">
        <v>71</v>
      </c>
      <c r="F3538">
        <f t="shared" si="55"/>
        <v>202012</v>
      </c>
    </row>
    <row r="3539" spans="1:6" x14ac:dyDescent="0.3">
      <c r="A3539" s="21" t="s">
        <v>14</v>
      </c>
      <c r="B3539" s="21" t="s">
        <v>6</v>
      </c>
      <c r="C3539" s="21" t="s">
        <v>10</v>
      </c>
      <c r="D3539" s="22">
        <v>58</v>
      </c>
      <c r="E3539" s="23" t="s">
        <v>71</v>
      </c>
      <c r="F3539">
        <f t="shared" si="55"/>
        <v>202012</v>
      </c>
    </row>
    <row r="3540" spans="1:6" x14ac:dyDescent="0.3">
      <c r="A3540" s="21" t="s">
        <v>14</v>
      </c>
      <c r="B3540" s="21" t="s">
        <v>6</v>
      </c>
      <c r="C3540" s="21" t="s">
        <v>11</v>
      </c>
      <c r="D3540" s="22">
        <v>24</v>
      </c>
      <c r="E3540" s="23" t="s">
        <v>71</v>
      </c>
      <c r="F3540">
        <f t="shared" si="55"/>
        <v>202012</v>
      </c>
    </row>
    <row r="3541" spans="1:6" x14ac:dyDescent="0.3">
      <c r="A3541" s="21" t="s">
        <v>14</v>
      </c>
      <c r="B3541" s="21" t="s">
        <v>6</v>
      </c>
      <c r="C3541" s="21" t="s">
        <v>12</v>
      </c>
      <c r="D3541" s="22">
        <v>21</v>
      </c>
      <c r="E3541" s="23" t="s">
        <v>71</v>
      </c>
      <c r="F3541">
        <f t="shared" si="55"/>
        <v>202012</v>
      </c>
    </row>
    <row r="3542" spans="1:6" x14ac:dyDescent="0.3">
      <c r="A3542" s="21" t="s">
        <v>140</v>
      </c>
      <c r="B3542" s="21" t="s">
        <v>6</v>
      </c>
      <c r="C3542" s="21" t="s">
        <v>7</v>
      </c>
      <c r="D3542" s="22">
        <v>14</v>
      </c>
      <c r="E3542" s="23" t="s">
        <v>71</v>
      </c>
      <c r="F3542">
        <f t="shared" si="55"/>
        <v>202012</v>
      </c>
    </row>
    <row r="3543" spans="1:6" x14ac:dyDescent="0.3">
      <c r="A3543" s="21" t="s">
        <v>140</v>
      </c>
      <c r="B3543" s="21" t="s">
        <v>6</v>
      </c>
      <c r="C3543" s="21" t="s">
        <v>9</v>
      </c>
      <c r="D3543" s="22">
        <v>1</v>
      </c>
      <c r="E3543" s="23" t="s">
        <v>71</v>
      </c>
      <c r="F3543">
        <f t="shared" si="55"/>
        <v>202012</v>
      </c>
    </row>
    <row r="3544" spans="1:6" x14ac:dyDescent="0.3">
      <c r="A3544" s="21" t="s">
        <v>140</v>
      </c>
      <c r="B3544" s="21" t="s">
        <v>6</v>
      </c>
      <c r="C3544" s="21" t="s">
        <v>10</v>
      </c>
      <c r="D3544" s="22">
        <v>6</v>
      </c>
      <c r="E3544" s="23" t="s">
        <v>71</v>
      </c>
      <c r="F3544">
        <f t="shared" si="55"/>
        <v>202012</v>
      </c>
    </row>
    <row r="3545" spans="1:6" x14ac:dyDescent="0.3">
      <c r="A3545" s="21" t="s">
        <v>140</v>
      </c>
      <c r="B3545" s="21" t="s">
        <v>6</v>
      </c>
      <c r="C3545" s="21" t="s">
        <v>11</v>
      </c>
      <c r="D3545" s="22">
        <v>2</v>
      </c>
      <c r="E3545" s="23" t="s">
        <v>71</v>
      </c>
      <c r="F3545">
        <f t="shared" si="55"/>
        <v>202012</v>
      </c>
    </row>
    <row r="3546" spans="1:6" x14ac:dyDescent="0.3">
      <c r="A3546" s="21" t="s">
        <v>140</v>
      </c>
      <c r="B3546" s="21" t="s">
        <v>6</v>
      </c>
      <c r="C3546" s="21" t="s">
        <v>12</v>
      </c>
      <c r="D3546" s="22">
        <v>0</v>
      </c>
      <c r="E3546" s="23" t="s">
        <v>71</v>
      </c>
      <c r="F3546">
        <f t="shared" si="55"/>
        <v>202012</v>
      </c>
    </row>
    <row r="3547" spans="1:6" x14ac:dyDescent="0.3">
      <c r="A3547" s="21" t="s">
        <v>15</v>
      </c>
      <c r="B3547" s="21" t="s">
        <v>6</v>
      </c>
      <c r="C3547" s="21" t="s">
        <v>7</v>
      </c>
      <c r="D3547" s="22">
        <v>321</v>
      </c>
      <c r="E3547" s="23" t="s">
        <v>71</v>
      </c>
      <c r="F3547">
        <f t="shared" si="55"/>
        <v>202012</v>
      </c>
    </row>
    <row r="3548" spans="1:6" x14ac:dyDescent="0.3">
      <c r="A3548" s="21" t="s">
        <v>15</v>
      </c>
      <c r="B3548" s="21" t="s">
        <v>6</v>
      </c>
      <c r="C3548" s="21" t="s">
        <v>9</v>
      </c>
      <c r="D3548" s="22">
        <v>155</v>
      </c>
      <c r="E3548" s="23" t="s">
        <v>71</v>
      </c>
      <c r="F3548">
        <f t="shared" si="55"/>
        <v>202012</v>
      </c>
    </row>
    <row r="3549" spans="1:6" x14ac:dyDescent="0.3">
      <c r="A3549" s="21" t="s">
        <v>15</v>
      </c>
      <c r="B3549" s="21" t="s">
        <v>6</v>
      </c>
      <c r="C3549" s="21" t="s">
        <v>10</v>
      </c>
      <c r="D3549" s="22">
        <v>365</v>
      </c>
      <c r="E3549" s="23" t="s">
        <v>71</v>
      </c>
      <c r="F3549">
        <f t="shared" si="55"/>
        <v>202012</v>
      </c>
    </row>
    <row r="3550" spans="1:6" x14ac:dyDescent="0.3">
      <c r="A3550" s="21" t="s">
        <v>15</v>
      </c>
      <c r="B3550" s="21" t="s">
        <v>6</v>
      </c>
      <c r="C3550" s="21" t="s">
        <v>11</v>
      </c>
      <c r="D3550" s="22">
        <v>120</v>
      </c>
      <c r="E3550" s="23" t="s">
        <v>71</v>
      </c>
      <c r="F3550">
        <f t="shared" si="55"/>
        <v>202012</v>
      </c>
    </row>
    <row r="3551" spans="1:6" x14ac:dyDescent="0.3">
      <c r="A3551" s="21" t="s">
        <v>15</v>
      </c>
      <c r="B3551" s="21" t="s">
        <v>6</v>
      </c>
      <c r="C3551" s="21" t="s">
        <v>12</v>
      </c>
      <c r="D3551" s="22">
        <v>21</v>
      </c>
      <c r="E3551" s="23" t="s">
        <v>71</v>
      </c>
      <c r="F3551">
        <f t="shared" si="55"/>
        <v>202012</v>
      </c>
    </row>
    <row r="3552" spans="1:6" x14ac:dyDescent="0.3">
      <c r="A3552" s="21" t="s">
        <v>16</v>
      </c>
      <c r="B3552" s="21" t="s">
        <v>6</v>
      </c>
      <c r="C3552" s="21" t="s">
        <v>7</v>
      </c>
      <c r="D3552" s="22">
        <v>892</v>
      </c>
      <c r="E3552" s="23" t="s">
        <v>71</v>
      </c>
      <c r="F3552">
        <f t="shared" si="55"/>
        <v>202012</v>
      </c>
    </row>
    <row r="3553" spans="1:6" x14ac:dyDescent="0.3">
      <c r="A3553" s="21" t="s">
        <v>16</v>
      </c>
      <c r="B3553" s="21" t="s">
        <v>6</v>
      </c>
      <c r="C3553" s="21" t="s">
        <v>9</v>
      </c>
      <c r="D3553" s="22">
        <v>222</v>
      </c>
      <c r="E3553" s="23" t="s">
        <v>71</v>
      </c>
      <c r="F3553">
        <f t="shared" si="55"/>
        <v>202012</v>
      </c>
    </row>
    <row r="3554" spans="1:6" x14ac:dyDescent="0.3">
      <c r="A3554" s="21" t="s">
        <v>16</v>
      </c>
      <c r="B3554" s="21" t="s">
        <v>6</v>
      </c>
      <c r="C3554" s="21" t="s">
        <v>10</v>
      </c>
      <c r="D3554" s="22">
        <v>256</v>
      </c>
      <c r="E3554" s="23" t="s">
        <v>71</v>
      </c>
      <c r="F3554">
        <f t="shared" si="55"/>
        <v>202012</v>
      </c>
    </row>
    <row r="3555" spans="1:6" x14ac:dyDescent="0.3">
      <c r="A3555" s="21" t="s">
        <v>16</v>
      </c>
      <c r="B3555" s="21" t="s">
        <v>6</v>
      </c>
      <c r="C3555" s="21" t="s">
        <v>11</v>
      </c>
      <c r="D3555" s="22">
        <v>81</v>
      </c>
      <c r="E3555" s="23" t="s">
        <v>71</v>
      </c>
      <c r="F3555">
        <f t="shared" si="55"/>
        <v>202012</v>
      </c>
    </row>
    <row r="3556" spans="1:6" x14ac:dyDescent="0.3">
      <c r="A3556" s="21" t="s">
        <v>16</v>
      </c>
      <c r="B3556" s="21" t="s">
        <v>6</v>
      </c>
      <c r="C3556" s="21" t="s">
        <v>12</v>
      </c>
      <c r="D3556" s="22">
        <v>10</v>
      </c>
      <c r="E3556" s="23" t="s">
        <v>71</v>
      </c>
      <c r="F3556">
        <f t="shared" si="55"/>
        <v>202012</v>
      </c>
    </row>
    <row r="3557" spans="1:6" x14ac:dyDescent="0.3">
      <c r="A3557" s="21" t="s">
        <v>17</v>
      </c>
      <c r="B3557" s="21" t="s">
        <v>6</v>
      </c>
      <c r="C3557" s="21" t="s">
        <v>7</v>
      </c>
      <c r="D3557" s="22">
        <v>81</v>
      </c>
      <c r="E3557" s="23" t="s">
        <v>71</v>
      </c>
      <c r="F3557">
        <f t="shared" si="55"/>
        <v>202012</v>
      </c>
    </row>
    <row r="3558" spans="1:6" x14ac:dyDescent="0.3">
      <c r="A3558" s="21" t="s">
        <v>17</v>
      </c>
      <c r="B3558" s="21" t="s">
        <v>6</v>
      </c>
      <c r="C3558" s="21" t="s">
        <v>9</v>
      </c>
      <c r="D3558" s="22">
        <v>11</v>
      </c>
      <c r="E3558" s="23" t="s">
        <v>71</v>
      </c>
      <c r="F3558">
        <f t="shared" si="55"/>
        <v>202012</v>
      </c>
    </row>
    <row r="3559" spans="1:6" x14ac:dyDescent="0.3">
      <c r="A3559" s="21" t="s">
        <v>17</v>
      </c>
      <c r="B3559" s="21" t="s">
        <v>6</v>
      </c>
      <c r="C3559" s="21" t="s">
        <v>10</v>
      </c>
      <c r="D3559" s="22">
        <v>12</v>
      </c>
      <c r="E3559" s="23" t="s">
        <v>71</v>
      </c>
      <c r="F3559">
        <f t="shared" si="55"/>
        <v>202012</v>
      </c>
    </row>
    <row r="3560" spans="1:6" x14ac:dyDescent="0.3">
      <c r="A3560" s="21" t="s">
        <v>17</v>
      </c>
      <c r="B3560" s="21" t="s">
        <v>6</v>
      </c>
      <c r="C3560" s="21" t="s">
        <v>11</v>
      </c>
      <c r="D3560" s="22">
        <v>13</v>
      </c>
      <c r="E3560" s="23" t="s">
        <v>71</v>
      </c>
      <c r="F3560">
        <f t="shared" si="55"/>
        <v>202012</v>
      </c>
    </row>
    <row r="3561" spans="1:6" x14ac:dyDescent="0.3">
      <c r="A3561" s="21" t="s">
        <v>17</v>
      </c>
      <c r="B3561" s="21" t="s">
        <v>6</v>
      </c>
      <c r="C3561" s="21" t="s">
        <v>12</v>
      </c>
      <c r="D3561" s="22">
        <v>1</v>
      </c>
      <c r="E3561" s="23" t="s">
        <v>71</v>
      </c>
      <c r="F3561">
        <f t="shared" si="55"/>
        <v>202012</v>
      </c>
    </row>
    <row r="3562" spans="1:6" x14ac:dyDescent="0.3">
      <c r="A3562" s="21" t="s">
        <v>141</v>
      </c>
      <c r="B3562" s="21" t="s">
        <v>6</v>
      </c>
      <c r="C3562" s="21" t="s">
        <v>7</v>
      </c>
      <c r="D3562" s="22">
        <v>35</v>
      </c>
      <c r="E3562" s="23" t="s">
        <v>71</v>
      </c>
      <c r="F3562">
        <f t="shared" si="55"/>
        <v>202012</v>
      </c>
    </row>
    <row r="3563" spans="1:6" x14ac:dyDescent="0.3">
      <c r="A3563" s="21" t="s">
        <v>141</v>
      </c>
      <c r="B3563" s="21" t="s">
        <v>6</v>
      </c>
      <c r="C3563" s="21" t="s">
        <v>9</v>
      </c>
      <c r="D3563" s="22">
        <v>7</v>
      </c>
      <c r="E3563" s="23" t="s">
        <v>71</v>
      </c>
      <c r="F3563">
        <f t="shared" si="55"/>
        <v>202012</v>
      </c>
    </row>
    <row r="3564" spans="1:6" x14ac:dyDescent="0.3">
      <c r="A3564" s="21" t="s">
        <v>141</v>
      </c>
      <c r="B3564" s="21" t="s">
        <v>6</v>
      </c>
      <c r="C3564" s="21" t="s">
        <v>10</v>
      </c>
      <c r="D3564" s="22">
        <v>10</v>
      </c>
      <c r="E3564" s="23" t="s">
        <v>71</v>
      </c>
      <c r="F3564">
        <f t="shared" si="55"/>
        <v>202012</v>
      </c>
    </row>
    <row r="3565" spans="1:6" x14ac:dyDescent="0.3">
      <c r="A3565" s="21" t="s">
        <v>141</v>
      </c>
      <c r="B3565" s="21" t="s">
        <v>6</v>
      </c>
      <c r="C3565" s="21" t="s">
        <v>11</v>
      </c>
      <c r="D3565" s="22">
        <v>6</v>
      </c>
      <c r="E3565" s="23" t="s">
        <v>71</v>
      </c>
      <c r="F3565">
        <f t="shared" si="55"/>
        <v>202012</v>
      </c>
    </row>
    <row r="3566" spans="1:6" x14ac:dyDescent="0.3">
      <c r="A3566" s="21" t="s">
        <v>141</v>
      </c>
      <c r="B3566" s="21" t="s">
        <v>6</v>
      </c>
      <c r="C3566" s="21" t="s">
        <v>12</v>
      </c>
      <c r="D3566" s="22">
        <v>0</v>
      </c>
      <c r="E3566" s="23" t="s">
        <v>71</v>
      </c>
      <c r="F3566">
        <f t="shared" si="55"/>
        <v>202012</v>
      </c>
    </row>
    <row r="3567" spans="1:6" x14ac:dyDescent="0.3">
      <c r="A3567" s="21" t="s">
        <v>18</v>
      </c>
      <c r="B3567" s="21" t="s">
        <v>6</v>
      </c>
      <c r="C3567" s="21" t="s">
        <v>7</v>
      </c>
      <c r="D3567" s="22">
        <v>340</v>
      </c>
      <c r="E3567" s="23" t="s">
        <v>71</v>
      </c>
      <c r="F3567">
        <f t="shared" si="55"/>
        <v>202012</v>
      </c>
    </row>
    <row r="3568" spans="1:6" x14ac:dyDescent="0.3">
      <c r="A3568" s="21" t="s">
        <v>18</v>
      </c>
      <c r="B3568" s="21" t="s">
        <v>6</v>
      </c>
      <c r="C3568" s="21" t="s">
        <v>9</v>
      </c>
      <c r="D3568" s="22">
        <v>76</v>
      </c>
      <c r="E3568" s="23" t="s">
        <v>71</v>
      </c>
      <c r="F3568">
        <f t="shared" si="55"/>
        <v>202012</v>
      </c>
    </row>
    <row r="3569" spans="1:6" x14ac:dyDescent="0.3">
      <c r="A3569" s="21" t="s">
        <v>18</v>
      </c>
      <c r="B3569" s="21" t="s">
        <v>6</v>
      </c>
      <c r="C3569" s="21" t="s">
        <v>10</v>
      </c>
      <c r="D3569" s="22">
        <v>103</v>
      </c>
      <c r="E3569" s="23" t="s">
        <v>71</v>
      </c>
      <c r="F3569">
        <f t="shared" si="55"/>
        <v>202012</v>
      </c>
    </row>
    <row r="3570" spans="1:6" x14ac:dyDescent="0.3">
      <c r="A3570" s="21" t="s">
        <v>18</v>
      </c>
      <c r="B3570" s="21" t="s">
        <v>6</v>
      </c>
      <c r="C3570" s="21" t="s">
        <v>11</v>
      </c>
      <c r="D3570" s="22">
        <v>101</v>
      </c>
      <c r="E3570" s="23" t="s">
        <v>71</v>
      </c>
      <c r="F3570">
        <f t="shared" si="55"/>
        <v>202012</v>
      </c>
    </row>
    <row r="3571" spans="1:6" x14ac:dyDescent="0.3">
      <c r="A3571" s="21" t="s">
        <v>18</v>
      </c>
      <c r="B3571" s="21" t="s">
        <v>6</v>
      </c>
      <c r="C3571" s="21" t="s">
        <v>12</v>
      </c>
      <c r="D3571" s="22">
        <v>8</v>
      </c>
      <c r="E3571" s="23" t="s">
        <v>71</v>
      </c>
      <c r="F3571">
        <f t="shared" si="55"/>
        <v>202012</v>
      </c>
    </row>
    <row r="3572" spans="1:6" x14ac:dyDescent="0.3">
      <c r="A3572" s="21" t="s">
        <v>19</v>
      </c>
      <c r="B3572" s="21" t="s">
        <v>6</v>
      </c>
      <c r="C3572" s="21" t="s">
        <v>7</v>
      </c>
      <c r="D3572" s="22">
        <v>27</v>
      </c>
      <c r="E3572" s="23" t="s">
        <v>71</v>
      </c>
      <c r="F3572">
        <f t="shared" si="55"/>
        <v>202012</v>
      </c>
    </row>
    <row r="3573" spans="1:6" x14ac:dyDescent="0.3">
      <c r="A3573" s="21" t="s">
        <v>19</v>
      </c>
      <c r="B3573" s="21" t="s">
        <v>6</v>
      </c>
      <c r="C3573" s="21" t="s">
        <v>9</v>
      </c>
      <c r="D3573" s="22">
        <v>1</v>
      </c>
      <c r="E3573" s="23" t="s">
        <v>71</v>
      </c>
      <c r="F3573">
        <f t="shared" si="55"/>
        <v>202012</v>
      </c>
    </row>
    <row r="3574" spans="1:6" x14ac:dyDescent="0.3">
      <c r="A3574" s="21" t="s">
        <v>19</v>
      </c>
      <c r="B3574" s="21" t="s">
        <v>6</v>
      </c>
      <c r="C3574" s="21" t="s">
        <v>10</v>
      </c>
      <c r="D3574" s="22">
        <v>2</v>
      </c>
      <c r="E3574" s="23" t="s">
        <v>71</v>
      </c>
      <c r="F3574">
        <f t="shared" si="55"/>
        <v>202012</v>
      </c>
    </row>
    <row r="3575" spans="1:6" x14ac:dyDescent="0.3">
      <c r="A3575" s="21" t="s">
        <v>19</v>
      </c>
      <c r="B3575" s="21" t="s">
        <v>6</v>
      </c>
      <c r="C3575" s="21" t="s">
        <v>11</v>
      </c>
      <c r="D3575" s="22">
        <v>1</v>
      </c>
      <c r="E3575" s="23" t="s">
        <v>71</v>
      </c>
      <c r="F3575">
        <f t="shared" si="55"/>
        <v>202012</v>
      </c>
    </row>
    <row r="3576" spans="1:6" x14ac:dyDescent="0.3">
      <c r="A3576" s="21" t="s">
        <v>19</v>
      </c>
      <c r="B3576" s="21" t="s">
        <v>6</v>
      </c>
      <c r="C3576" s="21" t="s">
        <v>12</v>
      </c>
      <c r="D3576" s="22">
        <v>1</v>
      </c>
      <c r="E3576" s="23" t="s">
        <v>71</v>
      </c>
      <c r="F3576">
        <f t="shared" si="55"/>
        <v>202012</v>
      </c>
    </row>
    <row r="3577" spans="1:6" x14ac:dyDescent="0.3">
      <c r="A3577" s="21" t="s">
        <v>20</v>
      </c>
      <c r="B3577" s="21" t="s">
        <v>6</v>
      </c>
      <c r="C3577" s="21" t="s">
        <v>7</v>
      </c>
      <c r="D3577" s="22">
        <v>51</v>
      </c>
      <c r="E3577" s="23" t="s">
        <v>71</v>
      </c>
      <c r="F3577">
        <f t="shared" si="55"/>
        <v>202012</v>
      </c>
    </row>
    <row r="3578" spans="1:6" x14ac:dyDescent="0.3">
      <c r="A3578" s="21" t="s">
        <v>20</v>
      </c>
      <c r="B3578" s="21" t="s">
        <v>6</v>
      </c>
      <c r="C3578" s="21" t="s">
        <v>9</v>
      </c>
      <c r="D3578" s="22">
        <v>8</v>
      </c>
      <c r="E3578" s="23" t="s">
        <v>71</v>
      </c>
      <c r="F3578">
        <f t="shared" si="55"/>
        <v>202012</v>
      </c>
    </row>
    <row r="3579" spans="1:6" x14ac:dyDescent="0.3">
      <c r="A3579" s="21" t="s">
        <v>20</v>
      </c>
      <c r="B3579" s="21" t="s">
        <v>6</v>
      </c>
      <c r="C3579" s="21" t="s">
        <v>10</v>
      </c>
      <c r="D3579" s="22">
        <v>10</v>
      </c>
      <c r="E3579" s="23" t="s">
        <v>71</v>
      </c>
      <c r="F3579">
        <f t="shared" si="55"/>
        <v>202012</v>
      </c>
    </row>
    <row r="3580" spans="1:6" x14ac:dyDescent="0.3">
      <c r="A3580" s="21" t="s">
        <v>20</v>
      </c>
      <c r="B3580" s="21" t="s">
        <v>6</v>
      </c>
      <c r="C3580" s="21" t="s">
        <v>11</v>
      </c>
      <c r="D3580" s="22">
        <v>15</v>
      </c>
      <c r="E3580" s="23" t="s">
        <v>71</v>
      </c>
      <c r="F3580">
        <f t="shared" si="55"/>
        <v>202012</v>
      </c>
    </row>
    <row r="3581" spans="1:6" x14ac:dyDescent="0.3">
      <c r="A3581" s="21" t="s">
        <v>20</v>
      </c>
      <c r="B3581" s="21" t="s">
        <v>6</v>
      </c>
      <c r="C3581" s="21" t="s">
        <v>12</v>
      </c>
      <c r="D3581" s="22">
        <v>0</v>
      </c>
      <c r="E3581" s="23" t="s">
        <v>71</v>
      </c>
      <c r="F3581">
        <f t="shared" si="55"/>
        <v>202012</v>
      </c>
    </row>
    <row r="3582" spans="1:6" x14ac:dyDescent="0.3">
      <c r="A3582" s="21" t="s">
        <v>21</v>
      </c>
      <c r="B3582" s="21" t="s">
        <v>6</v>
      </c>
      <c r="C3582" s="21" t="s">
        <v>7</v>
      </c>
      <c r="D3582" s="22">
        <v>32</v>
      </c>
      <c r="E3582" s="23" t="s">
        <v>71</v>
      </c>
      <c r="F3582">
        <f t="shared" si="55"/>
        <v>202012</v>
      </c>
    </row>
    <row r="3583" spans="1:6" x14ac:dyDescent="0.3">
      <c r="A3583" s="21" t="s">
        <v>21</v>
      </c>
      <c r="B3583" s="21" t="s">
        <v>6</v>
      </c>
      <c r="C3583" s="21" t="s">
        <v>9</v>
      </c>
      <c r="D3583" s="22">
        <v>8</v>
      </c>
      <c r="E3583" s="23" t="s">
        <v>71</v>
      </c>
      <c r="F3583">
        <f t="shared" si="55"/>
        <v>202012</v>
      </c>
    </row>
    <row r="3584" spans="1:6" x14ac:dyDescent="0.3">
      <c r="A3584" s="21" t="s">
        <v>21</v>
      </c>
      <c r="B3584" s="21" t="s">
        <v>6</v>
      </c>
      <c r="C3584" s="21" t="s">
        <v>10</v>
      </c>
      <c r="D3584" s="22">
        <v>8</v>
      </c>
      <c r="E3584" s="23" t="s">
        <v>71</v>
      </c>
      <c r="F3584">
        <f t="shared" si="55"/>
        <v>202012</v>
      </c>
    </row>
    <row r="3585" spans="1:6" x14ac:dyDescent="0.3">
      <c r="A3585" s="21" t="s">
        <v>21</v>
      </c>
      <c r="B3585" s="21" t="s">
        <v>6</v>
      </c>
      <c r="C3585" s="21" t="s">
        <v>11</v>
      </c>
      <c r="D3585" s="22">
        <v>2</v>
      </c>
      <c r="E3585" s="23" t="s">
        <v>71</v>
      </c>
      <c r="F3585">
        <f t="shared" si="55"/>
        <v>202012</v>
      </c>
    </row>
    <row r="3586" spans="1:6" x14ac:dyDescent="0.3">
      <c r="A3586" s="21" t="s">
        <v>21</v>
      </c>
      <c r="B3586" s="21" t="s">
        <v>6</v>
      </c>
      <c r="C3586" s="21" t="s">
        <v>12</v>
      </c>
      <c r="D3586" s="22">
        <v>1</v>
      </c>
      <c r="E3586" s="23" t="s">
        <v>71</v>
      </c>
      <c r="F3586">
        <f t="shared" si="55"/>
        <v>202012</v>
      </c>
    </row>
    <row r="3587" spans="1:6" x14ac:dyDescent="0.3">
      <c r="A3587" s="21" t="s">
        <v>22</v>
      </c>
      <c r="B3587" s="21" t="s">
        <v>6</v>
      </c>
      <c r="C3587" s="21" t="s">
        <v>7</v>
      </c>
      <c r="D3587" s="22">
        <v>10</v>
      </c>
      <c r="E3587" s="23" t="s">
        <v>71</v>
      </c>
      <c r="F3587">
        <f t="shared" ref="F3587:F3650" si="56">YEAR(E3587)*100+MONTH(E3587)</f>
        <v>202012</v>
      </c>
    </row>
    <row r="3588" spans="1:6" x14ac:dyDescent="0.3">
      <c r="A3588" s="21" t="s">
        <v>22</v>
      </c>
      <c r="B3588" s="21" t="s">
        <v>6</v>
      </c>
      <c r="C3588" s="21" t="s">
        <v>9</v>
      </c>
      <c r="D3588" s="22">
        <v>0</v>
      </c>
      <c r="E3588" s="23" t="s">
        <v>71</v>
      </c>
      <c r="F3588">
        <f t="shared" si="56"/>
        <v>202012</v>
      </c>
    </row>
    <row r="3589" spans="1:6" x14ac:dyDescent="0.3">
      <c r="A3589" s="21" t="s">
        <v>22</v>
      </c>
      <c r="B3589" s="21" t="s">
        <v>6</v>
      </c>
      <c r="C3589" s="21" t="s">
        <v>10</v>
      </c>
      <c r="D3589" s="22">
        <v>0</v>
      </c>
      <c r="E3589" s="23" t="s">
        <v>71</v>
      </c>
      <c r="F3589">
        <f t="shared" si="56"/>
        <v>202012</v>
      </c>
    </row>
    <row r="3590" spans="1:6" x14ac:dyDescent="0.3">
      <c r="A3590" s="21" t="s">
        <v>22</v>
      </c>
      <c r="B3590" s="21" t="s">
        <v>6</v>
      </c>
      <c r="C3590" s="21" t="s">
        <v>11</v>
      </c>
      <c r="D3590" s="22">
        <v>2</v>
      </c>
      <c r="E3590" s="23" t="s">
        <v>71</v>
      </c>
      <c r="F3590">
        <f t="shared" si="56"/>
        <v>202012</v>
      </c>
    </row>
    <row r="3591" spans="1:6" x14ac:dyDescent="0.3">
      <c r="A3591" s="21" t="s">
        <v>22</v>
      </c>
      <c r="B3591" s="21" t="s">
        <v>6</v>
      </c>
      <c r="C3591" s="21" t="s">
        <v>12</v>
      </c>
      <c r="D3591" s="22">
        <v>0</v>
      </c>
      <c r="E3591" s="23" t="s">
        <v>71</v>
      </c>
      <c r="F3591">
        <f t="shared" si="56"/>
        <v>202012</v>
      </c>
    </row>
    <row r="3592" spans="1:6" x14ac:dyDescent="0.3">
      <c r="A3592" s="21" t="s">
        <v>23</v>
      </c>
      <c r="B3592" s="21" t="s">
        <v>6</v>
      </c>
      <c r="C3592" s="21" t="s">
        <v>7</v>
      </c>
      <c r="D3592" s="22">
        <v>0</v>
      </c>
      <c r="E3592" s="23" t="s">
        <v>71</v>
      </c>
      <c r="F3592">
        <f t="shared" si="56"/>
        <v>202012</v>
      </c>
    </row>
    <row r="3593" spans="1:6" x14ac:dyDescent="0.3">
      <c r="A3593" s="21" t="s">
        <v>23</v>
      </c>
      <c r="B3593" s="21" t="s">
        <v>6</v>
      </c>
      <c r="C3593" s="21" t="s">
        <v>9</v>
      </c>
      <c r="D3593" s="22">
        <v>0</v>
      </c>
      <c r="E3593" s="23" t="s">
        <v>71</v>
      </c>
      <c r="F3593">
        <f t="shared" si="56"/>
        <v>202012</v>
      </c>
    </row>
    <row r="3594" spans="1:6" x14ac:dyDescent="0.3">
      <c r="A3594" s="21" t="s">
        <v>23</v>
      </c>
      <c r="B3594" s="21" t="s">
        <v>6</v>
      </c>
      <c r="C3594" s="21" t="s">
        <v>10</v>
      </c>
      <c r="D3594" s="22">
        <v>0</v>
      </c>
      <c r="E3594" s="23" t="s">
        <v>71</v>
      </c>
      <c r="F3594">
        <f t="shared" si="56"/>
        <v>202012</v>
      </c>
    </row>
    <row r="3595" spans="1:6" x14ac:dyDescent="0.3">
      <c r="A3595" s="21" t="s">
        <v>23</v>
      </c>
      <c r="B3595" s="21" t="s">
        <v>6</v>
      </c>
      <c r="C3595" s="21" t="s">
        <v>11</v>
      </c>
      <c r="D3595" s="22">
        <v>0</v>
      </c>
      <c r="E3595" s="23" t="s">
        <v>71</v>
      </c>
      <c r="F3595">
        <f t="shared" si="56"/>
        <v>202012</v>
      </c>
    </row>
    <row r="3596" spans="1:6" x14ac:dyDescent="0.3">
      <c r="A3596" s="21" t="s">
        <v>23</v>
      </c>
      <c r="B3596" s="21" t="s">
        <v>6</v>
      </c>
      <c r="C3596" s="21" t="s">
        <v>12</v>
      </c>
      <c r="D3596" s="22">
        <v>2</v>
      </c>
      <c r="E3596" s="23" t="s">
        <v>71</v>
      </c>
      <c r="F3596">
        <f t="shared" si="56"/>
        <v>202012</v>
      </c>
    </row>
    <row r="3597" spans="1:6" x14ac:dyDescent="0.3">
      <c r="A3597" s="21" t="s">
        <v>24</v>
      </c>
      <c r="B3597" s="21" t="s">
        <v>6</v>
      </c>
      <c r="C3597" s="21" t="s">
        <v>7</v>
      </c>
      <c r="D3597" s="22">
        <v>4</v>
      </c>
      <c r="E3597" s="23" t="s">
        <v>71</v>
      </c>
      <c r="F3597">
        <f t="shared" si="56"/>
        <v>202012</v>
      </c>
    </row>
    <row r="3598" spans="1:6" x14ac:dyDescent="0.3">
      <c r="A3598" s="21" t="s">
        <v>24</v>
      </c>
      <c r="B3598" s="21" t="s">
        <v>6</v>
      </c>
      <c r="C3598" s="21" t="s">
        <v>9</v>
      </c>
      <c r="D3598" s="22">
        <v>0</v>
      </c>
      <c r="E3598" s="23" t="s">
        <v>71</v>
      </c>
      <c r="F3598">
        <f t="shared" si="56"/>
        <v>202012</v>
      </c>
    </row>
    <row r="3599" spans="1:6" x14ac:dyDescent="0.3">
      <c r="A3599" s="21" t="s">
        <v>24</v>
      </c>
      <c r="B3599" s="21" t="s">
        <v>6</v>
      </c>
      <c r="C3599" s="21" t="s">
        <v>10</v>
      </c>
      <c r="D3599" s="22">
        <v>0</v>
      </c>
      <c r="E3599" s="23" t="s">
        <v>71</v>
      </c>
      <c r="F3599">
        <f t="shared" si="56"/>
        <v>202012</v>
      </c>
    </row>
    <row r="3600" spans="1:6" x14ac:dyDescent="0.3">
      <c r="A3600" s="21" t="s">
        <v>24</v>
      </c>
      <c r="B3600" s="21" t="s">
        <v>6</v>
      </c>
      <c r="C3600" s="21" t="s">
        <v>11</v>
      </c>
      <c r="D3600" s="22">
        <v>0</v>
      </c>
      <c r="E3600" s="23" t="s">
        <v>71</v>
      </c>
      <c r="F3600">
        <f t="shared" si="56"/>
        <v>202012</v>
      </c>
    </row>
    <row r="3601" spans="1:6" x14ac:dyDescent="0.3">
      <c r="A3601" s="21" t="s">
        <v>24</v>
      </c>
      <c r="B3601" s="21" t="s">
        <v>6</v>
      </c>
      <c r="C3601" s="21" t="s">
        <v>12</v>
      </c>
      <c r="D3601" s="22">
        <v>0</v>
      </c>
      <c r="E3601" s="23" t="s">
        <v>71</v>
      </c>
      <c r="F3601">
        <f t="shared" si="56"/>
        <v>202012</v>
      </c>
    </row>
    <row r="3602" spans="1:6" x14ac:dyDescent="0.3">
      <c r="A3602" s="21" t="s">
        <v>5</v>
      </c>
      <c r="B3602" s="21" t="s">
        <v>6</v>
      </c>
      <c r="C3602" s="21" t="s">
        <v>7</v>
      </c>
      <c r="D3602" s="22">
        <v>320</v>
      </c>
      <c r="E3602" s="23" t="s">
        <v>72</v>
      </c>
      <c r="F3602">
        <f t="shared" si="56"/>
        <v>201901</v>
      </c>
    </row>
    <row r="3603" spans="1:6" x14ac:dyDescent="0.3">
      <c r="A3603" s="21" t="s">
        <v>5</v>
      </c>
      <c r="B3603" s="21" t="s">
        <v>6</v>
      </c>
      <c r="C3603" s="21" t="s">
        <v>9</v>
      </c>
      <c r="D3603" s="22">
        <v>63</v>
      </c>
      <c r="E3603" s="23" t="s">
        <v>72</v>
      </c>
      <c r="F3603">
        <f t="shared" si="56"/>
        <v>201901</v>
      </c>
    </row>
    <row r="3604" spans="1:6" x14ac:dyDescent="0.3">
      <c r="A3604" s="21" t="s">
        <v>5</v>
      </c>
      <c r="B3604" s="21" t="s">
        <v>6</v>
      </c>
      <c r="C3604" s="21" t="s">
        <v>10</v>
      </c>
      <c r="D3604" s="22">
        <v>108</v>
      </c>
      <c r="E3604" s="23" t="s">
        <v>72</v>
      </c>
      <c r="F3604">
        <f t="shared" si="56"/>
        <v>201901</v>
      </c>
    </row>
    <row r="3605" spans="1:6" x14ac:dyDescent="0.3">
      <c r="A3605" s="21" t="s">
        <v>5</v>
      </c>
      <c r="B3605" s="21" t="s">
        <v>6</v>
      </c>
      <c r="C3605" s="21" t="s">
        <v>11</v>
      </c>
      <c r="D3605" s="22">
        <v>63</v>
      </c>
      <c r="E3605" s="23" t="s">
        <v>72</v>
      </c>
      <c r="F3605">
        <f t="shared" si="56"/>
        <v>201901</v>
      </c>
    </row>
    <row r="3606" spans="1:6" x14ac:dyDescent="0.3">
      <c r="A3606" s="21" t="s">
        <v>5</v>
      </c>
      <c r="B3606" s="21" t="s">
        <v>6</v>
      </c>
      <c r="C3606" s="21" t="s">
        <v>12</v>
      </c>
      <c r="D3606" s="22">
        <v>15</v>
      </c>
      <c r="E3606" s="23" t="s">
        <v>72</v>
      </c>
      <c r="F3606">
        <f t="shared" si="56"/>
        <v>201901</v>
      </c>
    </row>
    <row r="3607" spans="1:6" x14ac:dyDescent="0.3">
      <c r="A3607" s="21" t="s">
        <v>13</v>
      </c>
      <c r="B3607" s="21" t="s">
        <v>6</v>
      </c>
      <c r="C3607" s="21" t="s">
        <v>7</v>
      </c>
      <c r="D3607" s="22">
        <v>29</v>
      </c>
      <c r="E3607" s="23" t="s">
        <v>72</v>
      </c>
      <c r="F3607">
        <f t="shared" si="56"/>
        <v>201901</v>
      </c>
    </row>
    <row r="3608" spans="1:6" x14ac:dyDescent="0.3">
      <c r="A3608" s="21" t="s">
        <v>13</v>
      </c>
      <c r="B3608" s="21" t="s">
        <v>6</v>
      </c>
      <c r="C3608" s="21" t="s">
        <v>9</v>
      </c>
      <c r="D3608" s="22">
        <v>6</v>
      </c>
      <c r="E3608" s="23" t="s">
        <v>72</v>
      </c>
      <c r="F3608">
        <f t="shared" si="56"/>
        <v>201901</v>
      </c>
    </row>
    <row r="3609" spans="1:6" x14ac:dyDescent="0.3">
      <c r="A3609" s="21" t="s">
        <v>13</v>
      </c>
      <c r="B3609" s="21" t="s">
        <v>6</v>
      </c>
      <c r="C3609" s="21" t="s">
        <v>10</v>
      </c>
      <c r="D3609" s="22">
        <v>20</v>
      </c>
      <c r="E3609" s="23" t="s">
        <v>72</v>
      </c>
      <c r="F3609">
        <f t="shared" si="56"/>
        <v>201901</v>
      </c>
    </row>
    <row r="3610" spans="1:6" x14ac:dyDescent="0.3">
      <c r="A3610" s="21" t="s">
        <v>13</v>
      </c>
      <c r="B3610" s="21" t="s">
        <v>6</v>
      </c>
      <c r="C3610" s="21" t="s">
        <v>11</v>
      </c>
      <c r="D3610" s="22">
        <v>4</v>
      </c>
      <c r="E3610" s="23" t="s">
        <v>72</v>
      </c>
      <c r="F3610">
        <f t="shared" si="56"/>
        <v>201901</v>
      </c>
    </row>
    <row r="3611" spans="1:6" x14ac:dyDescent="0.3">
      <c r="A3611" s="21" t="s">
        <v>13</v>
      </c>
      <c r="B3611" s="21" t="s">
        <v>6</v>
      </c>
      <c r="C3611" s="21" t="s">
        <v>12</v>
      </c>
      <c r="D3611" s="22">
        <v>2</v>
      </c>
      <c r="E3611" s="23" t="s">
        <v>72</v>
      </c>
      <c r="F3611">
        <f t="shared" si="56"/>
        <v>201901</v>
      </c>
    </row>
    <row r="3612" spans="1:6" x14ac:dyDescent="0.3">
      <c r="A3612" s="21" t="s">
        <v>14</v>
      </c>
      <c r="B3612" s="21" t="s">
        <v>6</v>
      </c>
      <c r="C3612" s="21" t="s">
        <v>7</v>
      </c>
      <c r="D3612" s="22">
        <v>93</v>
      </c>
      <c r="E3612" s="23" t="s">
        <v>72</v>
      </c>
      <c r="F3612">
        <f t="shared" si="56"/>
        <v>201901</v>
      </c>
    </row>
    <row r="3613" spans="1:6" x14ac:dyDescent="0.3">
      <c r="A3613" s="21" t="s">
        <v>14</v>
      </c>
      <c r="B3613" s="21" t="s">
        <v>6</v>
      </c>
      <c r="C3613" s="21" t="s">
        <v>9</v>
      </c>
      <c r="D3613" s="22">
        <v>39</v>
      </c>
      <c r="E3613" s="23" t="s">
        <v>72</v>
      </c>
      <c r="F3613">
        <f t="shared" si="56"/>
        <v>201901</v>
      </c>
    </row>
    <row r="3614" spans="1:6" x14ac:dyDescent="0.3">
      <c r="A3614" s="21" t="s">
        <v>14</v>
      </c>
      <c r="B3614" s="21" t="s">
        <v>6</v>
      </c>
      <c r="C3614" s="21" t="s">
        <v>10</v>
      </c>
      <c r="D3614" s="22">
        <v>59</v>
      </c>
      <c r="E3614" s="23" t="s">
        <v>72</v>
      </c>
      <c r="F3614">
        <f t="shared" si="56"/>
        <v>201901</v>
      </c>
    </row>
    <row r="3615" spans="1:6" x14ac:dyDescent="0.3">
      <c r="A3615" s="21" t="s">
        <v>14</v>
      </c>
      <c r="B3615" s="21" t="s">
        <v>6</v>
      </c>
      <c r="C3615" s="21" t="s">
        <v>11</v>
      </c>
      <c r="D3615" s="22">
        <v>24</v>
      </c>
      <c r="E3615" s="23" t="s">
        <v>72</v>
      </c>
      <c r="F3615">
        <f t="shared" si="56"/>
        <v>201901</v>
      </c>
    </row>
    <row r="3616" spans="1:6" x14ac:dyDescent="0.3">
      <c r="A3616" s="21" t="s">
        <v>14</v>
      </c>
      <c r="B3616" s="21" t="s">
        <v>6</v>
      </c>
      <c r="C3616" s="21" t="s">
        <v>12</v>
      </c>
      <c r="D3616" s="22">
        <v>15</v>
      </c>
      <c r="E3616" s="23" t="s">
        <v>72</v>
      </c>
      <c r="F3616">
        <f t="shared" si="56"/>
        <v>201901</v>
      </c>
    </row>
    <row r="3617" spans="1:6" x14ac:dyDescent="0.3">
      <c r="A3617" s="21" t="s">
        <v>140</v>
      </c>
      <c r="B3617" s="21" t="s">
        <v>6</v>
      </c>
      <c r="C3617" s="21" t="s">
        <v>7</v>
      </c>
      <c r="D3617" s="22">
        <v>18</v>
      </c>
      <c r="E3617" s="23" t="s">
        <v>72</v>
      </c>
      <c r="F3617">
        <f t="shared" si="56"/>
        <v>201901</v>
      </c>
    </row>
    <row r="3618" spans="1:6" x14ac:dyDescent="0.3">
      <c r="A3618" s="21" t="s">
        <v>140</v>
      </c>
      <c r="B3618" s="21" t="s">
        <v>6</v>
      </c>
      <c r="C3618" s="21" t="s">
        <v>9</v>
      </c>
      <c r="D3618" s="22">
        <v>1</v>
      </c>
      <c r="E3618" s="23" t="s">
        <v>72</v>
      </c>
      <c r="F3618">
        <f t="shared" si="56"/>
        <v>201901</v>
      </c>
    </row>
    <row r="3619" spans="1:6" x14ac:dyDescent="0.3">
      <c r="A3619" s="21" t="s">
        <v>140</v>
      </c>
      <c r="B3619" s="21" t="s">
        <v>6</v>
      </c>
      <c r="C3619" s="21" t="s">
        <v>10</v>
      </c>
      <c r="D3619" s="22">
        <v>4</v>
      </c>
      <c r="E3619" s="23" t="s">
        <v>72</v>
      </c>
      <c r="F3619">
        <f t="shared" si="56"/>
        <v>201901</v>
      </c>
    </row>
    <row r="3620" spans="1:6" x14ac:dyDescent="0.3">
      <c r="A3620" s="21" t="s">
        <v>140</v>
      </c>
      <c r="B3620" s="21" t="s">
        <v>6</v>
      </c>
      <c r="C3620" s="21" t="s">
        <v>11</v>
      </c>
      <c r="D3620" s="22">
        <v>0</v>
      </c>
      <c r="E3620" s="23" t="s">
        <v>72</v>
      </c>
      <c r="F3620">
        <f t="shared" si="56"/>
        <v>201901</v>
      </c>
    </row>
    <row r="3621" spans="1:6" x14ac:dyDescent="0.3">
      <c r="A3621" s="21" t="s">
        <v>140</v>
      </c>
      <c r="B3621" s="21" t="s">
        <v>6</v>
      </c>
      <c r="C3621" s="21" t="s">
        <v>12</v>
      </c>
      <c r="D3621" s="22">
        <v>0</v>
      </c>
      <c r="E3621" s="23" t="s">
        <v>72</v>
      </c>
      <c r="F3621">
        <f t="shared" si="56"/>
        <v>201901</v>
      </c>
    </row>
    <row r="3622" spans="1:6" x14ac:dyDescent="0.3">
      <c r="A3622" s="21" t="s">
        <v>15</v>
      </c>
      <c r="B3622" s="21" t="s">
        <v>6</v>
      </c>
      <c r="C3622" s="21" t="s">
        <v>7</v>
      </c>
      <c r="D3622" s="22">
        <v>416</v>
      </c>
      <c r="E3622" s="23" t="s">
        <v>72</v>
      </c>
      <c r="F3622">
        <f t="shared" si="56"/>
        <v>201901</v>
      </c>
    </row>
    <row r="3623" spans="1:6" x14ac:dyDescent="0.3">
      <c r="A3623" s="21" t="s">
        <v>15</v>
      </c>
      <c r="B3623" s="21" t="s">
        <v>6</v>
      </c>
      <c r="C3623" s="21" t="s">
        <v>9</v>
      </c>
      <c r="D3623" s="22">
        <v>111</v>
      </c>
      <c r="E3623" s="23" t="s">
        <v>72</v>
      </c>
      <c r="F3623">
        <f t="shared" si="56"/>
        <v>201901</v>
      </c>
    </row>
    <row r="3624" spans="1:6" x14ac:dyDescent="0.3">
      <c r="A3624" s="21" t="s">
        <v>15</v>
      </c>
      <c r="B3624" s="21" t="s">
        <v>6</v>
      </c>
      <c r="C3624" s="21" t="s">
        <v>10</v>
      </c>
      <c r="D3624" s="22">
        <v>358</v>
      </c>
      <c r="E3624" s="23" t="s">
        <v>72</v>
      </c>
      <c r="F3624">
        <f t="shared" si="56"/>
        <v>201901</v>
      </c>
    </row>
    <row r="3625" spans="1:6" x14ac:dyDescent="0.3">
      <c r="A3625" s="21" t="s">
        <v>15</v>
      </c>
      <c r="B3625" s="21" t="s">
        <v>6</v>
      </c>
      <c r="C3625" s="21" t="s">
        <v>11</v>
      </c>
      <c r="D3625" s="22">
        <v>179</v>
      </c>
      <c r="E3625" s="23" t="s">
        <v>72</v>
      </c>
      <c r="F3625">
        <f t="shared" si="56"/>
        <v>201901</v>
      </c>
    </row>
    <row r="3626" spans="1:6" x14ac:dyDescent="0.3">
      <c r="A3626" s="21" t="s">
        <v>15</v>
      </c>
      <c r="B3626" s="21" t="s">
        <v>6</v>
      </c>
      <c r="C3626" s="21" t="s">
        <v>12</v>
      </c>
      <c r="D3626" s="22">
        <v>28</v>
      </c>
      <c r="E3626" s="23" t="s">
        <v>72</v>
      </c>
      <c r="F3626">
        <f t="shared" si="56"/>
        <v>201901</v>
      </c>
    </row>
    <row r="3627" spans="1:6" x14ac:dyDescent="0.3">
      <c r="A3627" s="21" t="s">
        <v>16</v>
      </c>
      <c r="B3627" s="21" t="s">
        <v>6</v>
      </c>
      <c r="C3627" s="21" t="s">
        <v>7</v>
      </c>
      <c r="D3627" s="22">
        <v>971</v>
      </c>
      <c r="E3627" s="23" t="s">
        <v>72</v>
      </c>
      <c r="F3627">
        <f t="shared" si="56"/>
        <v>201901</v>
      </c>
    </row>
    <row r="3628" spans="1:6" x14ac:dyDescent="0.3">
      <c r="A3628" s="21" t="s">
        <v>16</v>
      </c>
      <c r="B3628" s="21" t="s">
        <v>6</v>
      </c>
      <c r="C3628" s="21" t="s">
        <v>9</v>
      </c>
      <c r="D3628" s="22">
        <v>207</v>
      </c>
      <c r="E3628" s="23" t="s">
        <v>72</v>
      </c>
      <c r="F3628">
        <f t="shared" si="56"/>
        <v>201901</v>
      </c>
    </row>
    <row r="3629" spans="1:6" x14ac:dyDescent="0.3">
      <c r="A3629" s="21" t="s">
        <v>16</v>
      </c>
      <c r="B3629" s="21" t="s">
        <v>6</v>
      </c>
      <c r="C3629" s="21" t="s">
        <v>10</v>
      </c>
      <c r="D3629" s="22">
        <v>360</v>
      </c>
      <c r="E3629" s="23" t="s">
        <v>72</v>
      </c>
      <c r="F3629">
        <f t="shared" si="56"/>
        <v>201901</v>
      </c>
    </row>
    <row r="3630" spans="1:6" x14ac:dyDescent="0.3">
      <c r="A3630" s="21" t="s">
        <v>16</v>
      </c>
      <c r="B3630" s="21" t="s">
        <v>6</v>
      </c>
      <c r="C3630" s="21" t="s">
        <v>11</v>
      </c>
      <c r="D3630" s="22">
        <v>109</v>
      </c>
      <c r="E3630" s="23" t="s">
        <v>72</v>
      </c>
      <c r="F3630">
        <f t="shared" si="56"/>
        <v>201901</v>
      </c>
    </row>
    <row r="3631" spans="1:6" x14ac:dyDescent="0.3">
      <c r="A3631" s="21" t="s">
        <v>16</v>
      </c>
      <c r="B3631" s="21" t="s">
        <v>6</v>
      </c>
      <c r="C3631" s="21" t="s">
        <v>12</v>
      </c>
      <c r="D3631" s="22">
        <v>17</v>
      </c>
      <c r="E3631" s="23" t="s">
        <v>72</v>
      </c>
      <c r="F3631">
        <f t="shared" si="56"/>
        <v>201901</v>
      </c>
    </row>
    <row r="3632" spans="1:6" x14ac:dyDescent="0.3">
      <c r="A3632" s="21" t="s">
        <v>17</v>
      </c>
      <c r="B3632" s="21" t="s">
        <v>6</v>
      </c>
      <c r="C3632" s="21" t="s">
        <v>7</v>
      </c>
      <c r="D3632" s="22">
        <v>110</v>
      </c>
      <c r="E3632" s="23" t="s">
        <v>72</v>
      </c>
      <c r="F3632">
        <f t="shared" si="56"/>
        <v>201901</v>
      </c>
    </row>
    <row r="3633" spans="1:6" x14ac:dyDescent="0.3">
      <c r="A3633" s="21" t="s">
        <v>17</v>
      </c>
      <c r="B3633" s="21" t="s">
        <v>6</v>
      </c>
      <c r="C3633" s="21" t="s">
        <v>9</v>
      </c>
      <c r="D3633" s="22">
        <v>5</v>
      </c>
      <c r="E3633" s="23" t="s">
        <v>72</v>
      </c>
      <c r="F3633">
        <f t="shared" si="56"/>
        <v>201901</v>
      </c>
    </row>
    <row r="3634" spans="1:6" x14ac:dyDescent="0.3">
      <c r="A3634" s="21" t="s">
        <v>17</v>
      </c>
      <c r="B3634" s="21" t="s">
        <v>6</v>
      </c>
      <c r="C3634" s="21" t="s">
        <v>10</v>
      </c>
      <c r="D3634" s="22">
        <v>11</v>
      </c>
      <c r="E3634" s="23" t="s">
        <v>72</v>
      </c>
      <c r="F3634">
        <f t="shared" si="56"/>
        <v>201901</v>
      </c>
    </row>
    <row r="3635" spans="1:6" x14ac:dyDescent="0.3">
      <c r="A3635" s="21" t="s">
        <v>17</v>
      </c>
      <c r="B3635" s="21" t="s">
        <v>6</v>
      </c>
      <c r="C3635" s="21" t="s">
        <v>11</v>
      </c>
      <c r="D3635" s="22">
        <v>12</v>
      </c>
      <c r="E3635" s="23" t="s">
        <v>72</v>
      </c>
      <c r="F3635">
        <f t="shared" si="56"/>
        <v>201901</v>
      </c>
    </row>
    <row r="3636" spans="1:6" x14ac:dyDescent="0.3">
      <c r="A3636" s="21" t="s">
        <v>17</v>
      </c>
      <c r="B3636" s="21" t="s">
        <v>6</v>
      </c>
      <c r="C3636" s="21" t="s">
        <v>12</v>
      </c>
      <c r="D3636" s="22">
        <v>0</v>
      </c>
      <c r="E3636" s="23" t="s">
        <v>72</v>
      </c>
      <c r="F3636">
        <f t="shared" si="56"/>
        <v>201901</v>
      </c>
    </row>
    <row r="3637" spans="1:6" x14ac:dyDescent="0.3">
      <c r="A3637" s="21" t="s">
        <v>141</v>
      </c>
      <c r="B3637" s="21" t="s">
        <v>6</v>
      </c>
      <c r="C3637" s="21" t="s">
        <v>7</v>
      </c>
      <c r="D3637" s="22">
        <v>3</v>
      </c>
      <c r="E3637" s="23" t="s">
        <v>72</v>
      </c>
      <c r="F3637">
        <f t="shared" si="56"/>
        <v>201901</v>
      </c>
    </row>
    <row r="3638" spans="1:6" x14ac:dyDescent="0.3">
      <c r="A3638" s="21" t="s">
        <v>141</v>
      </c>
      <c r="B3638" s="21" t="s">
        <v>6</v>
      </c>
      <c r="C3638" s="21" t="s">
        <v>9</v>
      </c>
      <c r="D3638" s="22">
        <v>1</v>
      </c>
      <c r="E3638" s="23" t="s">
        <v>72</v>
      </c>
      <c r="F3638">
        <f t="shared" si="56"/>
        <v>201901</v>
      </c>
    </row>
    <row r="3639" spans="1:6" x14ac:dyDescent="0.3">
      <c r="A3639" s="21" t="s">
        <v>141</v>
      </c>
      <c r="B3639" s="21" t="s">
        <v>6</v>
      </c>
      <c r="C3639" s="21" t="s">
        <v>10</v>
      </c>
      <c r="D3639" s="22">
        <v>0</v>
      </c>
      <c r="E3639" s="23" t="s">
        <v>72</v>
      </c>
      <c r="F3639">
        <f t="shared" si="56"/>
        <v>201901</v>
      </c>
    </row>
    <row r="3640" spans="1:6" x14ac:dyDescent="0.3">
      <c r="A3640" s="21" t="s">
        <v>141</v>
      </c>
      <c r="B3640" s="21" t="s">
        <v>6</v>
      </c>
      <c r="C3640" s="21" t="s">
        <v>11</v>
      </c>
      <c r="D3640" s="22">
        <v>0</v>
      </c>
      <c r="E3640" s="23" t="s">
        <v>72</v>
      </c>
      <c r="F3640">
        <f t="shared" si="56"/>
        <v>201901</v>
      </c>
    </row>
    <row r="3641" spans="1:6" x14ac:dyDescent="0.3">
      <c r="A3641" s="21" t="s">
        <v>141</v>
      </c>
      <c r="B3641" s="21" t="s">
        <v>6</v>
      </c>
      <c r="C3641" s="21" t="s">
        <v>12</v>
      </c>
      <c r="D3641" s="22">
        <v>0</v>
      </c>
      <c r="E3641" s="23" t="s">
        <v>72</v>
      </c>
      <c r="F3641">
        <f t="shared" si="56"/>
        <v>201901</v>
      </c>
    </row>
    <row r="3642" spans="1:6" x14ac:dyDescent="0.3">
      <c r="A3642" s="21" t="s">
        <v>18</v>
      </c>
      <c r="B3642" s="21" t="s">
        <v>6</v>
      </c>
      <c r="C3642" s="21" t="s">
        <v>7</v>
      </c>
      <c r="D3642" s="22">
        <v>217</v>
      </c>
      <c r="E3642" s="23" t="s">
        <v>72</v>
      </c>
      <c r="F3642">
        <f t="shared" si="56"/>
        <v>201901</v>
      </c>
    </row>
    <row r="3643" spans="1:6" x14ac:dyDescent="0.3">
      <c r="A3643" s="21" t="s">
        <v>18</v>
      </c>
      <c r="B3643" s="21" t="s">
        <v>6</v>
      </c>
      <c r="C3643" s="21" t="s">
        <v>9</v>
      </c>
      <c r="D3643" s="22">
        <v>89</v>
      </c>
      <c r="E3643" s="23" t="s">
        <v>72</v>
      </c>
      <c r="F3643">
        <f t="shared" si="56"/>
        <v>201901</v>
      </c>
    </row>
    <row r="3644" spans="1:6" x14ac:dyDescent="0.3">
      <c r="A3644" s="21" t="s">
        <v>18</v>
      </c>
      <c r="B3644" s="21" t="s">
        <v>6</v>
      </c>
      <c r="C3644" s="21" t="s">
        <v>10</v>
      </c>
      <c r="D3644" s="22">
        <v>63</v>
      </c>
      <c r="E3644" s="23" t="s">
        <v>72</v>
      </c>
      <c r="F3644">
        <f t="shared" si="56"/>
        <v>201901</v>
      </c>
    </row>
    <row r="3645" spans="1:6" x14ac:dyDescent="0.3">
      <c r="A3645" s="21" t="s">
        <v>18</v>
      </c>
      <c r="B3645" s="21" t="s">
        <v>6</v>
      </c>
      <c r="C3645" s="21" t="s">
        <v>11</v>
      </c>
      <c r="D3645" s="22">
        <v>70</v>
      </c>
      <c r="E3645" s="23" t="s">
        <v>72</v>
      </c>
      <c r="F3645">
        <f t="shared" si="56"/>
        <v>201901</v>
      </c>
    </row>
    <row r="3646" spans="1:6" x14ac:dyDescent="0.3">
      <c r="A3646" s="21" t="s">
        <v>18</v>
      </c>
      <c r="B3646" s="21" t="s">
        <v>6</v>
      </c>
      <c r="C3646" s="21" t="s">
        <v>12</v>
      </c>
      <c r="D3646" s="22">
        <v>7</v>
      </c>
      <c r="E3646" s="23" t="s">
        <v>72</v>
      </c>
      <c r="F3646">
        <f t="shared" si="56"/>
        <v>201901</v>
      </c>
    </row>
    <row r="3647" spans="1:6" x14ac:dyDescent="0.3">
      <c r="A3647" s="21" t="s">
        <v>19</v>
      </c>
      <c r="B3647" s="21" t="s">
        <v>6</v>
      </c>
      <c r="C3647" s="21" t="s">
        <v>7</v>
      </c>
      <c r="D3647" s="22">
        <v>31</v>
      </c>
      <c r="E3647" s="23" t="s">
        <v>72</v>
      </c>
      <c r="F3647">
        <f t="shared" si="56"/>
        <v>201901</v>
      </c>
    </row>
    <row r="3648" spans="1:6" x14ac:dyDescent="0.3">
      <c r="A3648" s="21" t="s">
        <v>19</v>
      </c>
      <c r="B3648" s="21" t="s">
        <v>6</v>
      </c>
      <c r="C3648" s="21" t="s">
        <v>9</v>
      </c>
      <c r="D3648" s="22">
        <v>6</v>
      </c>
      <c r="E3648" s="23" t="s">
        <v>72</v>
      </c>
      <c r="F3648">
        <f t="shared" si="56"/>
        <v>201901</v>
      </c>
    </row>
    <row r="3649" spans="1:6" x14ac:dyDescent="0.3">
      <c r="A3649" s="21" t="s">
        <v>19</v>
      </c>
      <c r="B3649" s="21" t="s">
        <v>6</v>
      </c>
      <c r="C3649" s="21" t="s">
        <v>10</v>
      </c>
      <c r="D3649" s="22">
        <v>15</v>
      </c>
      <c r="E3649" s="23" t="s">
        <v>72</v>
      </c>
      <c r="F3649">
        <f t="shared" si="56"/>
        <v>201901</v>
      </c>
    </row>
    <row r="3650" spans="1:6" x14ac:dyDescent="0.3">
      <c r="A3650" s="21" t="s">
        <v>19</v>
      </c>
      <c r="B3650" s="21" t="s">
        <v>6</v>
      </c>
      <c r="C3650" s="21" t="s">
        <v>11</v>
      </c>
      <c r="D3650" s="22">
        <v>4</v>
      </c>
      <c r="E3650" s="23" t="s">
        <v>72</v>
      </c>
      <c r="F3650">
        <f t="shared" si="56"/>
        <v>201901</v>
      </c>
    </row>
    <row r="3651" spans="1:6" x14ac:dyDescent="0.3">
      <c r="A3651" s="21" t="s">
        <v>19</v>
      </c>
      <c r="B3651" s="21" t="s">
        <v>6</v>
      </c>
      <c r="C3651" s="21" t="s">
        <v>12</v>
      </c>
      <c r="D3651" s="22">
        <v>3</v>
      </c>
      <c r="E3651" s="23" t="s">
        <v>72</v>
      </c>
      <c r="F3651">
        <f t="shared" ref="F3651:F3714" si="57">YEAR(E3651)*100+MONTH(E3651)</f>
        <v>201901</v>
      </c>
    </row>
    <row r="3652" spans="1:6" x14ac:dyDescent="0.3">
      <c r="A3652" s="21" t="s">
        <v>20</v>
      </c>
      <c r="B3652" s="21" t="s">
        <v>6</v>
      </c>
      <c r="C3652" s="21" t="s">
        <v>7</v>
      </c>
      <c r="D3652" s="22">
        <v>57</v>
      </c>
      <c r="E3652" s="23" t="s">
        <v>72</v>
      </c>
      <c r="F3652">
        <f t="shared" si="57"/>
        <v>201901</v>
      </c>
    </row>
    <row r="3653" spans="1:6" x14ac:dyDescent="0.3">
      <c r="A3653" s="21" t="s">
        <v>20</v>
      </c>
      <c r="B3653" s="21" t="s">
        <v>6</v>
      </c>
      <c r="C3653" s="21" t="s">
        <v>9</v>
      </c>
      <c r="D3653" s="22">
        <v>4</v>
      </c>
      <c r="E3653" s="23" t="s">
        <v>72</v>
      </c>
      <c r="F3653">
        <f t="shared" si="57"/>
        <v>201901</v>
      </c>
    </row>
    <row r="3654" spans="1:6" x14ac:dyDescent="0.3">
      <c r="A3654" s="21" t="s">
        <v>20</v>
      </c>
      <c r="B3654" s="21" t="s">
        <v>6</v>
      </c>
      <c r="C3654" s="21" t="s">
        <v>10</v>
      </c>
      <c r="D3654" s="22">
        <v>7</v>
      </c>
      <c r="E3654" s="23" t="s">
        <v>72</v>
      </c>
      <c r="F3654">
        <f t="shared" si="57"/>
        <v>201901</v>
      </c>
    </row>
    <row r="3655" spans="1:6" x14ac:dyDescent="0.3">
      <c r="A3655" s="21" t="s">
        <v>20</v>
      </c>
      <c r="B3655" s="21" t="s">
        <v>6</v>
      </c>
      <c r="C3655" s="21" t="s">
        <v>11</v>
      </c>
      <c r="D3655" s="22">
        <v>7</v>
      </c>
      <c r="E3655" s="23" t="s">
        <v>72</v>
      </c>
      <c r="F3655">
        <f t="shared" si="57"/>
        <v>201901</v>
      </c>
    </row>
    <row r="3656" spans="1:6" x14ac:dyDescent="0.3">
      <c r="A3656" s="21" t="s">
        <v>20</v>
      </c>
      <c r="B3656" s="21" t="s">
        <v>6</v>
      </c>
      <c r="C3656" s="21" t="s">
        <v>12</v>
      </c>
      <c r="D3656" s="22">
        <v>1</v>
      </c>
      <c r="E3656" s="23" t="s">
        <v>72</v>
      </c>
      <c r="F3656">
        <f t="shared" si="57"/>
        <v>201901</v>
      </c>
    </row>
    <row r="3657" spans="1:6" x14ac:dyDescent="0.3">
      <c r="A3657" s="21" t="s">
        <v>21</v>
      </c>
      <c r="B3657" s="21" t="s">
        <v>6</v>
      </c>
      <c r="C3657" s="21" t="s">
        <v>7</v>
      </c>
      <c r="D3657" s="22">
        <v>15</v>
      </c>
      <c r="E3657" s="23" t="s">
        <v>72</v>
      </c>
      <c r="F3657">
        <f t="shared" si="57"/>
        <v>201901</v>
      </c>
    </row>
    <row r="3658" spans="1:6" x14ac:dyDescent="0.3">
      <c r="A3658" s="21" t="s">
        <v>21</v>
      </c>
      <c r="B3658" s="21" t="s">
        <v>6</v>
      </c>
      <c r="C3658" s="21" t="s">
        <v>9</v>
      </c>
      <c r="D3658" s="22">
        <v>3</v>
      </c>
      <c r="E3658" s="23" t="s">
        <v>72</v>
      </c>
      <c r="F3658">
        <f t="shared" si="57"/>
        <v>201901</v>
      </c>
    </row>
    <row r="3659" spans="1:6" x14ac:dyDescent="0.3">
      <c r="A3659" s="21" t="s">
        <v>21</v>
      </c>
      <c r="B3659" s="21" t="s">
        <v>6</v>
      </c>
      <c r="C3659" s="21" t="s">
        <v>10</v>
      </c>
      <c r="D3659" s="22">
        <v>16</v>
      </c>
      <c r="E3659" s="23" t="s">
        <v>72</v>
      </c>
      <c r="F3659">
        <f t="shared" si="57"/>
        <v>201901</v>
      </c>
    </row>
    <row r="3660" spans="1:6" x14ac:dyDescent="0.3">
      <c r="A3660" s="21" t="s">
        <v>21</v>
      </c>
      <c r="B3660" s="21" t="s">
        <v>6</v>
      </c>
      <c r="C3660" s="21" t="s">
        <v>11</v>
      </c>
      <c r="D3660" s="22">
        <v>4</v>
      </c>
      <c r="E3660" s="23" t="s">
        <v>72</v>
      </c>
      <c r="F3660">
        <f t="shared" si="57"/>
        <v>201901</v>
      </c>
    </row>
    <row r="3661" spans="1:6" x14ac:dyDescent="0.3">
      <c r="A3661" s="21" t="s">
        <v>21</v>
      </c>
      <c r="B3661" s="21" t="s">
        <v>6</v>
      </c>
      <c r="C3661" s="21" t="s">
        <v>12</v>
      </c>
      <c r="D3661" s="22">
        <v>2</v>
      </c>
      <c r="E3661" s="23" t="s">
        <v>72</v>
      </c>
      <c r="F3661">
        <f t="shared" si="57"/>
        <v>201901</v>
      </c>
    </row>
    <row r="3662" spans="1:6" x14ac:dyDescent="0.3">
      <c r="A3662" s="21" t="s">
        <v>22</v>
      </c>
      <c r="B3662" s="21" t="s">
        <v>6</v>
      </c>
      <c r="C3662" s="21" t="s">
        <v>7</v>
      </c>
      <c r="D3662" s="22">
        <v>3</v>
      </c>
      <c r="E3662" s="23" t="s">
        <v>72</v>
      </c>
      <c r="F3662">
        <f t="shared" si="57"/>
        <v>201901</v>
      </c>
    </row>
    <row r="3663" spans="1:6" x14ac:dyDescent="0.3">
      <c r="A3663" s="21" t="s">
        <v>22</v>
      </c>
      <c r="B3663" s="21" t="s">
        <v>6</v>
      </c>
      <c r="C3663" s="21" t="s">
        <v>9</v>
      </c>
      <c r="D3663" s="22">
        <v>1</v>
      </c>
      <c r="E3663" s="23" t="s">
        <v>72</v>
      </c>
      <c r="F3663">
        <f t="shared" si="57"/>
        <v>201901</v>
      </c>
    </row>
    <row r="3664" spans="1:6" x14ac:dyDescent="0.3">
      <c r="A3664" s="21" t="s">
        <v>22</v>
      </c>
      <c r="B3664" s="21" t="s">
        <v>6</v>
      </c>
      <c r="C3664" s="21" t="s">
        <v>10</v>
      </c>
      <c r="D3664" s="22">
        <v>5</v>
      </c>
      <c r="E3664" s="23" t="s">
        <v>72</v>
      </c>
      <c r="F3664">
        <f t="shared" si="57"/>
        <v>201901</v>
      </c>
    </row>
    <row r="3665" spans="1:6" x14ac:dyDescent="0.3">
      <c r="A3665" s="21" t="s">
        <v>22</v>
      </c>
      <c r="B3665" s="21" t="s">
        <v>6</v>
      </c>
      <c r="C3665" s="21" t="s">
        <v>11</v>
      </c>
      <c r="D3665" s="22">
        <v>1</v>
      </c>
      <c r="E3665" s="23" t="s">
        <v>72</v>
      </c>
      <c r="F3665">
        <f t="shared" si="57"/>
        <v>201901</v>
      </c>
    </row>
    <row r="3666" spans="1:6" x14ac:dyDescent="0.3">
      <c r="A3666" s="21" t="s">
        <v>22</v>
      </c>
      <c r="B3666" s="21" t="s">
        <v>6</v>
      </c>
      <c r="C3666" s="21" t="s">
        <v>12</v>
      </c>
      <c r="D3666" s="22">
        <v>3</v>
      </c>
      <c r="E3666" s="23" t="s">
        <v>72</v>
      </c>
      <c r="F3666">
        <f t="shared" si="57"/>
        <v>201901</v>
      </c>
    </row>
    <row r="3667" spans="1:6" x14ac:dyDescent="0.3">
      <c r="A3667" s="21" t="s">
        <v>23</v>
      </c>
      <c r="B3667" s="21" t="s">
        <v>6</v>
      </c>
      <c r="C3667" s="21" t="s">
        <v>7</v>
      </c>
      <c r="D3667" s="22">
        <v>0</v>
      </c>
      <c r="E3667" s="23" t="s">
        <v>72</v>
      </c>
      <c r="F3667">
        <f t="shared" si="57"/>
        <v>201901</v>
      </c>
    </row>
    <row r="3668" spans="1:6" x14ac:dyDescent="0.3">
      <c r="A3668" s="21" t="s">
        <v>23</v>
      </c>
      <c r="B3668" s="21" t="s">
        <v>6</v>
      </c>
      <c r="C3668" s="21" t="s">
        <v>9</v>
      </c>
      <c r="D3668" s="22">
        <v>0</v>
      </c>
      <c r="E3668" s="23" t="s">
        <v>72</v>
      </c>
      <c r="F3668">
        <f t="shared" si="57"/>
        <v>201901</v>
      </c>
    </row>
    <row r="3669" spans="1:6" x14ac:dyDescent="0.3">
      <c r="A3669" s="21" t="s">
        <v>23</v>
      </c>
      <c r="B3669" s="21" t="s">
        <v>6</v>
      </c>
      <c r="C3669" s="21" t="s">
        <v>10</v>
      </c>
      <c r="D3669" s="22">
        <v>0</v>
      </c>
      <c r="E3669" s="23" t="s">
        <v>72</v>
      </c>
      <c r="F3669">
        <f t="shared" si="57"/>
        <v>201901</v>
      </c>
    </row>
    <row r="3670" spans="1:6" x14ac:dyDescent="0.3">
      <c r="A3670" s="21" t="s">
        <v>23</v>
      </c>
      <c r="B3670" s="21" t="s">
        <v>6</v>
      </c>
      <c r="C3670" s="21" t="s">
        <v>11</v>
      </c>
      <c r="D3670" s="22">
        <v>0</v>
      </c>
      <c r="E3670" s="23" t="s">
        <v>72</v>
      </c>
      <c r="F3670">
        <f t="shared" si="57"/>
        <v>201901</v>
      </c>
    </row>
    <row r="3671" spans="1:6" x14ac:dyDescent="0.3">
      <c r="A3671" s="21" t="s">
        <v>23</v>
      </c>
      <c r="B3671" s="21" t="s">
        <v>6</v>
      </c>
      <c r="C3671" s="21" t="s">
        <v>12</v>
      </c>
      <c r="D3671" s="22">
        <v>0</v>
      </c>
      <c r="E3671" s="23" t="s">
        <v>72</v>
      </c>
      <c r="F3671">
        <f t="shared" si="57"/>
        <v>201901</v>
      </c>
    </row>
    <row r="3672" spans="1:6" x14ac:dyDescent="0.3">
      <c r="A3672" s="21" t="s">
        <v>24</v>
      </c>
      <c r="B3672" s="21" t="s">
        <v>6</v>
      </c>
      <c r="C3672" s="21" t="s">
        <v>7</v>
      </c>
      <c r="D3672" s="22">
        <v>2</v>
      </c>
      <c r="E3672" s="23" t="s">
        <v>72</v>
      </c>
      <c r="F3672">
        <f t="shared" si="57"/>
        <v>201901</v>
      </c>
    </row>
    <row r="3673" spans="1:6" x14ac:dyDescent="0.3">
      <c r="A3673" s="21" t="s">
        <v>24</v>
      </c>
      <c r="B3673" s="21" t="s">
        <v>6</v>
      </c>
      <c r="C3673" s="21" t="s">
        <v>9</v>
      </c>
      <c r="D3673" s="22">
        <v>0</v>
      </c>
      <c r="E3673" s="23" t="s">
        <v>72</v>
      </c>
      <c r="F3673">
        <f t="shared" si="57"/>
        <v>201901</v>
      </c>
    </row>
    <row r="3674" spans="1:6" x14ac:dyDescent="0.3">
      <c r="A3674" s="21" t="s">
        <v>24</v>
      </c>
      <c r="B3674" s="21" t="s">
        <v>6</v>
      </c>
      <c r="C3674" s="21" t="s">
        <v>10</v>
      </c>
      <c r="D3674" s="22">
        <v>0</v>
      </c>
      <c r="E3674" s="23" t="s">
        <v>72</v>
      </c>
      <c r="F3674">
        <f t="shared" si="57"/>
        <v>201901</v>
      </c>
    </row>
    <row r="3675" spans="1:6" x14ac:dyDescent="0.3">
      <c r="A3675" s="21" t="s">
        <v>24</v>
      </c>
      <c r="B3675" s="21" t="s">
        <v>6</v>
      </c>
      <c r="C3675" s="21" t="s">
        <v>11</v>
      </c>
      <c r="D3675" s="22">
        <v>1</v>
      </c>
      <c r="E3675" s="23" t="s">
        <v>72</v>
      </c>
      <c r="F3675">
        <f t="shared" si="57"/>
        <v>201901</v>
      </c>
    </row>
    <row r="3676" spans="1:6" x14ac:dyDescent="0.3">
      <c r="A3676" s="21" t="s">
        <v>24</v>
      </c>
      <c r="B3676" s="21" t="s">
        <v>6</v>
      </c>
      <c r="C3676" s="21" t="s">
        <v>12</v>
      </c>
      <c r="D3676" s="22">
        <v>4</v>
      </c>
      <c r="E3676" s="23" t="s">
        <v>72</v>
      </c>
      <c r="F3676">
        <f t="shared" si="57"/>
        <v>201901</v>
      </c>
    </row>
    <row r="3677" spans="1:6" x14ac:dyDescent="0.3">
      <c r="A3677" s="21" t="s">
        <v>5</v>
      </c>
      <c r="B3677" s="21" t="s">
        <v>6</v>
      </c>
      <c r="C3677" s="21" t="s">
        <v>7</v>
      </c>
      <c r="D3677" s="22">
        <v>251</v>
      </c>
      <c r="E3677" s="23" t="s">
        <v>73</v>
      </c>
      <c r="F3677">
        <f t="shared" si="57"/>
        <v>201902</v>
      </c>
    </row>
    <row r="3678" spans="1:6" x14ac:dyDescent="0.3">
      <c r="A3678" s="21" t="s">
        <v>5</v>
      </c>
      <c r="B3678" s="21" t="s">
        <v>6</v>
      </c>
      <c r="C3678" s="21" t="s">
        <v>9</v>
      </c>
      <c r="D3678" s="22">
        <v>78</v>
      </c>
      <c r="E3678" s="23" t="s">
        <v>73</v>
      </c>
      <c r="F3678">
        <f t="shared" si="57"/>
        <v>201902</v>
      </c>
    </row>
    <row r="3679" spans="1:6" x14ac:dyDescent="0.3">
      <c r="A3679" s="21" t="s">
        <v>5</v>
      </c>
      <c r="B3679" s="21" t="s">
        <v>6</v>
      </c>
      <c r="C3679" s="21" t="s">
        <v>10</v>
      </c>
      <c r="D3679" s="22">
        <v>148</v>
      </c>
      <c r="E3679" s="23" t="s">
        <v>73</v>
      </c>
      <c r="F3679">
        <f t="shared" si="57"/>
        <v>201902</v>
      </c>
    </row>
    <row r="3680" spans="1:6" x14ac:dyDescent="0.3">
      <c r="A3680" s="21" t="s">
        <v>5</v>
      </c>
      <c r="B3680" s="21" t="s">
        <v>6</v>
      </c>
      <c r="C3680" s="21" t="s">
        <v>11</v>
      </c>
      <c r="D3680" s="22">
        <v>47</v>
      </c>
      <c r="E3680" s="23" t="s">
        <v>73</v>
      </c>
      <c r="F3680">
        <f t="shared" si="57"/>
        <v>201902</v>
      </c>
    </row>
    <row r="3681" spans="1:6" x14ac:dyDescent="0.3">
      <c r="A3681" s="21" t="s">
        <v>5</v>
      </c>
      <c r="B3681" s="21" t="s">
        <v>6</v>
      </c>
      <c r="C3681" s="21" t="s">
        <v>12</v>
      </c>
      <c r="D3681" s="22">
        <v>16</v>
      </c>
      <c r="E3681" s="23" t="s">
        <v>73</v>
      </c>
      <c r="F3681">
        <f t="shared" si="57"/>
        <v>201902</v>
      </c>
    </row>
    <row r="3682" spans="1:6" x14ac:dyDescent="0.3">
      <c r="A3682" s="21" t="s">
        <v>13</v>
      </c>
      <c r="B3682" s="21" t="s">
        <v>6</v>
      </c>
      <c r="C3682" s="21" t="s">
        <v>7</v>
      </c>
      <c r="D3682" s="22">
        <v>38</v>
      </c>
      <c r="E3682" s="23" t="s">
        <v>73</v>
      </c>
      <c r="F3682">
        <f t="shared" si="57"/>
        <v>201902</v>
      </c>
    </row>
    <row r="3683" spans="1:6" x14ac:dyDescent="0.3">
      <c r="A3683" s="21" t="s">
        <v>13</v>
      </c>
      <c r="B3683" s="21" t="s">
        <v>6</v>
      </c>
      <c r="C3683" s="21" t="s">
        <v>9</v>
      </c>
      <c r="D3683" s="22">
        <v>8</v>
      </c>
      <c r="E3683" s="23" t="s">
        <v>73</v>
      </c>
      <c r="F3683">
        <f t="shared" si="57"/>
        <v>201902</v>
      </c>
    </row>
    <row r="3684" spans="1:6" x14ac:dyDescent="0.3">
      <c r="A3684" s="21" t="s">
        <v>13</v>
      </c>
      <c r="B3684" s="21" t="s">
        <v>6</v>
      </c>
      <c r="C3684" s="21" t="s">
        <v>10</v>
      </c>
      <c r="D3684" s="22">
        <v>18</v>
      </c>
      <c r="E3684" s="23" t="s">
        <v>73</v>
      </c>
      <c r="F3684">
        <f t="shared" si="57"/>
        <v>201902</v>
      </c>
    </row>
    <row r="3685" spans="1:6" x14ac:dyDescent="0.3">
      <c r="A3685" s="21" t="s">
        <v>13</v>
      </c>
      <c r="B3685" s="21" t="s">
        <v>6</v>
      </c>
      <c r="C3685" s="21" t="s">
        <v>11</v>
      </c>
      <c r="D3685" s="22">
        <v>9</v>
      </c>
      <c r="E3685" s="23" t="s">
        <v>73</v>
      </c>
      <c r="F3685">
        <f t="shared" si="57"/>
        <v>201902</v>
      </c>
    </row>
    <row r="3686" spans="1:6" x14ac:dyDescent="0.3">
      <c r="A3686" s="21" t="s">
        <v>13</v>
      </c>
      <c r="B3686" s="21" t="s">
        <v>6</v>
      </c>
      <c r="C3686" s="21" t="s">
        <v>12</v>
      </c>
      <c r="D3686" s="22">
        <v>1</v>
      </c>
      <c r="E3686" s="23" t="s">
        <v>73</v>
      </c>
      <c r="F3686">
        <f t="shared" si="57"/>
        <v>201902</v>
      </c>
    </row>
    <row r="3687" spans="1:6" x14ac:dyDescent="0.3">
      <c r="A3687" s="21" t="s">
        <v>14</v>
      </c>
      <c r="B3687" s="21" t="s">
        <v>6</v>
      </c>
      <c r="C3687" s="21" t="s">
        <v>7</v>
      </c>
      <c r="D3687" s="22">
        <v>110</v>
      </c>
      <c r="E3687" s="23" t="s">
        <v>73</v>
      </c>
      <c r="F3687">
        <f t="shared" si="57"/>
        <v>201902</v>
      </c>
    </row>
    <row r="3688" spans="1:6" x14ac:dyDescent="0.3">
      <c r="A3688" s="21" t="s">
        <v>14</v>
      </c>
      <c r="B3688" s="21" t="s">
        <v>6</v>
      </c>
      <c r="C3688" s="21" t="s">
        <v>9</v>
      </c>
      <c r="D3688" s="22">
        <v>40</v>
      </c>
      <c r="E3688" s="23" t="s">
        <v>73</v>
      </c>
      <c r="F3688">
        <f t="shared" si="57"/>
        <v>201902</v>
      </c>
    </row>
    <row r="3689" spans="1:6" x14ac:dyDescent="0.3">
      <c r="A3689" s="21" t="s">
        <v>14</v>
      </c>
      <c r="B3689" s="21" t="s">
        <v>6</v>
      </c>
      <c r="C3689" s="21" t="s">
        <v>10</v>
      </c>
      <c r="D3689" s="22">
        <v>58</v>
      </c>
      <c r="E3689" s="23" t="s">
        <v>73</v>
      </c>
      <c r="F3689">
        <f t="shared" si="57"/>
        <v>201902</v>
      </c>
    </row>
    <row r="3690" spans="1:6" x14ac:dyDescent="0.3">
      <c r="A3690" s="21" t="s">
        <v>14</v>
      </c>
      <c r="B3690" s="21" t="s">
        <v>6</v>
      </c>
      <c r="C3690" s="21" t="s">
        <v>11</v>
      </c>
      <c r="D3690" s="22">
        <v>27</v>
      </c>
      <c r="E3690" s="23" t="s">
        <v>73</v>
      </c>
      <c r="F3690">
        <f t="shared" si="57"/>
        <v>201902</v>
      </c>
    </row>
    <row r="3691" spans="1:6" x14ac:dyDescent="0.3">
      <c r="A3691" s="21" t="s">
        <v>14</v>
      </c>
      <c r="B3691" s="21" t="s">
        <v>6</v>
      </c>
      <c r="C3691" s="21" t="s">
        <v>12</v>
      </c>
      <c r="D3691" s="22">
        <v>12</v>
      </c>
      <c r="E3691" s="23" t="s">
        <v>73</v>
      </c>
      <c r="F3691">
        <f t="shared" si="57"/>
        <v>201902</v>
      </c>
    </row>
    <row r="3692" spans="1:6" x14ac:dyDescent="0.3">
      <c r="A3692" s="21" t="s">
        <v>140</v>
      </c>
      <c r="B3692" s="21" t="s">
        <v>6</v>
      </c>
      <c r="C3692" s="21" t="s">
        <v>7</v>
      </c>
      <c r="D3692" s="22">
        <v>12</v>
      </c>
      <c r="E3692" s="23" t="s">
        <v>73</v>
      </c>
      <c r="F3692">
        <f t="shared" si="57"/>
        <v>201902</v>
      </c>
    </row>
    <row r="3693" spans="1:6" x14ac:dyDescent="0.3">
      <c r="A3693" s="21" t="s">
        <v>140</v>
      </c>
      <c r="B3693" s="21" t="s">
        <v>6</v>
      </c>
      <c r="C3693" s="21" t="s">
        <v>9</v>
      </c>
      <c r="D3693" s="22">
        <v>3</v>
      </c>
      <c r="E3693" s="23" t="s">
        <v>73</v>
      </c>
      <c r="F3693">
        <f t="shared" si="57"/>
        <v>201902</v>
      </c>
    </row>
    <row r="3694" spans="1:6" x14ac:dyDescent="0.3">
      <c r="A3694" s="21" t="s">
        <v>140</v>
      </c>
      <c r="B3694" s="21" t="s">
        <v>6</v>
      </c>
      <c r="C3694" s="21" t="s">
        <v>10</v>
      </c>
      <c r="D3694" s="22">
        <v>3</v>
      </c>
      <c r="E3694" s="23" t="s">
        <v>73</v>
      </c>
      <c r="F3694">
        <f t="shared" si="57"/>
        <v>201902</v>
      </c>
    </row>
    <row r="3695" spans="1:6" x14ac:dyDescent="0.3">
      <c r="A3695" s="21" t="s">
        <v>140</v>
      </c>
      <c r="B3695" s="21" t="s">
        <v>6</v>
      </c>
      <c r="C3695" s="21" t="s">
        <v>11</v>
      </c>
      <c r="D3695" s="22">
        <v>1</v>
      </c>
      <c r="E3695" s="23" t="s">
        <v>73</v>
      </c>
      <c r="F3695">
        <f t="shared" si="57"/>
        <v>201902</v>
      </c>
    </row>
    <row r="3696" spans="1:6" x14ac:dyDescent="0.3">
      <c r="A3696" s="21" t="s">
        <v>140</v>
      </c>
      <c r="B3696" s="21" t="s">
        <v>6</v>
      </c>
      <c r="C3696" s="21" t="s">
        <v>12</v>
      </c>
      <c r="D3696" s="22">
        <v>0</v>
      </c>
      <c r="E3696" s="23" t="s">
        <v>73</v>
      </c>
      <c r="F3696">
        <f t="shared" si="57"/>
        <v>201902</v>
      </c>
    </row>
    <row r="3697" spans="1:6" x14ac:dyDescent="0.3">
      <c r="A3697" s="21" t="s">
        <v>15</v>
      </c>
      <c r="B3697" s="21" t="s">
        <v>6</v>
      </c>
      <c r="C3697" s="21" t="s">
        <v>7</v>
      </c>
      <c r="D3697" s="22">
        <v>391</v>
      </c>
      <c r="E3697" s="23" t="s">
        <v>73</v>
      </c>
      <c r="F3697">
        <f t="shared" si="57"/>
        <v>201902</v>
      </c>
    </row>
    <row r="3698" spans="1:6" x14ac:dyDescent="0.3">
      <c r="A3698" s="21" t="s">
        <v>15</v>
      </c>
      <c r="B3698" s="21" t="s">
        <v>6</v>
      </c>
      <c r="C3698" s="21" t="s">
        <v>9</v>
      </c>
      <c r="D3698" s="22">
        <v>113</v>
      </c>
      <c r="E3698" s="23" t="s">
        <v>73</v>
      </c>
      <c r="F3698">
        <f t="shared" si="57"/>
        <v>201902</v>
      </c>
    </row>
    <row r="3699" spans="1:6" x14ac:dyDescent="0.3">
      <c r="A3699" s="21" t="s">
        <v>15</v>
      </c>
      <c r="B3699" s="21" t="s">
        <v>6</v>
      </c>
      <c r="C3699" s="21" t="s">
        <v>10</v>
      </c>
      <c r="D3699" s="22">
        <v>360</v>
      </c>
      <c r="E3699" s="23" t="s">
        <v>73</v>
      </c>
      <c r="F3699">
        <f t="shared" si="57"/>
        <v>201902</v>
      </c>
    </row>
    <row r="3700" spans="1:6" x14ac:dyDescent="0.3">
      <c r="A3700" s="21" t="s">
        <v>15</v>
      </c>
      <c r="B3700" s="21" t="s">
        <v>6</v>
      </c>
      <c r="C3700" s="21" t="s">
        <v>11</v>
      </c>
      <c r="D3700" s="22">
        <v>170</v>
      </c>
      <c r="E3700" s="23" t="s">
        <v>73</v>
      </c>
      <c r="F3700">
        <f t="shared" si="57"/>
        <v>201902</v>
      </c>
    </row>
    <row r="3701" spans="1:6" x14ac:dyDescent="0.3">
      <c r="A3701" s="21" t="s">
        <v>15</v>
      </c>
      <c r="B3701" s="21" t="s">
        <v>6</v>
      </c>
      <c r="C3701" s="21" t="s">
        <v>12</v>
      </c>
      <c r="D3701" s="22">
        <v>22</v>
      </c>
      <c r="E3701" s="23" t="s">
        <v>73</v>
      </c>
      <c r="F3701">
        <f t="shared" si="57"/>
        <v>201902</v>
      </c>
    </row>
    <row r="3702" spans="1:6" x14ac:dyDescent="0.3">
      <c r="A3702" s="21" t="s">
        <v>16</v>
      </c>
      <c r="B3702" s="21" t="s">
        <v>6</v>
      </c>
      <c r="C3702" s="21" t="s">
        <v>7</v>
      </c>
      <c r="D3702" s="22">
        <v>952</v>
      </c>
      <c r="E3702" s="23" t="s">
        <v>73</v>
      </c>
      <c r="F3702">
        <f t="shared" si="57"/>
        <v>201902</v>
      </c>
    </row>
    <row r="3703" spans="1:6" x14ac:dyDescent="0.3">
      <c r="A3703" s="21" t="s">
        <v>16</v>
      </c>
      <c r="B3703" s="21" t="s">
        <v>6</v>
      </c>
      <c r="C3703" s="21" t="s">
        <v>9</v>
      </c>
      <c r="D3703" s="22">
        <v>208</v>
      </c>
      <c r="E3703" s="23" t="s">
        <v>73</v>
      </c>
      <c r="F3703">
        <f t="shared" si="57"/>
        <v>201902</v>
      </c>
    </row>
    <row r="3704" spans="1:6" x14ac:dyDescent="0.3">
      <c r="A3704" s="21" t="s">
        <v>16</v>
      </c>
      <c r="B3704" s="21" t="s">
        <v>6</v>
      </c>
      <c r="C3704" s="21" t="s">
        <v>10</v>
      </c>
      <c r="D3704" s="22">
        <v>395</v>
      </c>
      <c r="E3704" s="23" t="s">
        <v>73</v>
      </c>
      <c r="F3704">
        <f t="shared" si="57"/>
        <v>201902</v>
      </c>
    </row>
    <row r="3705" spans="1:6" x14ac:dyDescent="0.3">
      <c r="A3705" s="21" t="s">
        <v>16</v>
      </c>
      <c r="B3705" s="21" t="s">
        <v>6</v>
      </c>
      <c r="C3705" s="21" t="s">
        <v>11</v>
      </c>
      <c r="D3705" s="22">
        <v>89</v>
      </c>
      <c r="E3705" s="23" t="s">
        <v>73</v>
      </c>
      <c r="F3705">
        <f t="shared" si="57"/>
        <v>201902</v>
      </c>
    </row>
    <row r="3706" spans="1:6" x14ac:dyDescent="0.3">
      <c r="A3706" s="21" t="s">
        <v>16</v>
      </c>
      <c r="B3706" s="21" t="s">
        <v>6</v>
      </c>
      <c r="C3706" s="21" t="s">
        <v>12</v>
      </c>
      <c r="D3706" s="22">
        <v>16</v>
      </c>
      <c r="E3706" s="23" t="s">
        <v>73</v>
      </c>
      <c r="F3706">
        <f t="shared" si="57"/>
        <v>201902</v>
      </c>
    </row>
    <row r="3707" spans="1:6" x14ac:dyDescent="0.3">
      <c r="A3707" s="21" t="s">
        <v>17</v>
      </c>
      <c r="B3707" s="21" t="s">
        <v>6</v>
      </c>
      <c r="C3707" s="21" t="s">
        <v>7</v>
      </c>
      <c r="D3707" s="22">
        <v>149</v>
      </c>
      <c r="E3707" s="23" t="s">
        <v>73</v>
      </c>
      <c r="F3707">
        <f t="shared" si="57"/>
        <v>201902</v>
      </c>
    </row>
    <row r="3708" spans="1:6" x14ac:dyDescent="0.3">
      <c r="A3708" s="21" t="s">
        <v>17</v>
      </c>
      <c r="B3708" s="21" t="s">
        <v>6</v>
      </c>
      <c r="C3708" s="21" t="s">
        <v>9</v>
      </c>
      <c r="D3708" s="22">
        <v>7</v>
      </c>
      <c r="E3708" s="23" t="s">
        <v>73</v>
      </c>
      <c r="F3708">
        <f t="shared" si="57"/>
        <v>201902</v>
      </c>
    </row>
    <row r="3709" spans="1:6" x14ac:dyDescent="0.3">
      <c r="A3709" s="21" t="s">
        <v>17</v>
      </c>
      <c r="B3709" s="21" t="s">
        <v>6</v>
      </c>
      <c r="C3709" s="21" t="s">
        <v>10</v>
      </c>
      <c r="D3709" s="22">
        <v>21</v>
      </c>
      <c r="E3709" s="23" t="s">
        <v>73</v>
      </c>
      <c r="F3709">
        <f t="shared" si="57"/>
        <v>201902</v>
      </c>
    </row>
    <row r="3710" spans="1:6" x14ac:dyDescent="0.3">
      <c r="A3710" s="21" t="s">
        <v>17</v>
      </c>
      <c r="B3710" s="21" t="s">
        <v>6</v>
      </c>
      <c r="C3710" s="21" t="s">
        <v>11</v>
      </c>
      <c r="D3710" s="22">
        <v>5</v>
      </c>
      <c r="E3710" s="23" t="s">
        <v>73</v>
      </c>
      <c r="F3710">
        <f t="shared" si="57"/>
        <v>201902</v>
      </c>
    </row>
    <row r="3711" spans="1:6" x14ac:dyDescent="0.3">
      <c r="A3711" s="21" t="s">
        <v>17</v>
      </c>
      <c r="B3711" s="21" t="s">
        <v>6</v>
      </c>
      <c r="C3711" s="21" t="s">
        <v>12</v>
      </c>
      <c r="D3711" s="22">
        <v>0</v>
      </c>
      <c r="E3711" s="23" t="s">
        <v>73</v>
      </c>
      <c r="F3711">
        <f t="shared" si="57"/>
        <v>201902</v>
      </c>
    </row>
    <row r="3712" spans="1:6" x14ac:dyDescent="0.3">
      <c r="A3712" s="21" t="s">
        <v>141</v>
      </c>
      <c r="B3712" s="21" t="s">
        <v>6</v>
      </c>
      <c r="C3712" s="21" t="s">
        <v>7</v>
      </c>
      <c r="D3712" s="22">
        <v>2</v>
      </c>
      <c r="E3712" s="23" t="s">
        <v>73</v>
      </c>
      <c r="F3712">
        <f t="shared" si="57"/>
        <v>201902</v>
      </c>
    </row>
    <row r="3713" spans="1:6" x14ac:dyDescent="0.3">
      <c r="A3713" s="21" t="s">
        <v>141</v>
      </c>
      <c r="B3713" s="21" t="s">
        <v>6</v>
      </c>
      <c r="C3713" s="21" t="s">
        <v>9</v>
      </c>
      <c r="D3713" s="22">
        <v>4</v>
      </c>
      <c r="E3713" s="23" t="s">
        <v>73</v>
      </c>
      <c r="F3713">
        <f t="shared" si="57"/>
        <v>201902</v>
      </c>
    </row>
    <row r="3714" spans="1:6" x14ac:dyDescent="0.3">
      <c r="A3714" s="21" t="s">
        <v>141</v>
      </c>
      <c r="B3714" s="21" t="s">
        <v>6</v>
      </c>
      <c r="C3714" s="21" t="s">
        <v>10</v>
      </c>
      <c r="D3714" s="22">
        <v>0</v>
      </c>
      <c r="E3714" s="23" t="s">
        <v>73</v>
      </c>
      <c r="F3714">
        <f t="shared" si="57"/>
        <v>201902</v>
      </c>
    </row>
    <row r="3715" spans="1:6" x14ac:dyDescent="0.3">
      <c r="A3715" s="21" t="s">
        <v>141</v>
      </c>
      <c r="B3715" s="21" t="s">
        <v>6</v>
      </c>
      <c r="C3715" s="21" t="s">
        <v>11</v>
      </c>
      <c r="D3715" s="22">
        <v>0</v>
      </c>
      <c r="E3715" s="23" t="s">
        <v>73</v>
      </c>
      <c r="F3715">
        <f t="shared" ref="F3715:F3778" si="58">YEAR(E3715)*100+MONTH(E3715)</f>
        <v>201902</v>
      </c>
    </row>
    <row r="3716" spans="1:6" x14ac:dyDescent="0.3">
      <c r="A3716" s="21" t="s">
        <v>141</v>
      </c>
      <c r="B3716" s="21" t="s">
        <v>6</v>
      </c>
      <c r="C3716" s="21" t="s">
        <v>12</v>
      </c>
      <c r="D3716" s="22">
        <v>0</v>
      </c>
      <c r="E3716" s="23" t="s">
        <v>73</v>
      </c>
      <c r="F3716">
        <f t="shared" si="58"/>
        <v>201902</v>
      </c>
    </row>
    <row r="3717" spans="1:6" x14ac:dyDescent="0.3">
      <c r="A3717" s="21" t="s">
        <v>18</v>
      </c>
      <c r="B3717" s="21" t="s">
        <v>6</v>
      </c>
      <c r="C3717" s="21" t="s">
        <v>7</v>
      </c>
      <c r="D3717" s="22">
        <v>200</v>
      </c>
      <c r="E3717" s="23" t="s">
        <v>73</v>
      </c>
      <c r="F3717">
        <f t="shared" si="58"/>
        <v>201902</v>
      </c>
    </row>
    <row r="3718" spans="1:6" x14ac:dyDescent="0.3">
      <c r="A3718" s="21" t="s">
        <v>18</v>
      </c>
      <c r="B3718" s="21" t="s">
        <v>6</v>
      </c>
      <c r="C3718" s="21" t="s">
        <v>9</v>
      </c>
      <c r="D3718" s="22">
        <v>100</v>
      </c>
      <c r="E3718" s="23" t="s">
        <v>73</v>
      </c>
      <c r="F3718">
        <f t="shared" si="58"/>
        <v>201902</v>
      </c>
    </row>
    <row r="3719" spans="1:6" x14ac:dyDescent="0.3">
      <c r="A3719" s="21" t="s">
        <v>18</v>
      </c>
      <c r="B3719" s="21" t="s">
        <v>6</v>
      </c>
      <c r="C3719" s="21" t="s">
        <v>10</v>
      </c>
      <c r="D3719" s="22">
        <v>107</v>
      </c>
      <c r="E3719" s="23" t="s">
        <v>73</v>
      </c>
      <c r="F3719">
        <f t="shared" si="58"/>
        <v>201902</v>
      </c>
    </row>
    <row r="3720" spans="1:6" x14ac:dyDescent="0.3">
      <c r="A3720" s="21" t="s">
        <v>18</v>
      </c>
      <c r="B3720" s="21" t="s">
        <v>6</v>
      </c>
      <c r="C3720" s="21" t="s">
        <v>11</v>
      </c>
      <c r="D3720" s="22">
        <v>96</v>
      </c>
      <c r="E3720" s="23" t="s">
        <v>73</v>
      </c>
      <c r="F3720">
        <f t="shared" si="58"/>
        <v>201902</v>
      </c>
    </row>
    <row r="3721" spans="1:6" x14ac:dyDescent="0.3">
      <c r="A3721" s="21" t="s">
        <v>18</v>
      </c>
      <c r="B3721" s="21" t="s">
        <v>6</v>
      </c>
      <c r="C3721" s="21" t="s">
        <v>12</v>
      </c>
      <c r="D3721" s="22">
        <v>12</v>
      </c>
      <c r="E3721" s="23" t="s">
        <v>73</v>
      </c>
      <c r="F3721">
        <f t="shared" si="58"/>
        <v>201902</v>
      </c>
    </row>
    <row r="3722" spans="1:6" x14ac:dyDescent="0.3">
      <c r="A3722" s="21" t="s">
        <v>19</v>
      </c>
      <c r="B3722" s="21" t="s">
        <v>6</v>
      </c>
      <c r="C3722" s="21" t="s">
        <v>7</v>
      </c>
      <c r="D3722" s="22">
        <v>40</v>
      </c>
      <c r="E3722" s="23" t="s">
        <v>73</v>
      </c>
      <c r="F3722">
        <f t="shared" si="58"/>
        <v>201902</v>
      </c>
    </row>
    <row r="3723" spans="1:6" x14ac:dyDescent="0.3">
      <c r="A3723" s="21" t="s">
        <v>19</v>
      </c>
      <c r="B3723" s="21" t="s">
        <v>6</v>
      </c>
      <c r="C3723" s="21" t="s">
        <v>9</v>
      </c>
      <c r="D3723" s="22">
        <v>3</v>
      </c>
      <c r="E3723" s="23" t="s">
        <v>73</v>
      </c>
      <c r="F3723">
        <f t="shared" si="58"/>
        <v>201902</v>
      </c>
    </row>
    <row r="3724" spans="1:6" x14ac:dyDescent="0.3">
      <c r="A3724" s="21" t="s">
        <v>19</v>
      </c>
      <c r="B3724" s="21" t="s">
        <v>6</v>
      </c>
      <c r="C3724" s="21" t="s">
        <v>10</v>
      </c>
      <c r="D3724" s="22">
        <v>16</v>
      </c>
      <c r="E3724" s="23" t="s">
        <v>73</v>
      </c>
      <c r="F3724">
        <f t="shared" si="58"/>
        <v>201902</v>
      </c>
    </row>
    <row r="3725" spans="1:6" x14ac:dyDescent="0.3">
      <c r="A3725" s="21" t="s">
        <v>19</v>
      </c>
      <c r="B3725" s="21" t="s">
        <v>6</v>
      </c>
      <c r="C3725" s="21" t="s">
        <v>11</v>
      </c>
      <c r="D3725" s="22">
        <v>6</v>
      </c>
      <c r="E3725" s="23" t="s">
        <v>73</v>
      </c>
      <c r="F3725">
        <f t="shared" si="58"/>
        <v>201902</v>
      </c>
    </row>
    <row r="3726" spans="1:6" x14ac:dyDescent="0.3">
      <c r="A3726" s="21" t="s">
        <v>19</v>
      </c>
      <c r="B3726" s="21" t="s">
        <v>6</v>
      </c>
      <c r="C3726" s="21" t="s">
        <v>12</v>
      </c>
      <c r="D3726" s="22">
        <v>2</v>
      </c>
      <c r="E3726" s="23" t="s">
        <v>73</v>
      </c>
      <c r="F3726">
        <f t="shared" si="58"/>
        <v>201902</v>
      </c>
    </row>
    <row r="3727" spans="1:6" x14ac:dyDescent="0.3">
      <c r="A3727" s="21" t="s">
        <v>20</v>
      </c>
      <c r="B3727" s="21" t="s">
        <v>6</v>
      </c>
      <c r="C3727" s="21" t="s">
        <v>7</v>
      </c>
      <c r="D3727" s="22">
        <v>79</v>
      </c>
      <c r="E3727" s="23" t="s">
        <v>73</v>
      </c>
      <c r="F3727">
        <f t="shared" si="58"/>
        <v>201902</v>
      </c>
    </row>
    <row r="3728" spans="1:6" x14ac:dyDescent="0.3">
      <c r="A3728" s="21" t="s">
        <v>20</v>
      </c>
      <c r="B3728" s="21" t="s">
        <v>6</v>
      </c>
      <c r="C3728" s="21" t="s">
        <v>9</v>
      </c>
      <c r="D3728" s="22">
        <v>8</v>
      </c>
      <c r="E3728" s="23" t="s">
        <v>73</v>
      </c>
      <c r="F3728">
        <f t="shared" si="58"/>
        <v>201902</v>
      </c>
    </row>
    <row r="3729" spans="1:6" x14ac:dyDescent="0.3">
      <c r="A3729" s="21" t="s">
        <v>20</v>
      </c>
      <c r="B3729" s="21" t="s">
        <v>6</v>
      </c>
      <c r="C3729" s="21" t="s">
        <v>10</v>
      </c>
      <c r="D3729" s="22">
        <v>12</v>
      </c>
      <c r="E3729" s="23" t="s">
        <v>73</v>
      </c>
      <c r="F3729">
        <f t="shared" si="58"/>
        <v>201902</v>
      </c>
    </row>
    <row r="3730" spans="1:6" x14ac:dyDescent="0.3">
      <c r="A3730" s="21" t="s">
        <v>20</v>
      </c>
      <c r="B3730" s="21" t="s">
        <v>6</v>
      </c>
      <c r="C3730" s="21" t="s">
        <v>11</v>
      </c>
      <c r="D3730" s="22">
        <v>6</v>
      </c>
      <c r="E3730" s="23" t="s">
        <v>73</v>
      </c>
      <c r="F3730">
        <f t="shared" si="58"/>
        <v>201902</v>
      </c>
    </row>
    <row r="3731" spans="1:6" x14ac:dyDescent="0.3">
      <c r="A3731" s="21" t="s">
        <v>20</v>
      </c>
      <c r="B3731" s="21" t="s">
        <v>6</v>
      </c>
      <c r="C3731" s="21" t="s">
        <v>12</v>
      </c>
      <c r="D3731" s="22">
        <v>0</v>
      </c>
      <c r="E3731" s="23" t="s">
        <v>73</v>
      </c>
      <c r="F3731">
        <f t="shared" si="58"/>
        <v>201902</v>
      </c>
    </row>
    <row r="3732" spans="1:6" x14ac:dyDescent="0.3">
      <c r="A3732" s="21" t="s">
        <v>21</v>
      </c>
      <c r="B3732" s="21" t="s">
        <v>6</v>
      </c>
      <c r="C3732" s="21" t="s">
        <v>7</v>
      </c>
      <c r="D3732" s="22">
        <v>10</v>
      </c>
      <c r="E3732" s="23" t="s">
        <v>73</v>
      </c>
      <c r="F3732">
        <f t="shared" si="58"/>
        <v>201902</v>
      </c>
    </row>
    <row r="3733" spans="1:6" x14ac:dyDescent="0.3">
      <c r="A3733" s="21" t="s">
        <v>21</v>
      </c>
      <c r="B3733" s="21" t="s">
        <v>6</v>
      </c>
      <c r="C3733" s="21" t="s">
        <v>9</v>
      </c>
      <c r="D3733" s="22">
        <v>18</v>
      </c>
      <c r="E3733" s="23" t="s">
        <v>73</v>
      </c>
      <c r="F3733">
        <f t="shared" si="58"/>
        <v>201902</v>
      </c>
    </row>
    <row r="3734" spans="1:6" x14ac:dyDescent="0.3">
      <c r="A3734" s="21" t="s">
        <v>21</v>
      </c>
      <c r="B3734" s="21" t="s">
        <v>6</v>
      </c>
      <c r="C3734" s="21" t="s">
        <v>10</v>
      </c>
      <c r="D3734" s="22">
        <v>15</v>
      </c>
      <c r="E3734" s="23" t="s">
        <v>73</v>
      </c>
      <c r="F3734">
        <f t="shared" si="58"/>
        <v>201902</v>
      </c>
    </row>
    <row r="3735" spans="1:6" x14ac:dyDescent="0.3">
      <c r="A3735" s="21" t="s">
        <v>21</v>
      </c>
      <c r="B3735" s="21" t="s">
        <v>6</v>
      </c>
      <c r="C3735" s="21" t="s">
        <v>11</v>
      </c>
      <c r="D3735" s="22">
        <v>1</v>
      </c>
      <c r="E3735" s="23" t="s">
        <v>73</v>
      </c>
      <c r="F3735">
        <f t="shared" si="58"/>
        <v>201902</v>
      </c>
    </row>
    <row r="3736" spans="1:6" x14ac:dyDescent="0.3">
      <c r="A3736" s="21" t="s">
        <v>21</v>
      </c>
      <c r="B3736" s="21" t="s">
        <v>6</v>
      </c>
      <c r="C3736" s="21" t="s">
        <v>12</v>
      </c>
      <c r="D3736" s="22">
        <v>1</v>
      </c>
      <c r="E3736" s="23" t="s">
        <v>73</v>
      </c>
      <c r="F3736">
        <f t="shared" si="58"/>
        <v>201902</v>
      </c>
    </row>
    <row r="3737" spans="1:6" x14ac:dyDescent="0.3">
      <c r="A3737" s="21" t="s">
        <v>22</v>
      </c>
      <c r="B3737" s="21" t="s">
        <v>6</v>
      </c>
      <c r="C3737" s="21" t="s">
        <v>7</v>
      </c>
      <c r="D3737" s="22">
        <v>6</v>
      </c>
      <c r="E3737" s="23" t="s">
        <v>73</v>
      </c>
      <c r="F3737">
        <f t="shared" si="58"/>
        <v>201902</v>
      </c>
    </row>
    <row r="3738" spans="1:6" x14ac:dyDescent="0.3">
      <c r="A3738" s="21" t="s">
        <v>22</v>
      </c>
      <c r="B3738" s="21" t="s">
        <v>6</v>
      </c>
      <c r="C3738" s="21" t="s">
        <v>9</v>
      </c>
      <c r="D3738" s="22">
        <v>2</v>
      </c>
      <c r="E3738" s="23" t="s">
        <v>73</v>
      </c>
      <c r="F3738">
        <f t="shared" si="58"/>
        <v>201902</v>
      </c>
    </row>
    <row r="3739" spans="1:6" x14ac:dyDescent="0.3">
      <c r="A3739" s="21" t="s">
        <v>22</v>
      </c>
      <c r="B3739" s="21" t="s">
        <v>6</v>
      </c>
      <c r="C3739" s="21" t="s">
        <v>10</v>
      </c>
      <c r="D3739" s="22">
        <v>9</v>
      </c>
      <c r="E3739" s="23" t="s">
        <v>73</v>
      </c>
      <c r="F3739">
        <f t="shared" si="58"/>
        <v>201902</v>
      </c>
    </row>
    <row r="3740" spans="1:6" x14ac:dyDescent="0.3">
      <c r="A3740" s="21" t="s">
        <v>22</v>
      </c>
      <c r="B3740" s="21" t="s">
        <v>6</v>
      </c>
      <c r="C3740" s="21" t="s">
        <v>11</v>
      </c>
      <c r="D3740" s="22">
        <v>3</v>
      </c>
      <c r="E3740" s="23" t="s">
        <v>73</v>
      </c>
      <c r="F3740">
        <f t="shared" si="58"/>
        <v>201902</v>
      </c>
    </row>
    <row r="3741" spans="1:6" x14ac:dyDescent="0.3">
      <c r="A3741" s="21" t="s">
        <v>22</v>
      </c>
      <c r="B3741" s="21" t="s">
        <v>6</v>
      </c>
      <c r="C3741" s="21" t="s">
        <v>12</v>
      </c>
      <c r="D3741" s="22">
        <v>2</v>
      </c>
      <c r="E3741" s="23" t="s">
        <v>73</v>
      </c>
      <c r="F3741">
        <f t="shared" si="58"/>
        <v>201902</v>
      </c>
    </row>
    <row r="3742" spans="1:6" x14ac:dyDescent="0.3">
      <c r="A3742" s="21" t="s">
        <v>23</v>
      </c>
      <c r="B3742" s="21" t="s">
        <v>6</v>
      </c>
      <c r="C3742" s="21" t="s">
        <v>7</v>
      </c>
      <c r="D3742" s="22">
        <v>0</v>
      </c>
      <c r="E3742" s="23" t="s">
        <v>73</v>
      </c>
      <c r="F3742">
        <f t="shared" si="58"/>
        <v>201902</v>
      </c>
    </row>
    <row r="3743" spans="1:6" x14ac:dyDescent="0.3">
      <c r="A3743" s="21" t="s">
        <v>23</v>
      </c>
      <c r="B3743" s="21" t="s">
        <v>6</v>
      </c>
      <c r="C3743" s="21" t="s">
        <v>9</v>
      </c>
      <c r="D3743" s="22">
        <v>0</v>
      </c>
      <c r="E3743" s="23" t="s">
        <v>73</v>
      </c>
      <c r="F3743">
        <f t="shared" si="58"/>
        <v>201902</v>
      </c>
    </row>
    <row r="3744" spans="1:6" x14ac:dyDescent="0.3">
      <c r="A3744" s="21" t="s">
        <v>23</v>
      </c>
      <c r="B3744" s="21" t="s">
        <v>6</v>
      </c>
      <c r="C3744" s="21" t="s">
        <v>10</v>
      </c>
      <c r="D3744" s="22">
        <v>0</v>
      </c>
      <c r="E3744" s="23" t="s">
        <v>73</v>
      </c>
      <c r="F3744">
        <f t="shared" si="58"/>
        <v>201902</v>
      </c>
    </row>
    <row r="3745" spans="1:6" x14ac:dyDescent="0.3">
      <c r="A3745" s="21" t="s">
        <v>23</v>
      </c>
      <c r="B3745" s="21" t="s">
        <v>6</v>
      </c>
      <c r="C3745" s="21" t="s">
        <v>11</v>
      </c>
      <c r="D3745" s="22">
        <v>0</v>
      </c>
      <c r="E3745" s="23" t="s">
        <v>73</v>
      </c>
      <c r="F3745">
        <f t="shared" si="58"/>
        <v>201902</v>
      </c>
    </row>
    <row r="3746" spans="1:6" x14ac:dyDescent="0.3">
      <c r="A3746" s="21" t="s">
        <v>23</v>
      </c>
      <c r="B3746" s="21" t="s">
        <v>6</v>
      </c>
      <c r="C3746" s="21" t="s">
        <v>12</v>
      </c>
      <c r="D3746" s="22">
        <v>0</v>
      </c>
      <c r="E3746" s="23" t="s">
        <v>73</v>
      </c>
      <c r="F3746">
        <f t="shared" si="58"/>
        <v>201902</v>
      </c>
    </row>
    <row r="3747" spans="1:6" x14ac:dyDescent="0.3">
      <c r="A3747" s="21" t="s">
        <v>24</v>
      </c>
      <c r="B3747" s="21" t="s">
        <v>6</v>
      </c>
      <c r="C3747" s="21" t="s">
        <v>7</v>
      </c>
      <c r="D3747" s="22">
        <v>3</v>
      </c>
      <c r="E3747" s="23" t="s">
        <v>73</v>
      </c>
      <c r="F3747">
        <f t="shared" si="58"/>
        <v>201902</v>
      </c>
    </row>
    <row r="3748" spans="1:6" x14ac:dyDescent="0.3">
      <c r="A3748" s="21" t="s">
        <v>24</v>
      </c>
      <c r="B3748" s="21" t="s">
        <v>6</v>
      </c>
      <c r="C3748" s="21" t="s">
        <v>9</v>
      </c>
      <c r="D3748" s="22">
        <v>0</v>
      </c>
      <c r="E3748" s="23" t="s">
        <v>73</v>
      </c>
      <c r="F3748">
        <f t="shared" si="58"/>
        <v>201902</v>
      </c>
    </row>
    <row r="3749" spans="1:6" x14ac:dyDescent="0.3">
      <c r="A3749" s="21" t="s">
        <v>24</v>
      </c>
      <c r="B3749" s="21" t="s">
        <v>6</v>
      </c>
      <c r="C3749" s="21" t="s">
        <v>10</v>
      </c>
      <c r="D3749" s="22">
        <v>0</v>
      </c>
      <c r="E3749" s="23" t="s">
        <v>73</v>
      </c>
      <c r="F3749">
        <f t="shared" si="58"/>
        <v>201902</v>
      </c>
    </row>
    <row r="3750" spans="1:6" x14ac:dyDescent="0.3">
      <c r="A3750" s="21" t="s">
        <v>24</v>
      </c>
      <c r="B3750" s="21" t="s">
        <v>6</v>
      </c>
      <c r="C3750" s="21" t="s">
        <v>11</v>
      </c>
      <c r="D3750" s="22">
        <v>0</v>
      </c>
      <c r="E3750" s="23" t="s">
        <v>73</v>
      </c>
      <c r="F3750">
        <f t="shared" si="58"/>
        <v>201902</v>
      </c>
    </row>
    <row r="3751" spans="1:6" x14ac:dyDescent="0.3">
      <c r="A3751" s="21" t="s">
        <v>24</v>
      </c>
      <c r="B3751" s="21" t="s">
        <v>6</v>
      </c>
      <c r="C3751" s="21" t="s">
        <v>12</v>
      </c>
      <c r="D3751" s="22">
        <v>2</v>
      </c>
      <c r="E3751" s="23" t="s">
        <v>73</v>
      </c>
      <c r="F3751">
        <f t="shared" si="58"/>
        <v>201902</v>
      </c>
    </row>
    <row r="3752" spans="1:6" x14ac:dyDescent="0.3">
      <c r="A3752" s="21" t="s">
        <v>5</v>
      </c>
      <c r="B3752" s="21" t="s">
        <v>6</v>
      </c>
      <c r="C3752" s="21" t="s">
        <v>7</v>
      </c>
      <c r="D3752" s="22">
        <v>235</v>
      </c>
      <c r="E3752" s="23" t="s">
        <v>74</v>
      </c>
      <c r="F3752">
        <f t="shared" si="58"/>
        <v>201903</v>
      </c>
    </row>
    <row r="3753" spans="1:6" x14ac:dyDescent="0.3">
      <c r="A3753" s="21" t="s">
        <v>5</v>
      </c>
      <c r="B3753" s="21" t="s">
        <v>6</v>
      </c>
      <c r="C3753" s="21" t="s">
        <v>9</v>
      </c>
      <c r="D3753" s="22">
        <v>72</v>
      </c>
      <c r="E3753" s="23" t="s">
        <v>74</v>
      </c>
      <c r="F3753">
        <f t="shared" si="58"/>
        <v>201903</v>
      </c>
    </row>
    <row r="3754" spans="1:6" x14ac:dyDescent="0.3">
      <c r="A3754" s="21" t="s">
        <v>5</v>
      </c>
      <c r="B3754" s="21" t="s">
        <v>6</v>
      </c>
      <c r="C3754" s="21" t="s">
        <v>10</v>
      </c>
      <c r="D3754" s="22">
        <v>155</v>
      </c>
      <c r="E3754" s="23" t="s">
        <v>74</v>
      </c>
      <c r="F3754">
        <f t="shared" si="58"/>
        <v>201903</v>
      </c>
    </row>
    <row r="3755" spans="1:6" x14ac:dyDescent="0.3">
      <c r="A3755" s="21" t="s">
        <v>5</v>
      </c>
      <c r="B3755" s="21" t="s">
        <v>6</v>
      </c>
      <c r="C3755" s="21" t="s">
        <v>11</v>
      </c>
      <c r="D3755" s="22">
        <v>44</v>
      </c>
      <c r="E3755" s="23" t="s">
        <v>74</v>
      </c>
      <c r="F3755">
        <f t="shared" si="58"/>
        <v>201903</v>
      </c>
    </row>
    <row r="3756" spans="1:6" x14ac:dyDescent="0.3">
      <c r="A3756" s="21" t="s">
        <v>5</v>
      </c>
      <c r="B3756" s="21" t="s">
        <v>6</v>
      </c>
      <c r="C3756" s="21" t="s">
        <v>12</v>
      </c>
      <c r="D3756" s="22">
        <v>25</v>
      </c>
      <c r="E3756" s="23" t="s">
        <v>74</v>
      </c>
      <c r="F3756">
        <f t="shared" si="58"/>
        <v>201903</v>
      </c>
    </row>
    <row r="3757" spans="1:6" x14ac:dyDescent="0.3">
      <c r="A3757" s="21" t="s">
        <v>13</v>
      </c>
      <c r="B3757" s="21" t="s">
        <v>6</v>
      </c>
      <c r="C3757" s="21" t="s">
        <v>7</v>
      </c>
      <c r="D3757" s="22">
        <v>23</v>
      </c>
      <c r="E3757" s="23" t="s">
        <v>74</v>
      </c>
      <c r="F3757">
        <f t="shared" si="58"/>
        <v>201903</v>
      </c>
    </row>
    <row r="3758" spans="1:6" x14ac:dyDescent="0.3">
      <c r="A3758" s="21" t="s">
        <v>13</v>
      </c>
      <c r="B3758" s="21" t="s">
        <v>6</v>
      </c>
      <c r="C3758" s="21" t="s">
        <v>9</v>
      </c>
      <c r="D3758" s="22">
        <v>8</v>
      </c>
      <c r="E3758" s="23" t="s">
        <v>74</v>
      </c>
      <c r="F3758">
        <f t="shared" si="58"/>
        <v>201903</v>
      </c>
    </row>
    <row r="3759" spans="1:6" x14ac:dyDescent="0.3">
      <c r="A3759" s="21" t="s">
        <v>13</v>
      </c>
      <c r="B3759" s="21" t="s">
        <v>6</v>
      </c>
      <c r="C3759" s="21" t="s">
        <v>10</v>
      </c>
      <c r="D3759" s="22">
        <v>27</v>
      </c>
      <c r="E3759" s="23" t="s">
        <v>74</v>
      </c>
      <c r="F3759">
        <f t="shared" si="58"/>
        <v>201903</v>
      </c>
    </row>
    <row r="3760" spans="1:6" x14ac:dyDescent="0.3">
      <c r="A3760" s="21" t="s">
        <v>13</v>
      </c>
      <c r="B3760" s="21" t="s">
        <v>6</v>
      </c>
      <c r="C3760" s="21" t="s">
        <v>11</v>
      </c>
      <c r="D3760" s="22">
        <v>9</v>
      </c>
      <c r="E3760" s="23" t="s">
        <v>74</v>
      </c>
      <c r="F3760">
        <f t="shared" si="58"/>
        <v>201903</v>
      </c>
    </row>
    <row r="3761" spans="1:6" x14ac:dyDescent="0.3">
      <c r="A3761" s="21" t="s">
        <v>13</v>
      </c>
      <c r="B3761" s="21" t="s">
        <v>6</v>
      </c>
      <c r="C3761" s="21" t="s">
        <v>12</v>
      </c>
      <c r="D3761" s="22">
        <v>3</v>
      </c>
      <c r="E3761" s="23" t="s">
        <v>74</v>
      </c>
      <c r="F3761">
        <f t="shared" si="58"/>
        <v>201903</v>
      </c>
    </row>
    <row r="3762" spans="1:6" x14ac:dyDescent="0.3">
      <c r="A3762" s="21" t="s">
        <v>14</v>
      </c>
      <c r="B3762" s="21" t="s">
        <v>6</v>
      </c>
      <c r="C3762" s="21" t="s">
        <v>7</v>
      </c>
      <c r="D3762" s="22">
        <v>96</v>
      </c>
      <c r="E3762" s="23" t="s">
        <v>74</v>
      </c>
      <c r="F3762">
        <f t="shared" si="58"/>
        <v>201903</v>
      </c>
    </row>
    <row r="3763" spans="1:6" x14ac:dyDescent="0.3">
      <c r="A3763" s="21" t="s">
        <v>14</v>
      </c>
      <c r="B3763" s="21" t="s">
        <v>6</v>
      </c>
      <c r="C3763" s="21" t="s">
        <v>9</v>
      </c>
      <c r="D3763" s="22">
        <v>26</v>
      </c>
      <c r="E3763" s="23" t="s">
        <v>74</v>
      </c>
      <c r="F3763">
        <f t="shared" si="58"/>
        <v>201903</v>
      </c>
    </row>
    <row r="3764" spans="1:6" x14ac:dyDescent="0.3">
      <c r="A3764" s="21" t="s">
        <v>14</v>
      </c>
      <c r="B3764" s="21" t="s">
        <v>6</v>
      </c>
      <c r="C3764" s="21" t="s">
        <v>10</v>
      </c>
      <c r="D3764" s="22">
        <v>64</v>
      </c>
      <c r="E3764" s="23" t="s">
        <v>74</v>
      </c>
      <c r="F3764">
        <f t="shared" si="58"/>
        <v>201903</v>
      </c>
    </row>
    <row r="3765" spans="1:6" x14ac:dyDescent="0.3">
      <c r="A3765" s="21" t="s">
        <v>14</v>
      </c>
      <c r="B3765" s="21" t="s">
        <v>6</v>
      </c>
      <c r="C3765" s="21" t="s">
        <v>11</v>
      </c>
      <c r="D3765" s="22">
        <v>18</v>
      </c>
      <c r="E3765" s="23" t="s">
        <v>74</v>
      </c>
      <c r="F3765">
        <f t="shared" si="58"/>
        <v>201903</v>
      </c>
    </row>
    <row r="3766" spans="1:6" x14ac:dyDescent="0.3">
      <c r="A3766" s="21" t="s">
        <v>14</v>
      </c>
      <c r="B3766" s="21" t="s">
        <v>6</v>
      </c>
      <c r="C3766" s="21" t="s">
        <v>12</v>
      </c>
      <c r="D3766" s="22">
        <v>17</v>
      </c>
      <c r="E3766" s="23" t="s">
        <v>74</v>
      </c>
      <c r="F3766">
        <f t="shared" si="58"/>
        <v>201903</v>
      </c>
    </row>
    <row r="3767" spans="1:6" x14ac:dyDescent="0.3">
      <c r="A3767" s="21" t="s">
        <v>140</v>
      </c>
      <c r="B3767" s="21" t="s">
        <v>6</v>
      </c>
      <c r="C3767" s="21" t="s">
        <v>7</v>
      </c>
      <c r="D3767" s="22">
        <v>5</v>
      </c>
      <c r="E3767" s="23" t="s">
        <v>74</v>
      </c>
      <c r="F3767">
        <f t="shared" si="58"/>
        <v>201903</v>
      </c>
    </row>
    <row r="3768" spans="1:6" x14ac:dyDescent="0.3">
      <c r="A3768" s="21" t="s">
        <v>140</v>
      </c>
      <c r="B3768" s="21" t="s">
        <v>6</v>
      </c>
      <c r="C3768" s="21" t="s">
        <v>9</v>
      </c>
      <c r="D3768" s="22">
        <v>0</v>
      </c>
      <c r="E3768" s="23" t="s">
        <v>74</v>
      </c>
      <c r="F3768">
        <f t="shared" si="58"/>
        <v>201903</v>
      </c>
    </row>
    <row r="3769" spans="1:6" x14ac:dyDescent="0.3">
      <c r="A3769" s="21" t="s">
        <v>140</v>
      </c>
      <c r="B3769" s="21" t="s">
        <v>6</v>
      </c>
      <c r="C3769" s="21" t="s">
        <v>10</v>
      </c>
      <c r="D3769" s="22">
        <v>2</v>
      </c>
      <c r="E3769" s="23" t="s">
        <v>74</v>
      </c>
      <c r="F3769">
        <f t="shared" si="58"/>
        <v>201903</v>
      </c>
    </row>
    <row r="3770" spans="1:6" x14ac:dyDescent="0.3">
      <c r="A3770" s="21" t="s">
        <v>140</v>
      </c>
      <c r="B3770" s="21" t="s">
        <v>6</v>
      </c>
      <c r="C3770" s="21" t="s">
        <v>11</v>
      </c>
      <c r="D3770" s="22">
        <v>0</v>
      </c>
      <c r="E3770" s="23" t="s">
        <v>74</v>
      </c>
      <c r="F3770">
        <f t="shared" si="58"/>
        <v>201903</v>
      </c>
    </row>
    <row r="3771" spans="1:6" x14ac:dyDescent="0.3">
      <c r="A3771" s="21" t="s">
        <v>140</v>
      </c>
      <c r="B3771" s="21" t="s">
        <v>6</v>
      </c>
      <c r="C3771" s="21" t="s">
        <v>12</v>
      </c>
      <c r="D3771" s="22">
        <v>0</v>
      </c>
      <c r="E3771" s="23" t="s">
        <v>74</v>
      </c>
      <c r="F3771">
        <f t="shared" si="58"/>
        <v>201903</v>
      </c>
    </row>
    <row r="3772" spans="1:6" x14ac:dyDescent="0.3">
      <c r="A3772" s="21" t="s">
        <v>15</v>
      </c>
      <c r="B3772" s="21" t="s">
        <v>6</v>
      </c>
      <c r="C3772" s="21" t="s">
        <v>7</v>
      </c>
      <c r="D3772" s="22">
        <v>343</v>
      </c>
      <c r="E3772" s="23" t="s">
        <v>74</v>
      </c>
      <c r="F3772">
        <f t="shared" si="58"/>
        <v>201903</v>
      </c>
    </row>
    <row r="3773" spans="1:6" x14ac:dyDescent="0.3">
      <c r="A3773" s="21" t="s">
        <v>15</v>
      </c>
      <c r="B3773" s="21" t="s">
        <v>6</v>
      </c>
      <c r="C3773" s="21" t="s">
        <v>9</v>
      </c>
      <c r="D3773" s="22">
        <v>127</v>
      </c>
      <c r="E3773" s="23" t="s">
        <v>74</v>
      </c>
      <c r="F3773">
        <f t="shared" si="58"/>
        <v>201903</v>
      </c>
    </row>
    <row r="3774" spans="1:6" x14ac:dyDescent="0.3">
      <c r="A3774" s="21" t="s">
        <v>15</v>
      </c>
      <c r="B3774" s="21" t="s">
        <v>6</v>
      </c>
      <c r="C3774" s="21" t="s">
        <v>10</v>
      </c>
      <c r="D3774" s="22">
        <v>365</v>
      </c>
      <c r="E3774" s="23" t="s">
        <v>74</v>
      </c>
      <c r="F3774">
        <f t="shared" si="58"/>
        <v>201903</v>
      </c>
    </row>
    <row r="3775" spans="1:6" x14ac:dyDescent="0.3">
      <c r="A3775" s="21" t="s">
        <v>15</v>
      </c>
      <c r="B3775" s="21" t="s">
        <v>6</v>
      </c>
      <c r="C3775" s="21" t="s">
        <v>11</v>
      </c>
      <c r="D3775" s="22">
        <v>154</v>
      </c>
      <c r="E3775" s="23" t="s">
        <v>74</v>
      </c>
      <c r="F3775">
        <f t="shared" si="58"/>
        <v>201903</v>
      </c>
    </row>
    <row r="3776" spans="1:6" x14ac:dyDescent="0.3">
      <c r="A3776" s="21" t="s">
        <v>15</v>
      </c>
      <c r="B3776" s="21" t="s">
        <v>6</v>
      </c>
      <c r="C3776" s="21" t="s">
        <v>12</v>
      </c>
      <c r="D3776" s="22">
        <v>21</v>
      </c>
      <c r="E3776" s="23" t="s">
        <v>74</v>
      </c>
      <c r="F3776">
        <f t="shared" si="58"/>
        <v>201903</v>
      </c>
    </row>
    <row r="3777" spans="1:6" x14ac:dyDescent="0.3">
      <c r="A3777" s="21" t="s">
        <v>16</v>
      </c>
      <c r="B3777" s="21" t="s">
        <v>6</v>
      </c>
      <c r="C3777" s="21" t="s">
        <v>7</v>
      </c>
      <c r="D3777" s="22">
        <v>1002</v>
      </c>
      <c r="E3777" s="23" t="s">
        <v>74</v>
      </c>
      <c r="F3777">
        <f t="shared" si="58"/>
        <v>201903</v>
      </c>
    </row>
    <row r="3778" spans="1:6" x14ac:dyDescent="0.3">
      <c r="A3778" s="21" t="s">
        <v>16</v>
      </c>
      <c r="B3778" s="21" t="s">
        <v>6</v>
      </c>
      <c r="C3778" s="21" t="s">
        <v>9</v>
      </c>
      <c r="D3778" s="22">
        <v>206</v>
      </c>
      <c r="E3778" s="23" t="s">
        <v>74</v>
      </c>
      <c r="F3778">
        <f t="shared" si="58"/>
        <v>201903</v>
      </c>
    </row>
    <row r="3779" spans="1:6" x14ac:dyDescent="0.3">
      <c r="A3779" s="21" t="s">
        <v>16</v>
      </c>
      <c r="B3779" s="21" t="s">
        <v>6</v>
      </c>
      <c r="C3779" s="21" t="s">
        <v>10</v>
      </c>
      <c r="D3779" s="22">
        <v>341</v>
      </c>
      <c r="E3779" s="23" t="s">
        <v>74</v>
      </c>
      <c r="F3779">
        <f t="shared" ref="F3779:F3842" si="59">YEAR(E3779)*100+MONTH(E3779)</f>
        <v>201903</v>
      </c>
    </row>
    <row r="3780" spans="1:6" x14ac:dyDescent="0.3">
      <c r="A3780" s="21" t="s">
        <v>16</v>
      </c>
      <c r="B3780" s="21" t="s">
        <v>6</v>
      </c>
      <c r="C3780" s="21" t="s">
        <v>11</v>
      </c>
      <c r="D3780" s="22">
        <v>135</v>
      </c>
      <c r="E3780" s="23" t="s">
        <v>74</v>
      </c>
      <c r="F3780">
        <f t="shared" si="59"/>
        <v>201903</v>
      </c>
    </row>
    <row r="3781" spans="1:6" x14ac:dyDescent="0.3">
      <c r="A3781" s="21" t="s">
        <v>16</v>
      </c>
      <c r="B3781" s="21" t="s">
        <v>6</v>
      </c>
      <c r="C3781" s="21" t="s">
        <v>12</v>
      </c>
      <c r="D3781" s="22">
        <v>28</v>
      </c>
      <c r="E3781" s="23" t="s">
        <v>74</v>
      </c>
      <c r="F3781">
        <f t="shared" si="59"/>
        <v>201903</v>
      </c>
    </row>
    <row r="3782" spans="1:6" x14ac:dyDescent="0.3">
      <c r="A3782" s="21" t="s">
        <v>17</v>
      </c>
      <c r="B3782" s="21" t="s">
        <v>6</v>
      </c>
      <c r="C3782" s="21" t="s">
        <v>7</v>
      </c>
      <c r="D3782" s="22">
        <v>118</v>
      </c>
      <c r="E3782" s="23" t="s">
        <v>74</v>
      </c>
      <c r="F3782">
        <f t="shared" si="59"/>
        <v>201903</v>
      </c>
    </row>
    <row r="3783" spans="1:6" x14ac:dyDescent="0.3">
      <c r="A3783" s="21" t="s">
        <v>17</v>
      </c>
      <c r="B3783" s="21" t="s">
        <v>6</v>
      </c>
      <c r="C3783" s="21" t="s">
        <v>9</v>
      </c>
      <c r="D3783" s="22">
        <v>24</v>
      </c>
      <c r="E3783" s="23" t="s">
        <v>74</v>
      </c>
      <c r="F3783">
        <f t="shared" si="59"/>
        <v>201903</v>
      </c>
    </row>
    <row r="3784" spans="1:6" x14ac:dyDescent="0.3">
      <c r="A3784" s="21" t="s">
        <v>17</v>
      </c>
      <c r="B3784" s="21" t="s">
        <v>6</v>
      </c>
      <c r="C3784" s="21" t="s">
        <v>10</v>
      </c>
      <c r="D3784" s="22">
        <v>15</v>
      </c>
      <c r="E3784" s="23" t="s">
        <v>74</v>
      </c>
      <c r="F3784">
        <f t="shared" si="59"/>
        <v>201903</v>
      </c>
    </row>
    <row r="3785" spans="1:6" x14ac:dyDescent="0.3">
      <c r="A3785" s="21" t="s">
        <v>17</v>
      </c>
      <c r="B3785" s="21" t="s">
        <v>6</v>
      </c>
      <c r="C3785" s="21" t="s">
        <v>11</v>
      </c>
      <c r="D3785" s="22">
        <v>18</v>
      </c>
      <c r="E3785" s="23" t="s">
        <v>74</v>
      </c>
      <c r="F3785">
        <f t="shared" si="59"/>
        <v>201903</v>
      </c>
    </row>
    <row r="3786" spans="1:6" x14ac:dyDescent="0.3">
      <c r="A3786" s="21" t="s">
        <v>17</v>
      </c>
      <c r="B3786" s="21" t="s">
        <v>6</v>
      </c>
      <c r="C3786" s="21" t="s">
        <v>12</v>
      </c>
      <c r="D3786" s="22">
        <v>1</v>
      </c>
      <c r="E3786" s="23" t="s">
        <v>74</v>
      </c>
      <c r="F3786">
        <f t="shared" si="59"/>
        <v>201903</v>
      </c>
    </row>
    <row r="3787" spans="1:6" x14ac:dyDescent="0.3">
      <c r="A3787" s="21" t="s">
        <v>141</v>
      </c>
      <c r="B3787" s="21" t="s">
        <v>6</v>
      </c>
      <c r="C3787" s="21" t="s">
        <v>7</v>
      </c>
      <c r="D3787" s="22">
        <v>2</v>
      </c>
      <c r="E3787" s="23" t="s">
        <v>74</v>
      </c>
      <c r="F3787">
        <f t="shared" si="59"/>
        <v>201903</v>
      </c>
    </row>
    <row r="3788" spans="1:6" x14ac:dyDescent="0.3">
      <c r="A3788" s="21" t="s">
        <v>141</v>
      </c>
      <c r="B3788" s="21" t="s">
        <v>6</v>
      </c>
      <c r="C3788" s="21" t="s">
        <v>9</v>
      </c>
      <c r="D3788" s="22">
        <v>2</v>
      </c>
      <c r="E3788" s="23" t="s">
        <v>74</v>
      </c>
      <c r="F3788">
        <f t="shared" si="59"/>
        <v>201903</v>
      </c>
    </row>
    <row r="3789" spans="1:6" x14ac:dyDescent="0.3">
      <c r="A3789" s="21" t="s">
        <v>141</v>
      </c>
      <c r="B3789" s="21" t="s">
        <v>6</v>
      </c>
      <c r="C3789" s="21" t="s">
        <v>10</v>
      </c>
      <c r="D3789" s="22">
        <v>1</v>
      </c>
      <c r="E3789" s="23" t="s">
        <v>74</v>
      </c>
      <c r="F3789">
        <f t="shared" si="59"/>
        <v>201903</v>
      </c>
    </row>
    <row r="3790" spans="1:6" x14ac:dyDescent="0.3">
      <c r="A3790" s="21" t="s">
        <v>141</v>
      </c>
      <c r="B3790" s="21" t="s">
        <v>6</v>
      </c>
      <c r="C3790" s="21" t="s">
        <v>11</v>
      </c>
      <c r="D3790" s="22">
        <v>1</v>
      </c>
      <c r="E3790" s="23" t="s">
        <v>74</v>
      </c>
      <c r="F3790">
        <f t="shared" si="59"/>
        <v>201903</v>
      </c>
    </row>
    <row r="3791" spans="1:6" x14ac:dyDescent="0.3">
      <c r="A3791" s="21" t="s">
        <v>141</v>
      </c>
      <c r="B3791" s="21" t="s">
        <v>6</v>
      </c>
      <c r="C3791" s="21" t="s">
        <v>12</v>
      </c>
      <c r="D3791" s="22">
        <v>0</v>
      </c>
      <c r="E3791" s="23" t="s">
        <v>74</v>
      </c>
      <c r="F3791">
        <f t="shared" si="59"/>
        <v>201903</v>
      </c>
    </row>
    <row r="3792" spans="1:6" x14ac:dyDescent="0.3">
      <c r="A3792" s="21" t="s">
        <v>18</v>
      </c>
      <c r="B3792" s="21" t="s">
        <v>6</v>
      </c>
      <c r="C3792" s="21" t="s">
        <v>7</v>
      </c>
      <c r="D3792" s="22">
        <v>223</v>
      </c>
      <c r="E3792" s="23" t="s">
        <v>74</v>
      </c>
      <c r="F3792">
        <f t="shared" si="59"/>
        <v>201903</v>
      </c>
    </row>
    <row r="3793" spans="1:6" x14ac:dyDescent="0.3">
      <c r="A3793" s="21" t="s">
        <v>18</v>
      </c>
      <c r="B3793" s="21" t="s">
        <v>6</v>
      </c>
      <c r="C3793" s="21" t="s">
        <v>9</v>
      </c>
      <c r="D3793" s="22">
        <v>77</v>
      </c>
      <c r="E3793" s="23" t="s">
        <v>74</v>
      </c>
      <c r="F3793">
        <f t="shared" si="59"/>
        <v>201903</v>
      </c>
    </row>
    <row r="3794" spans="1:6" x14ac:dyDescent="0.3">
      <c r="A3794" s="21" t="s">
        <v>18</v>
      </c>
      <c r="B3794" s="21" t="s">
        <v>6</v>
      </c>
      <c r="C3794" s="21" t="s">
        <v>10</v>
      </c>
      <c r="D3794" s="22">
        <v>97</v>
      </c>
      <c r="E3794" s="23" t="s">
        <v>74</v>
      </c>
      <c r="F3794">
        <f t="shared" si="59"/>
        <v>201903</v>
      </c>
    </row>
    <row r="3795" spans="1:6" x14ac:dyDescent="0.3">
      <c r="A3795" s="21" t="s">
        <v>18</v>
      </c>
      <c r="B3795" s="21" t="s">
        <v>6</v>
      </c>
      <c r="C3795" s="21" t="s">
        <v>11</v>
      </c>
      <c r="D3795" s="22">
        <v>63</v>
      </c>
      <c r="E3795" s="23" t="s">
        <v>74</v>
      </c>
      <c r="F3795">
        <f t="shared" si="59"/>
        <v>201903</v>
      </c>
    </row>
    <row r="3796" spans="1:6" x14ac:dyDescent="0.3">
      <c r="A3796" s="21" t="s">
        <v>18</v>
      </c>
      <c r="B3796" s="21" t="s">
        <v>6</v>
      </c>
      <c r="C3796" s="21" t="s">
        <v>12</v>
      </c>
      <c r="D3796" s="22">
        <v>8</v>
      </c>
      <c r="E3796" s="23" t="s">
        <v>74</v>
      </c>
      <c r="F3796">
        <f t="shared" si="59"/>
        <v>201903</v>
      </c>
    </row>
    <row r="3797" spans="1:6" x14ac:dyDescent="0.3">
      <c r="A3797" s="21" t="s">
        <v>19</v>
      </c>
      <c r="B3797" s="21" t="s">
        <v>6</v>
      </c>
      <c r="C3797" s="21" t="s">
        <v>7</v>
      </c>
      <c r="D3797" s="22">
        <v>30</v>
      </c>
      <c r="E3797" s="23" t="s">
        <v>74</v>
      </c>
      <c r="F3797">
        <f t="shared" si="59"/>
        <v>201903</v>
      </c>
    </row>
    <row r="3798" spans="1:6" x14ac:dyDescent="0.3">
      <c r="A3798" s="21" t="s">
        <v>19</v>
      </c>
      <c r="B3798" s="21" t="s">
        <v>6</v>
      </c>
      <c r="C3798" s="21" t="s">
        <v>9</v>
      </c>
      <c r="D3798" s="22">
        <v>5</v>
      </c>
      <c r="E3798" s="23" t="s">
        <v>74</v>
      </c>
      <c r="F3798">
        <f t="shared" si="59"/>
        <v>201903</v>
      </c>
    </row>
    <row r="3799" spans="1:6" x14ac:dyDescent="0.3">
      <c r="A3799" s="21" t="s">
        <v>19</v>
      </c>
      <c r="B3799" s="21" t="s">
        <v>6</v>
      </c>
      <c r="C3799" s="21" t="s">
        <v>10</v>
      </c>
      <c r="D3799" s="22">
        <v>7</v>
      </c>
      <c r="E3799" s="23" t="s">
        <v>74</v>
      </c>
      <c r="F3799">
        <f t="shared" si="59"/>
        <v>201903</v>
      </c>
    </row>
    <row r="3800" spans="1:6" x14ac:dyDescent="0.3">
      <c r="A3800" s="21" t="s">
        <v>19</v>
      </c>
      <c r="B3800" s="21" t="s">
        <v>6</v>
      </c>
      <c r="C3800" s="21" t="s">
        <v>11</v>
      </c>
      <c r="D3800" s="22">
        <v>10</v>
      </c>
      <c r="E3800" s="23" t="s">
        <v>74</v>
      </c>
      <c r="F3800">
        <f t="shared" si="59"/>
        <v>201903</v>
      </c>
    </row>
    <row r="3801" spans="1:6" x14ac:dyDescent="0.3">
      <c r="A3801" s="21" t="s">
        <v>19</v>
      </c>
      <c r="B3801" s="21" t="s">
        <v>6</v>
      </c>
      <c r="C3801" s="21" t="s">
        <v>12</v>
      </c>
      <c r="D3801" s="22">
        <v>2</v>
      </c>
      <c r="E3801" s="23" t="s">
        <v>74</v>
      </c>
      <c r="F3801">
        <f t="shared" si="59"/>
        <v>201903</v>
      </c>
    </row>
    <row r="3802" spans="1:6" x14ac:dyDescent="0.3">
      <c r="A3802" s="21" t="s">
        <v>20</v>
      </c>
      <c r="B3802" s="21" t="s">
        <v>6</v>
      </c>
      <c r="C3802" s="21" t="s">
        <v>7</v>
      </c>
      <c r="D3802" s="22">
        <v>55</v>
      </c>
      <c r="E3802" s="23" t="s">
        <v>74</v>
      </c>
      <c r="F3802">
        <f t="shared" si="59"/>
        <v>201903</v>
      </c>
    </row>
    <row r="3803" spans="1:6" x14ac:dyDescent="0.3">
      <c r="A3803" s="21" t="s">
        <v>20</v>
      </c>
      <c r="B3803" s="21" t="s">
        <v>6</v>
      </c>
      <c r="C3803" s="21" t="s">
        <v>9</v>
      </c>
      <c r="D3803" s="22">
        <v>7</v>
      </c>
      <c r="E3803" s="23" t="s">
        <v>74</v>
      </c>
      <c r="F3803">
        <f t="shared" si="59"/>
        <v>201903</v>
      </c>
    </row>
    <row r="3804" spans="1:6" x14ac:dyDescent="0.3">
      <c r="A3804" s="21" t="s">
        <v>20</v>
      </c>
      <c r="B3804" s="21" t="s">
        <v>6</v>
      </c>
      <c r="C3804" s="21" t="s">
        <v>10</v>
      </c>
      <c r="D3804" s="22">
        <v>14</v>
      </c>
      <c r="E3804" s="23" t="s">
        <v>74</v>
      </c>
      <c r="F3804">
        <f t="shared" si="59"/>
        <v>201903</v>
      </c>
    </row>
    <row r="3805" spans="1:6" x14ac:dyDescent="0.3">
      <c r="A3805" s="21" t="s">
        <v>20</v>
      </c>
      <c r="B3805" s="21" t="s">
        <v>6</v>
      </c>
      <c r="C3805" s="21" t="s">
        <v>11</v>
      </c>
      <c r="D3805" s="22">
        <v>8</v>
      </c>
      <c r="E3805" s="23" t="s">
        <v>74</v>
      </c>
      <c r="F3805">
        <f t="shared" si="59"/>
        <v>201903</v>
      </c>
    </row>
    <row r="3806" spans="1:6" x14ac:dyDescent="0.3">
      <c r="A3806" s="21" t="s">
        <v>20</v>
      </c>
      <c r="B3806" s="21" t="s">
        <v>6</v>
      </c>
      <c r="C3806" s="21" t="s">
        <v>12</v>
      </c>
      <c r="D3806" s="22">
        <v>1</v>
      </c>
      <c r="E3806" s="23" t="s">
        <v>74</v>
      </c>
      <c r="F3806">
        <f t="shared" si="59"/>
        <v>201903</v>
      </c>
    </row>
    <row r="3807" spans="1:6" x14ac:dyDescent="0.3">
      <c r="A3807" s="21" t="s">
        <v>21</v>
      </c>
      <c r="B3807" s="21" t="s">
        <v>6</v>
      </c>
      <c r="C3807" s="21" t="s">
        <v>7</v>
      </c>
      <c r="D3807" s="22">
        <v>15</v>
      </c>
      <c r="E3807" s="23" t="s">
        <v>74</v>
      </c>
      <c r="F3807">
        <f t="shared" si="59"/>
        <v>201903</v>
      </c>
    </row>
    <row r="3808" spans="1:6" x14ac:dyDescent="0.3">
      <c r="A3808" s="21" t="s">
        <v>21</v>
      </c>
      <c r="B3808" s="21" t="s">
        <v>6</v>
      </c>
      <c r="C3808" s="21" t="s">
        <v>9</v>
      </c>
      <c r="D3808" s="22">
        <v>27</v>
      </c>
      <c r="E3808" s="23" t="s">
        <v>74</v>
      </c>
      <c r="F3808">
        <f t="shared" si="59"/>
        <v>201903</v>
      </c>
    </row>
    <row r="3809" spans="1:6" x14ac:dyDescent="0.3">
      <c r="A3809" s="21" t="s">
        <v>21</v>
      </c>
      <c r="B3809" s="21" t="s">
        <v>6</v>
      </c>
      <c r="C3809" s="21" t="s">
        <v>10</v>
      </c>
      <c r="D3809" s="22">
        <v>16</v>
      </c>
      <c r="E3809" s="23" t="s">
        <v>74</v>
      </c>
      <c r="F3809">
        <f t="shared" si="59"/>
        <v>201903</v>
      </c>
    </row>
    <row r="3810" spans="1:6" x14ac:dyDescent="0.3">
      <c r="A3810" s="21" t="s">
        <v>21</v>
      </c>
      <c r="B3810" s="21" t="s">
        <v>6</v>
      </c>
      <c r="C3810" s="21" t="s">
        <v>11</v>
      </c>
      <c r="D3810" s="22">
        <v>2</v>
      </c>
      <c r="E3810" s="23" t="s">
        <v>74</v>
      </c>
      <c r="F3810">
        <f t="shared" si="59"/>
        <v>201903</v>
      </c>
    </row>
    <row r="3811" spans="1:6" x14ac:dyDescent="0.3">
      <c r="A3811" s="21" t="s">
        <v>21</v>
      </c>
      <c r="B3811" s="21" t="s">
        <v>6</v>
      </c>
      <c r="C3811" s="21" t="s">
        <v>12</v>
      </c>
      <c r="D3811" s="22">
        <v>3</v>
      </c>
      <c r="E3811" s="23" t="s">
        <v>74</v>
      </c>
      <c r="F3811">
        <f t="shared" si="59"/>
        <v>201903</v>
      </c>
    </row>
    <row r="3812" spans="1:6" x14ac:dyDescent="0.3">
      <c r="A3812" s="21" t="s">
        <v>22</v>
      </c>
      <c r="B3812" s="21" t="s">
        <v>6</v>
      </c>
      <c r="C3812" s="21" t="s">
        <v>7</v>
      </c>
      <c r="D3812" s="22">
        <v>1</v>
      </c>
      <c r="E3812" s="23" t="s">
        <v>74</v>
      </c>
      <c r="F3812">
        <f t="shared" si="59"/>
        <v>201903</v>
      </c>
    </row>
    <row r="3813" spans="1:6" x14ac:dyDescent="0.3">
      <c r="A3813" s="21" t="s">
        <v>22</v>
      </c>
      <c r="B3813" s="21" t="s">
        <v>6</v>
      </c>
      <c r="C3813" s="21" t="s">
        <v>9</v>
      </c>
      <c r="D3813" s="22">
        <v>1</v>
      </c>
      <c r="E3813" s="23" t="s">
        <v>74</v>
      </c>
      <c r="F3813">
        <f t="shared" si="59"/>
        <v>201903</v>
      </c>
    </row>
    <row r="3814" spans="1:6" x14ac:dyDescent="0.3">
      <c r="A3814" s="21" t="s">
        <v>22</v>
      </c>
      <c r="B3814" s="21" t="s">
        <v>6</v>
      </c>
      <c r="C3814" s="21" t="s">
        <v>10</v>
      </c>
      <c r="D3814" s="22">
        <v>2</v>
      </c>
      <c r="E3814" s="23" t="s">
        <v>74</v>
      </c>
      <c r="F3814">
        <f t="shared" si="59"/>
        <v>201903</v>
      </c>
    </row>
    <row r="3815" spans="1:6" x14ac:dyDescent="0.3">
      <c r="A3815" s="21" t="s">
        <v>22</v>
      </c>
      <c r="B3815" s="21" t="s">
        <v>6</v>
      </c>
      <c r="C3815" s="21" t="s">
        <v>11</v>
      </c>
      <c r="D3815" s="22">
        <v>2</v>
      </c>
      <c r="E3815" s="23" t="s">
        <v>74</v>
      </c>
      <c r="F3815">
        <f t="shared" si="59"/>
        <v>201903</v>
      </c>
    </row>
    <row r="3816" spans="1:6" x14ac:dyDescent="0.3">
      <c r="A3816" s="21" t="s">
        <v>22</v>
      </c>
      <c r="B3816" s="21" t="s">
        <v>6</v>
      </c>
      <c r="C3816" s="21" t="s">
        <v>12</v>
      </c>
      <c r="D3816" s="22">
        <v>13</v>
      </c>
      <c r="E3816" s="23" t="s">
        <v>74</v>
      </c>
      <c r="F3816">
        <f t="shared" si="59"/>
        <v>201903</v>
      </c>
    </row>
    <row r="3817" spans="1:6" x14ac:dyDescent="0.3">
      <c r="A3817" s="21" t="s">
        <v>23</v>
      </c>
      <c r="B3817" s="21" t="s">
        <v>6</v>
      </c>
      <c r="C3817" s="21" t="s">
        <v>7</v>
      </c>
      <c r="D3817" s="22">
        <v>0</v>
      </c>
      <c r="E3817" s="23" t="s">
        <v>74</v>
      </c>
      <c r="F3817">
        <f t="shared" si="59"/>
        <v>201903</v>
      </c>
    </row>
    <row r="3818" spans="1:6" x14ac:dyDescent="0.3">
      <c r="A3818" s="21" t="s">
        <v>23</v>
      </c>
      <c r="B3818" s="21" t="s">
        <v>6</v>
      </c>
      <c r="C3818" s="21" t="s">
        <v>9</v>
      </c>
      <c r="D3818" s="22">
        <v>0</v>
      </c>
      <c r="E3818" s="23" t="s">
        <v>74</v>
      </c>
      <c r="F3818">
        <f t="shared" si="59"/>
        <v>201903</v>
      </c>
    </row>
    <row r="3819" spans="1:6" x14ac:dyDescent="0.3">
      <c r="A3819" s="21" t="s">
        <v>23</v>
      </c>
      <c r="B3819" s="21" t="s">
        <v>6</v>
      </c>
      <c r="C3819" s="21" t="s">
        <v>10</v>
      </c>
      <c r="D3819" s="22">
        <v>0</v>
      </c>
      <c r="E3819" s="23" t="s">
        <v>74</v>
      </c>
      <c r="F3819">
        <f t="shared" si="59"/>
        <v>201903</v>
      </c>
    </row>
    <row r="3820" spans="1:6" x14ac:dyDescent="0.3">
      <c r="A3820" s="21" t="s">
        <v>23</v>
      </c>
      <c r="B3820" s="21" t="s">
        <v>6</v>
      </c>
      <c r="C3820" s="21" t="s">
        <v>11</v>
      </c>
      <c r="D3820" s="22">
        <v>0</v>
      </c>
      <c r="E3820" s="23" t="s">
        <v>74</v>
      </c>
      <c r="F3820">
        <f t="shared" si="59"/>
        <v>201903</v>
      </c>
    </row>
    <row r="3821" spans="1:6" x14ac:dyDescent="0.3">
      <c r="A3821" s="21" t="s">
        <v>23</v>
      </c>
      <c r="B3821" s="21" t="s">
        <v>6</v>
      </c>
      <c r="C3821" s="21" t="s">
        <v>12</v>
      </c>
      <c r="D3821" s="22">
        <v>0</v>
      </c>
      <c r="E3821" s="23" t="s">
        <v>74</v>
      </c>
      <c r="F3821">
        <f t="shared" si="59"/>
        <v>201903</v>
      </c>
    </row>
    <row r="3822" spans="1:6" x14ac:dyDescent="0.3">
      <c r="A3822" s="21" t="s">
        <v>24</v>
      </c>
      <c r="B3822" s="21" t="s">
        <v>6</v>
      </c>
      <c r="C3822" s="21" t="s">
        <v>7</v>
      </c>
      <c r="D3822" s="22">
        <v>2</v>
      </c>
      <c r="E3822" s="23" t="s">
        <v>74</v>
      </c>
      <c r="F3822">
        <f t="shared" si="59"/>
        <v>201903</v>
      </c>
    </row>
    <row r="3823" spans="1:6" x14ac:dyDescent="0.3">
      <c r="A3823" s="21" t="s">
        <v>24</v>
      </c>
      <c r="B3823" s="21" t="s">
        <v>6</v>
      </c>
      <c r="C3823" s="21" t="s">
        <v>9</v>
      </c>
      <c r="D3823" s="22">
        <v>0</v>
      </c>
      <c r="E3823" s="23" t="s">
        <v>74</v>
      </c>
      <c r="F3823">
        <f t="shared" si="59"/>
        <v>201903</v>
      </c>
    </row>
    <row r="3824" spans="1:6" x14ac:dyDescent="0.3">
      <c r="A3824" s="21" t="s">
        <v>24</v>
      </c>
      <c r="B3824" s="21" t="s">
        <v>6</v>
      </c>
      <c r="C3824" s="21" t="s">
        <v>10</v>
      </c>
      <c r="D3824" s="22">
        <v>1</v>
      </c>
      <c r="E3824" s="23" t="s">
        <v>74</v>
      </c>
      <c r="F3824">
        <f t="shared" si="59"/>
        <v>201903</v>
      </c>
    </row>
    <row r="3825" spans="1:6" x14ac:dyDescent="0.3">
      <c r="A3825" s="21" t="s">
        <v>24</v>
      </c>
      <c r="B3825" s="21" t="s">
        <v>6</v>
      </c>
      <c r="C3825" s="21" t="s">
        <v>11</v>
      </c>
      <c r="D3825" s="22">
        <v>2</v>
      </c>
      <c r="E3825" s="23" t="s">
        <v>74</v>
      </c>
      <c r="F3825">
        <f t="shared" si="59"/>
        <v>201903</v>
      </c>
    </row>
    <row r="3826" spans="1:6" x14ac:dyDescent="0.3">
      <c r="A3826" s="21" t="s">
        <v>24</v>
      </c>
      <c r="B3826" s="21" t="s">
        <v>6</v>
      </c>
      <c r="C3826" s="21" t="s">
        <v>12</v>
      </c>
      <c r="D3826" s="22">
        <v>1</v>
      </c>
      <c r="E3826" s="23" t="s">
        <v>74</v>
      </c>
      <c r="F3826">
        <f t="shared" si="59"/>
        <v>201903</v>
      </c>
    </row>
    <row r="3827" spans="1:6" x14ac:dyDescent="0.3">
      <c r="A3827" s="21" t="s">
        <v>5</v>
      </c>
      <c r="B3827" s="21" t="s">
        <v>6</v>
      </c>
      <c r="C3827" s="21" t="s">
        <v>7</v>
      </c>
      <c r="D3827" s="22">
        <v>263</v>
      </c>
      <c r="E3827" s="23" t="s">
        <v>75</v>
      </c>
      <c r="F3827">
        <f t="shared" si="59"/>
        <v>201904</v>
      </c>
    </row>
    <row r="3828" spans="1:6" x14ac:dyDescent="0.3">
      <c r="A3828" s="21" t="s">
        <v>5</v>
      </c>
      <c r="B3828" s="21" t="s">
        <v>6</v>
      </c>
      <c r="C3828" s="21" t="s">
        <v>9</v>
      </c>
      <c r="D3828" s="22">
        <v>63</v>
      </c>
      <c r="E3828" s="23" t="s">
        <v>75</v>
      </c>
      <c r="F3828">
        <f t="shared" si="59"/>
        <v>201904</v>
      </c>
    </row>
    <row r="3829" spans="1:6" x14ac:dyDescent="0.3">
      <c r="A3829" s="21" t="s">
        <v>5</v>
      </c>
      <c r="B3829" s="21" t="s">
        <v>6</v>
      </c>
      <c r="C3829" s="21" t="s">
        <v>10</v>
      </c>
      <c r="D3829" s="22">
        <v>117</v>
      </c>
      <c r="E3829" s="23" t="s">
        <v>75</v>
      </c>
      <c r="F3829">
        <f t="shared" si="59"/>
        <v>201904</v>
      </c>
    </row>
    <row r="3830" spans="1:6" x14ac:dyDescent="0.3">
      <c r="A3830" s="21" t="s">
        <v>5</v>
      </c>
      <c r="B3830" s="21" t="s">
        <v>6</v>
      </c>
      <c r="C3830" s="21" t="s">
        <v>11</v>
      </c>
      <c r="D3830" s="22">
        <v>78</v>
      </c>
      <c r="E3830" s="23" t="s">
        <v>75</v>
      </c>
      <c r="F3830">
        <f t="shared" si="59"/>
        <v>201904</v>
      </c>
    </row>
    <row r="3831" spans="1:6" x14ac:dyDescent="0.3">
      <c r="A3831" s="21" t="s">
        <v>5</v>
      </c>
      <c r="B3831" s="21" t="s">
        <v>6</v>
      </c>
      <c r="C3831" s="21" t="s">
        <v>12</v>
      </c>
      <c r="D3831" s="22">
        <v>13</v>
      </c>
      <c r="E3831" s="23" t="s">
        <v>75</v>
      </c>
      <c r="F3831">
        <f t="shared" si="59"/>
        <v>201904</v>
      </c>
    </row>
    <row r="3832" spans="1:6" x14ac:dyDescent="0.3">
      <c r="A3832" s="21" t="s">
        <v>13</v>
      </c>
      <c r="B3832" s="21" t="s">
        <v>6</v>
      </c>
      <c r="C3832" s="21" t="s">
        <v>7</v>
      </c>
      <c r="D3832" s="22">
        <v>40</v>
      </c>
      <c r="E3832" s="23" t="s">
        <v>75</v>
      </c>
      <c r="F3832">
        <f t="shared" si="59"/>
        <v>201904</v>
      </c>
    </row>
    <row r="3833" spans="1:6" x14ac:dyDescent="0.3">
      <c r="A3833" s="21" t="s">
        <v>13</v>
      </c>
      <c r="B3833" s="21" t="s">
        <v>6</v>
      </c>
      <c r="C3833" s="21" t="s">
        <v>9</v>
      </c>
      <c r="D3833" s="22">
        <v>5</v>
      </c>
      <c r="E3833" s="23" t="s">
        <v>75</v>
      </c>
      <c r="F3833">
        <f t="shared" si="59"/>
        <v>201904</v>
      </c>
    </row>
    <row r="3834" spans="1:6" x14ac:dyDescent="0.3">
      <c r="A3834" s="21" t="s">
        <v>13</v>
      </c>
      <c r="B3834" s="21" t="s">
        <v>6</v>
      </c>
      <c r="C3834" s="21" t="s">
        <v>10</v>
      </c>
      <c r="D3834" s="22">
        <v>25</v>
      </c>
      <c r="E3834" s="23" t="s">
        <v>75</v>
      </c>
      <c r="F3834">
        <f t="shared" si="59"/>
        <v>201904</v>
      </c>
    </row>
    <row r="3835" spans="1:6" x14ac:dyDescent="0.3">
      <c r="A3835" s="21" t="s">
        <v>13</v>
      </c>
      <c r="B3835" s="21" t="s">
        <v>6</v>
      </c>
      <c r="C3835" s="21" t="s">
        <v>11</v>
      </c>
      <c r="D3835" s="22">
        <v>12</v>
      </c>
      <c r="E3835" s="23" t="s">
        <v>75</v>
      </c>
      <c r="F3835">
        <f t="shared" si="59"/>
        <v>201904</v>
      </c>
    </row>
    <row r="3836" spans="1:6" x14ac:dyDescent="0.3">
      <c r="A3836" s="21" t="s">
        <v>13</v>
      </c>
      <c r="B3836" s="21" t="s">
        <v>6</v>
      </c>
      <c r="C3836" s="21" t="s">
        <v>12</v>
      </c>
      <c r="D3836" s="22">
        <v>0</v>
      </c>
      <c r="E3836" s="23" t="s">
        <v>75</v>
      </c>
      <c r="F3836">
        <f t="shared" si="59"/>
        <v>201904</v>
      </c>
    </row>
    <row r="3837" spans="1:6" x14ac:dyDescent="0.3">
      <c r="A3837" s="21" t="s">
        <v>14</v>
      </c>
      <c r="B3837" s="21" t="s">
        <v>6</v>
      </c>
      <c r="C3837" s="21" t="s">
        <v>7</v>
      </c>
      <c r="D3837" s="22">
        <v>97</v>
      </c>
      <c r="E3837" s="23" t="s">
        <v>75</v>
      </c>
      <c r="F3837">
        <f t="shared" si="59"/>
        <v>201904</v>
      </c>
    </row>
    <row r="3838" spans="1:6" x14ac:dyDescent="0.3">
      <c r="A3838" s="21" t="s">
        <v>14</v>
      </c>
      <c r="B3838" s="21" t="s">
        <v>6</v>
      </c>
      <c r="C3838" s="21" t="s">
        <v>9</v>
      </c>
      <c r="D3838" s="22">
        <v>40</v>
      </c>
      <c r="E3838" s="23" t="s">
        <v>75</v>
      </c>
      <c r="F3838">
        <f t="shared" si="59"/>
        <v>201904</v>
      </c>
    </row>
    <row r="3839" spans="1:6" x14ac:dyDescent="0.3">
      <c r="A3839" s="21" t="s">
        <v>14</v>
      </c>
      <c r="B3839" s="21" t="s">
        <v>6</v>
      </c>
      <c r="C3839" s="21" t="s">
        <v>10</v>
      </c>
      <c r="D3839" s="22">
        <v>76</v>
      </c>
      <c r="E3839" s="23" t="s">
        <v>75</v>
      </c>
      <c r="F3839">
        <f t="shared" si="59"/>
        <v>201904</v>
      </c>
    </row>
    <row r="3840" spans="1:6" x14ac:dyDescent="0.3">
      <c r="A3840" s="21" t="s">
        <v>14</v>
      </c>
      <c r="B3840" s="21" t="s">
        <v>6</v>
      </c>
      <c r="C3840" s="21" t="s">
        <v>11</v>
      </c>
      <c r="D3840" s="22">
        <v>29</v>
      </c>
      <c r="E3840" s="23" t="s">
        <v>75</v>
      </c>
      <c r="F3840">
        <f t="shared" si="59"/>
        <v>201904</v>
      </c>
    </row>
    <row r="3841" spans="1:6" x14ac:dyDescent="0.3">
      <c r="A3841" s="21" t="s">
        <v>14</v>
      </c>
      <c r="B3841" s="21" t="s">
        <v>6</v>
      </c>
      <c r="C3841" s="21" t="s">
        <v>12</v>
      </c>
      <c r="D3841" s="22">
        <v>24</v>
      </c>
      <c r="E3841" s="23" t="s">
        <v>75</v>
      </c>
      <c r="F3841">
        <f t="shared" si="59"/>
        <v>201904</v>
      </c>
    </row>
    <row r="3842" spans="1:6" x14ac:dyDescent="0.3">
      <c r="A3842" s="21" t="s">
        <v>140</v>
      </c>
      <c r="B3842" s="21" t="s">
        <v>6</v>
      </c>
      <c r="C3842" s="21" t="s">
        <v>7</v>
      </c>
      <c r="D3842" s="22">
        <v>10</v>
      </c>
      <c r="E3842" s="23" t="s">
        <v>75</v>
      </c>
      <c r="F3842">
        <f t="shared" si="59"/>
        <v>201904</v>
      </c>
    </row>
    <row r="3843" spans="1:6" x14ac:dyDescent="0.3">
      <c r="A3843" s="21" t="s">
        <v>140</v>
      </c>
      <c r="B3843" s="21" t="s">
        <v>6</v>
      </c>
      <c r="C3843" s="21" t="s">
        <v>9</v>
      </c>
      <c r="D3843" s="22">
        <v>2</v>
      </c>
      <c r="E3843" s="23" t="s">
        <v>75</v>
      </c>
      <c r="F3843">
        <f t="shared" ref="F3843:F3906" si="60">YEAR(E3843)*100+MONTH(E3843)</f>
        <v>201904</v>
      </c>
    </row>
    <row r="3844" spans="1:6" x14ac:dyDescent="0.3">
      <c r="A3844" s="21" t="s">
        <v>140</v>
      </c>
      <c r="B3844" s="21" t="s">
        <v>6</v>
      </c>
      <c r="C3844" s="21" t="s">
        <v>10</v>
      </c>
      <c r="D3844" s="22">
        <v>1</v>
      </c>
      <c r="E3844" s="23" t="s">
        <v>75</v>
      </c>
      <c r="F3844">
        <f t="shared" si="60"/>
        <v>201904</v>
      </c>
    </row>
    <row r="3845" spans="1:6" x14ac:dyDescent="0.3">
      <c r="A3845" s="21" t="s">
        <v>140</v>
      </c>
      <c r="B3845" s="21" t="s">
        <v>6</v>
      </c>
      <c r="C3845" s="21" t="s">
        <v>11</v>
      </c>
      <c r="D3845" s="22">
        <v>0</v>
      </c>
      <c r="E3845" s="23" t="s">
        <v>75</v>
      </c>
      <c r="F3845">
        <f t="shared" si="60"/>
        <v>201904</v>
      </c>
    </row>
    <row r="3846" spans="1:6" x14ac:dyDescent="0.3">
      <c r="A3846" s="21" t="s">
        <v>140</v>
      </c>
      <c r="B3846" s="21" t="s">
        <v>6</v>
      </c>
      <c r="C3846" s="21" t="s">
        <v>12</v>
      </c>
      <c r="D3846" s="22">
        <v>0</v>
      </c>
      <c r="E3846" s="23" t="s">
        <v>75</v>
      </c>
      <c r="F3846">
        <f t="shared" si="60"/>
        <v>201904</v>
      </c>
    </row>
    <row r="3847" spans="1:6" x14ac:dyDescent="0.3">
      <c r="A3847" s="21" t="s">
        <v>15</v>
      </c>
      <c r="B3847" s="21" t="s">
        <v>6</v>
      </c>
      <c r="C3847" s="21" t="s">
        <v>7</v>
      </c>
      <c r="D3847" s="22">
        <v>462</v>
      </c>
      <c r="E3847" s="23" t="s">
        <v>75</v>
      </c>
      <c r="F3847">
        <f t="shared" si="60"/>
        <v>201904</v>
      </c>
    </row>
    <row r="3848" spans="1:6" x14ac:dyDescent="0.3">
      <c r="A3848" s="21" t="s">
        <v>15</v>
      </c>
      <c r="B3848" s="21" t="s">
        <v>6</v>
      </c>
      <c r="C3848" s="21" t="s">
        <v>9</v>
      </c>
      <c r="D3848" s="22">
        <v>108</v>
      </c>
      <c r="E3848" s="23" t="s">
        <v>75</v>
      </c>
      <c r="F3848">
        <f t="shared" si="60"/>
        <v>201904</v>
      </c>
    </row>
    <row r="3849" spans="1:6" x14ac:dyDescent="0.3">
      <c r="A3849" s="21" t="s">
        <v>15</v>
      </c>
      <c r="B3849" s="21" t="s">
        <v>6</v>
      </c>
      <c r="C3849" s="21" t="s">
        <v>10</v>
      </c>
      <c r="D3849" s="22">
        <v>383</v>
      </c>
      <c r="E3849" s="23" t="s">
        <v>75</v>
      </c>
      <c r="F3849">
        <f t="shared" si="60"/>
        <v>201904</v>
      </c>
    </row>
    <row r="3850" spans="1:6" x14ac:dyDescent="0.3">
      <c r="A3850" s="21" t="s">
        <v>15</v>
      </c>
      <c r="B3850" s="21" t="s">
        <v>6</v>
      </c>
      <c r="C3850" s="21" t="s">
        <v>11</v>
      </c>
      <c r="D3850" s="22">
        <v>201</v>
      </c>
      <c r="E3850" s="23" t="s">
        <v>75</v>
      </c>
      <c r="F3850">
        <f t="shared" si="60"/>
        <v>201904</v>
      </c>
    </row>
    <row r="3851" spans="1:6" x14ac:dyDescent="0.3">
      <c r="A3851" s="21" t="s">
        <v>15</v>
      </c>
      <c r="B3851" s="21" t="s">
        <v>6</v>
      </c>
      <c r="C3851" s="21" t="s">
        <v>12</v>
      </c>
      <c r="D3851" s="22">
        <v>13</v>
      </c>
      <c r="E3851" s="23" t="s">
        <v>75</v>
      </c>
      <c r="F3851">
        <f t="shared" si="60"/>
        <v>201904</v>
      </c>
    </row>
    <row r="3852" spans="1:6" x14ac:dyDescent="0.3">
      <c r="A3852" s="21" t="s">
        <v>16</v>
      </c>
      <c r="B3852" s="21" t="s">
        <v>6</v>
      </c>
      <c r="C3852" s="21" t="s">
        <v>7</v>
      </c>
      <c r="D3852" s="22">
        <v>1038</v>
      </c>
      <c r="E3852" s="23" t="s">
        <v>75</v>
      </c>
      <c r="F3852">
        <f t="shared" si="60"/>
        <v>201904</v>
      </c>
    </row>
    <row r="3853" spans="1:6" x14ac:dyDescent="0.3">
      <c r="A3853" s="21" t="s">
        <v>16</v>
      </c>
      <c r="B3853" s="21" t="s">
        <v>6</v>
      </c>
      <c r="C3853" s="21" t="s">
        <v>9</v>
      </c>
      <c r="D3853" s="22">
        <v>240</v>
      </c>
      <c r="E3853" s="23" t="s">
        <v>75</v>
      </c>
      <c r="F3853">
        <f t="shared" si="60"/>
        <v>201904</v>
      </c>
    </row>
    <row r="3854" spans="1:6" x14ac:dyDescent="0.3">
      <c r="A3854" s="21" t="s">
        <v>16</v>
      </c>
      <c r="B3854" s="21" t="s">
        <v>6</v>
      </c>
      <c r="C3854" s="21" t="s">
        <v>10</v>
      </c>
      <c r="D3854" s="22">
        <v>348</v>
      </c>
      <c r="E3854" s="23" t="s">
        <v>75</v>
      </c>
      <c r="F3854">
        <f t="shared" si="60"/>
        <v>201904</v>
      </c>
    </row>
    <row r="3855" spans="1:6" x14ac:dyDescent="0.3">
      <c r="A3855" s="21" t="s">
        <v>16</v>
      </c>
      <c r="B3855" s="21" t="s">
        <v>6</v>
      </c>
      <c r="C3855" s="21" t="s">
        <v>11</v>
      </c>
      <c r="D3855" s="22">
        <v>123</v>
      </c>
      <c r="E3855" s="23" t="s">
        <v>75</v>
      </c>
      <c r="F3855">
        <f t="shared" si="60"/>
        <v>201904</v>
      </c>
    </row>
    <row r="3856" spans="1:6" x14ac:dyDescent="0.3">
      <c r="A3856" s="21" t="s">
        <v>16</v>
      </c>
      <c r="B3856" s="21" t="s">
        <v>6</v>
      </c>
      <c r="C3856" s="21" t="s">
        <v>12</v>
      </c>
      <c r="D3856" s="22">
        <v>32</v>
      </c>
      <c r="E3856" s="23" t="s">
        <v>75</v>
      </c>
      <c r="F3856">
        <f t="shared" si="60"/>
        <v>201904</v>
      </c>
    </row>
    <row r="3857" spans="1:6" x14ac:dyDescent="0.3">
      <c r="A3857" s="21" t="s">
        <v>17</v>
      </c>
      <c r="B3857" s="21" t="s">
        <v>6</v>
      </c>
      <c r="C3857" s="21" t="s">
        <v>7</v>
      </c>
      <c r="D3857" s="22">
        <v>126</v>
      </c>
      <c r="E3857" s="23" t="s">
        <v>75</v>
      </c>
      <c r="F3857">
        <f t="shared" si="60"/>
        <v>201904</v>
      </c>
    </row>
    <row r="3858" spans="1:6" x14ac:dyDescent="0.3">
      <c r="A3858" s="21" t="s">
        <v>17</v>
      </c>
      <c r="B3858" s="21" t="s">
        <v>6</v>
      </c>
      <c r="C3858" s="21" t="s">
        <v>9</v>
      </c>
      <c r="D3858" s="22">
        <v>15</v>
      </c>
      <c r="E3858" s="23" t="s">
        <v>75</v>
      </c>
      <c r="F3858">
        <f t="shared" si="60"/>
        <v>201904</v>
      </c>
    </row>
    <row r="3859" spans="1:6" x14ac:dyDescent="0.3">
      <c r="A3859" s="21" t="s">
        <v>17</v>
      </c>
      <c r="B3859" s="21" t="s">
        <v>6</v>
      </c>
      <c r="C3859" s="21" t="s">
        <v>10</v>
      </c>
      <c r="D3859" s="22">
        <v>27</v>
      </c>
      <c r="E3859" s="23" t="s">
        <v>75</v>
      </c>
      <c r="F3859">
        <f t="shared" si="60"/>
        <v>201904</v>
      </c>
    </row>
    <row r="3860" spans="1:6" x14ac:dyDescent="0.3">
      <c r="A3860" s="21" t="s">
        <v>17</v>
      </c>
      <c r="B3860" s="21" t="s">
        <v>6</v>
      </c>
      <c r="C3860" s="21" t="s">
        <v>11</v>
      </c>
      <c r="D3860" s="22">
        <v>0</v>
      </c>
      <c r="E3860" s="23" t="s">
        <v>75</v>
      </c>
      <c r="F3860">
        <f t="shared" si="60"/>
        <v>201904</v>
      </c>
    </row>
    <row r="3861" spans="1:6" x14ac:dyDescent="0.3">
      <c r="A3861" s="21" t="s">
        <v>17</v>
      </c>
      <c r="B3861" s="21" t="s">
        <v>6</v>
      </c>
      <c r="C3861" s="21" t="s">
        <v>12</v>
      </c>
      <c r="D3861" s="22">
        <v>0</v>
      </c>
      <c r="E3861" s="23" t="s">
        <v>75</v>
      </c>
      <c r="F3861">
        <f t="shared" si="60"/>
        <v>201904</v>
      </c>
    </row>
    <row r="3862" spans="1:6" x14ac:dyDescent="0.3">
      <c r="A3862" s="21" t="s">
        <v>141</v>
      </c>
      <c r="B3862" s="21" t="s">
        <v>6</v>
      </c>
      <c r="C3862" s="21" t="s">
        <v>7</v>
      </c>
      <c r="D3862" s="22">
        <v>8</v>
      </c>
      <c r="E3862" s="23" t="s">
        <v>75</v>
      </c>
      <c r="F3862">
        <f t="shared" si="60"/>
        <v>201904</v>
      </c>
    </row>
    <row r="3863" spans="1:6" x14ac:dyDescent="0.3">
      <c r="A3863" s="21" t="s">
        <v>141</v>
      </c>
      <c r="B3863" s="21" t="s">
        <v>6</v>
      </c>
      <c r="C3863" s="21" t="s">
        <v>9</v>
      </c>
      <c r="D3863" s="22">
        <v>0</v>
      </c>
      <c r="E3863" s="23" t="s">
        <v>75</v>
      </c>
      <c r="F3863">
        <f t="shared" si="60"/>
        <v>201904</v>
      </c>
    </row>
    <row r="3864" spans="1:6" x14ac:dyDescent="0.3">
      <c r="A3864" s="21" t="s">
        <v>141</v>
      </c>
      <c r="B3864" s="21" t="s">
        <v>6</v>
      </c>
      <c r="C3864" s="21" t="s">
        <v>10</v>
      </c>
      <c r="D3864" s="22">
        <v>0</v>
      </c>
      <c r="E3864" s="23" t="s">
        <v>75</v>
      </c>
      <c r="F3864">
        <f t="shared" si="60"/>
        <v>201904</v>
      </c>
    </row>
    <row r="3865" spans="1:6" x14ac:dyDescent="0.3">
      <c r="A3865" s="21" t="s">
        <v>141</v>
      </c>
      <c r="B3865" s="21" t="s">
        <v>6</v>
      </c>
      <c r="C3865" s="21" t="s">
        <v>11</v>
      </c>
      <c r="D3865" s="22">
        <v>14</v>
      </c>
      <c r="E3865" s="23" t="s">
        <v>75</v>
      </c>
      <c r="F3865">
        <f t="shared" si="60"/>
        <v>201904</v>
      </c>
    </row>
    <row r="3866" spans="1:6" x14ac:dyDescent="0.3">
      <c r="A3866" s="21" t="s">
        <v>141</v>
      </c>
      <c r="B3866" s="21" t="s">
        <v>6</v>
      </c>
      <c r="C3866" s="21" t="s">
        <v>12</v>
      </c>
      <c r="D3866" s="22">
        <v>0</v>
      </c>
      <c r="E3866" s="23" t="s">
        <v>75</v>
      </c>
      <c r="F3866">
        <f t="shared" si="60"/>
        <v>201904</v>
      </c>
    </row>
    <row r="3867" spans="1:6" x14ac:dyDescent="0.3">
      <c r="A3867" s="21" t="s">
        <v>18</v>
      </c>
      <c r="B3867" s="21" t="s">
        <v>6</v>
      </c>
      <c r="C3867" s="21" t="s">
        <v>7</v>
      </c>
      <c r="D3867" s="22">
        <v>224</v>
      </c>
      <c r="E3867" s="23" t="s">
        <v>75</v>
      </c>
      <c r="F3867">
        <f t="shared" si="60"/>
        <v>201904</v>
      </c>
    </row>
    <row r="3868" spans="1:6" x14ac:dyDescent="0.3">
      <c r="A3868" s="21" t="s">
        <v>18</v>
      </c>
      <c r="B3868" s="21" t="s">
        <v>6</v>
      </c>
      <c r="C3868" s="21" t="s">
        <v>9</v>
      </c>
      <c r="D3868" s="22">
        <v>87</v>
      </c>
      <c r="E3868" s="23" t="s">
        <v>75</v>
      </c>
      <c r="F3868">
        <f t="shared" si="60"/>
        <v>201904</v>
      </c>
    </row>
    <row r="3869" spans="1:6" x14ac:dyDescent="0.3">
      <c r="A3869" s="21" t="s">
        <v>18</v>
      </c>
      <c r="B3869" s="21" t="s">
        <v>6</v>
      </c>
      <c r="C3869" s="21" t="s">
        <v>10</v>
      </c>
      <c r="D3869" s="22">
        <v>85</v>
      </c>
      <c r="E3869" s="23" t="s">
        <v>75</v>
      </c>
      <c r="F3869">
        <f t="shared" si="60"/>
        <v>201904</v>
      </c>
    </row>
    <row r="3870" spans="1:6" x14ac:dyDescent="0.3">
      <c r="A3870" s="21" t="s">
        <v>18</v>
      </c>
      <c r="B3870" s="21" t="s">
        <v>6</v>
      </c>
      <c r="C3870" s="21" t="s">
        <v>11</v>
      </c>
      <c r="D3870" s="22">
        <v>73</v>
      </c>
      <c r="E3870" s="23" t="s">
        <v>75</v>
      </c>
      <c r="F3870">
        <f t="shared" si="60"/>
        <v>201904</v>
      </c>
    </row>
    <row r="3871" spans="1:6" x14ac:dyDescent="0.3">
      <c r="A3871" s="21" t="s">
        <v>18</v>
      </c>
      <c r="B3871" s="21" t="s">
        <v>6</v>
      </c>
      <c r="C3871" s="21" t="s">
        <v>12</v>
      </c>
      <c r="D3871" s="22">
        <v>15</v>
      </c>
      <c r="E3871" s="23" t="s">
        <v>75</v>
      </c>
      <c r="F3871">
        <f t="shared" si="60"/>
        <v>201904</v>
      </c>
    </row>
    <row r="3872" spans="1:6" x14ac:dyDescent="0.3">
      <c r="A3872" s="21" t="s">
        <v>19</v>
      </c>
      <c r="B3872" s="21" t="s">
        <v>6</v>
      </c>
      <c r="C3872" s="21" t="s">
        <v>7</v>
      </c>
      <c r="D3872" s="22">
        <v>40</v>
      </c>
      <c r="E3872" s="23" t="s">
        <v>75</v>
      </c>
      <c r="F3872">
        <f t="shared" si="60"/>
        <v>201904</v>
      </c>
    </row>
    <row r="3873" spans="1:6" x14ac:dyDescent="0.3">
      <c r="A3873" s="21" t="s">
        <v>19</v>
      </c>
      <c r="B3873" s="21" t="s">
        <v>6</v>
      </c>
      <c r="C3873" s="21" t="s">
        <v>9</v>
      </c>
      <c r="D3873" s="22">
        <v>3</v>
      </c>
      <c r="E3873" s="23" t="s">
        <v>75</v>
      </c>
      <c r="F3873">
        <f t="shared" si="60"/>
        <v>201904</v>
      </c>
    </row>
    <row r="3874" spans="1:6" x14ac:dyDescent="0.3">
      <c r="A3874" s="21" t="s">
        <v>19</v>
      </c>
      <c r="B3874" s="21" t="s">
        <v>6</v>
      </c>
      <c r="C3874" s="21" t="s">
        <v>10</v>
      </c>
      <c r="D3874" s="22">
        <v>9</v>
      </c>
      <c r="E3874" s="23" t="s">
        <v>75</v>
      </c>
      <c r="F3874">
        <f t="shared" si="60"/>
        <v>201904</v>
      </c>
    </row>
    <row r="3875" spans="1:6" x14ac:dyDescent="0.3">
      <c r="A3875" s="21" t="s">
        <v>19</v>
      </c>
      <c r="B3875" s="21" t="s">
        <v>6</v>
      </c>
      <c r="C3875" s="21" t="s">
        <v>11</v>
      </c>
      <c r="D3875" s="22">
        <v>6</v>
      </c>
      <c r="E3875" s="23" t="s">
        <v>75</v>
      </c>
      <c r="F3875">
        <f t="shared" si="60"/>
        <v>201904</v>
      </c>
    </row>
    <row r="3876" spans="1:6" x14ac:dyDescent="0.3">
      <c r="A3876" s="21" t="s">
        <v>19</v>
      </c>
      <c r="B3876" s="21" t="s">
        <v>6</v>
      </c>
      <c r="C3876" s="21" t="s">
        <v>12</v>
      </c>
      <c r="D3876" s="22">
        <v>1</v>
      </c>
      <c r="E3876" s="23" t="s">
        <v>75</v>
      </c>
      <c r="F3876">
        <f t="shared" si="60"/>
        <v>201904</v>
      </c>
    </row>
    <row r="3877" spans="1:6" x14ac:dyDescent="0.3">
      <c r="A3877" s="21" t="s">
        <v>20</v>
      </c>
      <c r="B3877" s="21" t="s">
        <v>6</v>
      </c>
      <c r="C3877" s="21" t="s">
        <v>7</v>
      </c>
      <c r="D3877" s="22">
        <v>79</v>
      </c>
      <c r="E3877" s="23" t="s">
        <v>75</v>
      </c>
      <c r="F3877">
        <f t="shared" si="60"/>
        <v>201904</v>
      </c>
    </row>
    <row r="3878" spans="1:6" x14ac:dyDescent="0.3">
      <c r="A3878" s="21" t="s">
        <v>20</v>
      </c>
      <c r="B3878" s="21" t="s">
        <v>6</v>
      </c>
      <c r="C3878" s="21" t="s">
        <v>9</v>
      </c>
      <c r="D3878" s="22">
        <v>3</v>
      </c>
      <c r="E3878" s="23" t="s">
        <v>75</v>
      </c>
      <c r="F3878">
        <f t="shared" si="60"/>
        <v>201904</v>
      </c>
    </row>
    <row r="3879" spans="1:6" x14ac:dyDescent="0.3">
      <c r="A3879" s="21" t="s">
        <v>20</v>
      </c>
      <c r="B3879" s="21" t="s">
        <v>6</v>
      </c>
      <c r="C3879" s="21" t="s">
        <v>10</v>
      </c>
      <c r="D3879" s="22">
        <v>6</v>
      </c>
      <c r="E3879" s="23" t="s">
        <v>75</v>
      </c>
      <c r="F3879">
        <f t="shared" si="60"/>
        <v>201904</v>
      </c>
    </row>
    <row r="3880" spans="1:6" x14ac:dyDescent="0.3">
      <c r="A3880" s="21" t="s">
        <v>20</v>
      </c>
      <c r="B3880" s="21" t="s">
        <v>6</v>
      </c>
      <c r="C3880" s="21" t="s">
        <v>11</v>
      </c>
      <c r="D3880" s="22">
        <v>8</v>
      </c>
      <c r="E3880" s="23" t="s">
        <v>75</v>
      </c>
      <c r="F3880">
        <f t="shared" si="60"/>
        <v>201904</v>
      </c>
    </row>
    <row r="3881" spans="1:6" x14ac:dyDescent="0.3">
      <c r="A3881" s="21" t="s">
        <v>20</v>
      </c>
      <c r="B3881" s="21" t="s">
        <v>6</v>
      </c>
      <c r="C3881" s="21" t="s">
        <v>12</v>
      </c>
      <c r="D3881" s="22">
        <v>0</v>
      </c>
      <c r="E3881" s="23" t="s">
        <v>75</v>
      </c>
      <c r="F3881">
        <f t="shared" si="60"/>
        <v>201904</v>
      </c>
    </row>
    <row r="3882" spans="1:6" x14ac:dyDescent="0.3">
      <c r="A3882" s="21" t="s">
        <v>21</v>
      </c>
      <c r="B3882" s="21" t="s">
        <v>6</v>
      </c>
      <c r="C3882" s="21" t="s">
        <v>7</v>
      </c>
      <c r="D3882" s="22">
        <v>16</v>
      </c>
      <c r="E3882" s="23" t="s">
        <v>75</v>
      </c>
      <c r="F3882">
        <f t="shared" si="60"/>
        <v>201904</v>
      </c>
    </row>
    <row r="3883" spans="1:6" x14ac:dyDescent="0.3">
      <c r="A3883" s="21" t="s">
        <v>21</v>
      </c>
      <c r="B3883" s="21" t="s">
        <v>6</v>
      </c>
      <c r="C3883" s="21" t="s">
        <v>9</v>
      </c>
      <c r="D3883" s="22">
        <v>10</v>
      </c>
      <c r="E3883" s="23" t="s">
        <v>75</v>
      </c>
      <c r="F3883">
        <f t="shared" si="60"/>
        <v>201904</v>
      </c>
    </row>
    <row r="3884" spans="1:6" x14ac:dyDescent="0.3">
      <c r="A3884" s="21" t="s">
        <v>21</v>
      </c>
      <c r="B3884" s="21" t="s">
        <v>6</v>
      </c>
      <c r="C3884" s="21" t="s">
        <v>10</v>
      </c>
      <c r="D3884" s="22">
        <v>21</v>
      </c>
      <c r="E3884" s="23" t="s">
        <v>75</v>
      </c>
      <c r="F3884">
        <f t="shared" si="60"/>
        <v>201904</v>
      </c>
    </row>
    <row r="3885" spans="1:6" x14ac:dyDescent="0.3">
      <c r="A3885" s="21" t="s">
        <v>21</v>
      </c>
      <c r="B3885" s="21" t="s">
        <v>6</v>
      </c>
      <c r="C3885" s="21" t="s">
        <v>11</v>
      </c>
      <c r="D3885" s="22">
        <v>2</v>
      </c>
      <c r="E3885" s="23" t="s">
        <v>75</v>
      </c>
      <c r="F3885">
        <f t="shared" si="60"/>
        <v>201904</v>
      </c>
    </row>
    <row r="3886" spans="1:6" x14ac:dyDescent="0.3">
      <c r="A3886" s="21" t="s">
        <v>21</v>
      </c>
      <c r="B3886" s="21" t="s">
        <v>6</v>
      </c>
      <c r="C3886" s="21" t="s">
        <v>12</v>
      </c>
      <c r="D3886" s="22">
        <v>0</v>
      </c>
      <c r="E3886" s="23" t="s">
        <v>75</v>
      </c>
      <c r="F3886">
        <f t="shared" si="60"/>
        <v>201904</v>
      </c>
    </row>
    <row r="3887" spans="1:6" x14ac:dyDescent="0.3">
      <c r="A3887" s="21" t="s">
        <v>22</v>
      </c>
      <c r="B3887" s="21" t="s">
        <v>6</v>
      </c>
      <c r="C3887" s="21" t="s">
        <v>7</v>
      </c>
      <c r="D3887" s="22">
        <v>6</v>
      </c>
      <c r="E3887" s="23" t="s">
        <v>75</v>
      </c>
      <c r="F3887">
        <f t="shared" si="60"/>
        <v>201904</v>
      </c>
    </row>
    <row r="3888" spans="1:6" x14ac:dyDescent="0.3">
      <c r="A3888" s="21" t="s">
        <v>22</v>
      </c>
      <c r="B3888" s="21" t="s">
        <v>6</v>
      </c>
      <c r="C3888" s="21" t="s">
        <v>9</v>
      </c>
      <c r="D3888" s="22">
        <v>0</v>
      </c>
      <c r="E3888" s="23" t="s">
        <v>75</v>
      </c>
      <c r="F3888">
        <f t="shared" si="60"/>
        <v>201904</v>
      </c>
    </row>
    <row r="3889" spans="1:6" x14ac:dyDescent="0.3">
      <c r="A3889" s="21" t="s">
        <v>22</v>
      </c>
      <c r="B3889" s="21" t="s">
        <v>6</v>
      </c>
      <c r="C3889" s="21" t="s">
        <v>10</v>
      </c>
      <c r="D3889" s="22">
        <v>9</v>
      </c>
      <c r="E3889" s="23" t="s">
        <v>75</v>
      </c>
      <c r="F3889">
        <f t="shared" si="60"/>
        <v>201904</v>
      </c>
    </row>
    <row r="3890" spans="1:6" x14ac:dyDescent="0.3">
      <c r="A3890" s="21" t="s">
        <v>22</v>
      </c>
      <c r="B3890" s="21" t="s">
        <v>6</v>
      </c>
      <c r="C3890" s="21" t="s">
        <v>11</v>
      </c>
      <c r="D3890" s="22">
        <v>1</v>
      </c>
      <c r="E3890" s="23" t="s">
        <v>75</v>
      </c>
      <c r="F3890">
        <f t="shared" si="60"/>
        <v>201904</v>
      </c>
    </row>
    <row r="3891" spans="1:6" x14ac:dyDescent="0.3">
      <c r="A3891" s="21" t="s">
        <v>22</v>
      </c>
      <c r="B3891" s="21" t="s">
        <v>6</v>
      </c>
      <c r="C3891" s="21" t="s">
        <v>12</v>
      </c>
      <c r="D3891" s="22">
        <v>16</v>
      </c>
      <c r="E3891" s="23" t="s">
        <v>75</v>
      </c>
      <c r="F3891">
        <f t="shared" si="60"/>
        <v>201904</v>
      </c>
    </row>
    <row r="3892" spans="1:6" x14ac:dyDescent="0.3">
      <c r="A3892" s="21" t="s">
        <v>23</v>
      </c>
      <c r="B3892" s="21" t="s">
        <v>6</v>
      </c>
      <c r="C3892" s="21" t="s">
        <v>7</v>
      </c>
      <c r="D3892" s="22">
        <v>0</v>
      </c>
      <c r="E3892" s="23" t="s">
        <v>75</v>
      </c>
      <c r="F3892">
        <f t="shared" si="60"/>
        <v>201904</v>
      </c>
    </row>
    <row r="3893" spans="1:6" x14ac:dyDescent="0.3">
      <c r="A3893" s="21" t="s">
        <v>23</v>
      </c>
      <c r="B3893" s="21" t="s">
        <v>6</v>
      </c>
      <c r="C3893" s="21" t="s">
        <v>9</v>
      </c>
      <c r="D3893" s="22">
        <v>0</v>
      </c>
      <c r="E3893" s="23" t="s">
        <v>75</v>
      </c>
      <c r="F3893">
        <f t="shared" si="60"/>
        <v>201904</v>
      </c>
    </row>
    <row r="3894" spans="1:6" x14ac:dyDescent="0.3">
      <c r="A3894" s="21" t="s">
        <v>23</v>
      </c>
      <c r="B3894" s="21" t="s">
        <v>6</v>
      </c>
      <c r="C3894" s="21" t="s">
        <v>10</v>
      </c>
      <c r="D3894" s="22">
        <v>0</v>
      </c>
      <c r="E3894" s="23" t="s">
        <v>75</v>
      </c>
      <c r="F3894">
        <f t="shared" si="60"/>
        <v>201904</v>
      </c>
    </row>
    <row r="3895" spans="1:6" x14ac:dyDescent="0.3">
      <c r="A3895" s="21" t="s">
        <v>23</v>
      </c>
      <c r="B3895" s="21" t="s">
        <v>6</v>
      </c>
      <c r="C3895" s="21" t="s">
        <v>11</v>
      </c>
      <c r="D3895" s="22">
        <v>0</v>
      </c>
      <c r="E3895" s="23" t="s">
        <v>75</v>
      </c>
      <c r="F3895">
        <f t="shared" si="60"/>
        <v>201904</v>
      </c>
    </row>
    <row r="3896" spans="1:6" x14ac:dyDescent="0.3">
      <c r="A3896" s="21" t="s">
        <v>23</v>
      </c>
      <c r="B3896" s="21" t="s">
        <v>6</v>
      </c>
      <c r="C3896" s="21" t="s">
        <v>12</v>
      </c>
      <c r="D3896" s="22">
        <v>0</v>
      </c>
      <c r="E3896" s="23" t="s">
        <v>75</v>
      </c>
      <c r="F3896">
        <f t="shared" si="60"/>
        <v>201904</v>
      </c>
    </row>
    <row r="3897" spans="1:6" x14ac:dyDescent="0.3">
      <c r="A3897" s="21" t="s">
        <v>24</v>
      </c>
      <c r="B3897" s="21" t="s">
        <v>6</v>
      </c>
      <c r="C3897" s="21" t="s">
        <v>7</v>
      </c>
      <c r="D3897" s="22">
        <v>3</v>
      </c>
      <c r="E3897" s="23" t="s">
        <v>75</v>
      </c>
      <c r="F3897">
        <f t="shared" si="60"/>
        <v>201904</v>
      </c>
    </row>
    <row r="3898" spans="1:6" x14ac:dyDescent="0.3">
      <c r="A3898" s="21" t="s">
        <v>24</v>
      </c>
      <c r="B3898" s="21" t="s">
        <v>6</v>
      </c>
      <c r="C3898" s="21" t="s">
        <v>9</v>
      </c>
      <c r="D3898" s="22">
        <v>0</v>
      </c>
      <c r="E3898" s="23" t="s">
        <v>75</v>
      </c>
      <c r="F3898">
        <f t="shared" si="60"/>
        <v>201904</v>
      </c>
    </row>
    <row r="3899" spans="1:6" x14ac:dyDescent="0.3">
      <c r="A3899" s="21" t="s">
        <v>24</v>
      </c>
      <c r="B3899" s="21" t="s">
        <v>6</v>
      </c>
      <c r="C3899" s="21" t="s">
        <v>10</v>
      </c>
      <c r="D3899" s="22">
        <v>0</v>
      </c>
      <c r="E3899" s="23" t="s">
        <v>75</v>
      </c>
      <c r="F3899">
        <f t="shared" si="60"/>
        <v>201904</v>
      </c>
    </row>
    <row r="3900" spans="1:6" x14ac:dyDescent="0.3">
      <c r="A3900" s="21" t="s">
        <v>24</v>
      </c>
      <c r="B3900" s="21" t="s">
        <v>6</v>
      </c>
      <c r="C3900" s="21" t="s">
        <v>11</v>
      </c>
      <c r="D3900" s="22">
        <v>2</v>
      </c>
      <c r="E3900" s="23" t="s">
        <v>75</v>
      </c>
      <c r="F3900">
        <f t="shared" si="60"/>
        <v>201904</v>
      </c>
    </row>
    <row r="3901" spans="1:6" x14ac:dyDescent="0.3">
      <c r="A3901" s="21" t="s">
        <v>24</v>
      </c>
      <c r="B3901" s="21" t="s">
        <v>6</v>
      </c>
      <c r="C3901" s="21" t="s">
        <v>12</v>
      </c>
      <c r="D3901" s="22">
        <v>3</v>
      </c>
      <c r="E3901" s="23" t="s">
        <v>75</v>
      </c>
      <c r="F3901">
        <f t="shared" si="60"/>
        <v>201904</v>
      </c>
    </row>
    <row r="3902" spans="1:6" x14ac:dyDescent="0.3">
      <c r="A3902" s="21" t="s">
        <v>5</v>
      </c>
      <c r="B3902" s="21" t="s">
        <v>6</v>
      </c>
      <c r="C3902" s="21" t="s">
        <v>7</v>
      </c>
      <c r="D3902" s="22">
        <v>320</v>
      </c>
      <c r="E3902" s="23" t="s">
        <v>76</v>
      </c>
      <c r="F3902">
        <f t="shared" si="60"/>
        <v>201905</v>
      </c>
    </row>
    <row r="3903" spans="1:6" x14ac:dyDescent="0.3">
      <c r="A3903" s="21" t="s">
        <v>5</v>
      </c>
      <c r="B3903" s="21" t="s">
        <v>6</v>
      </c>
      <c r="C3903" s="21" t="s">
        <v>9</v>
      </c>
      <c r="D3903" s="22">
        <v>86</v>
      </c>
      <c r="E3903" s="23" t="s">
        <v>76</v>
      </c>
      <c r="F3903">
        <f t="shared" si="60"/>
        <v>201905</v>
      </c>
    </row>
    <row r="3904" spans="1:6" x14ac:dyDescent="0.3">
      <c r="A3904" s="21" t="s">
        <v>5</v>
      </c>
      <c r="B3904" s="21" t="s">
        <v>6</v>
      </c>
      <c r="C3904" s="21" t="s">
        <v>10</v>
      </c>
      <c r="D3904" s="22">
        <v>132</v>
      </c>
      <c r="E3904" s="23" t="s">
        <v>76</v>
      </c>
      <c r="F3904">
        <f t="shared" si="60"/>
        <v>201905</v>
      </c>
    </row>
    <row r="3905" spans="1:6" x14ac:dyDescent="0.3">
      <c r="A3905" s="21" t="s">
        <v>5</v>
      </c>
      <c r="B3905" s="21" t="s">
        <v>6</v>
      </c>
      <c r="C3905" s="21" t="s">
        <v>11</v>
      </c>
      <c r="D3905" s="22">
        <v>72</v>
      </c>
      <c r="E3905" s="23" t="s">
        <v>76</v>
      </c>
      <c r="F3905">
        <f t="shared" si="60"/>
        <v>201905</v>
      </c>
    </row>
    <row r="3906" spans="1:6" x14ac:dyDescent="0.3">
      <c r="A3906" s="21" t="s">
        <v>5</v>
      </c>
      <c r="B3906" s="21" t="s">
        <v>6</v>
      </c>
      <c r="C3906" s="21" t="s">
        <v>12</v>
      </c>
      <c r="D3906" s="22">
        <v>22</v>
      </c>
      <c r="E3906" s="23" t="s">
        <v>76</v>
      </c>
      <c r="F3906">
        <f t="shared" si="60"/>
        <v>201905</v>
      </c>
    </row>
    <row r="3907" spans="1:6" x14ac:dyDescent="0.3">
      <c r="A3907" s="21" t="s">
        <v>13</v>
      </c>
      <c r="B3907" s="21" t="s">
        <v>6</v>
      </c>
      <c r="C3907" s="21" t="s">
        <v>7</v>
      </c>
      <c r="D3907" s="22">
        <v>36</v>
      </c>
      <c r="E3907" s="23" t="s">
        <v>76</v>
      </c>
      <c r="F3907">
        <f t="shared" ref="F3907:F3970" si="61">YEAR(E3907)*100+MONTH(E3907)</f>
        <v>201905</v>
      </c>
    </row>
    <row r="3908" spans="1:6" x14ac:dyDescent="0.3">
      <c r="A3908" s="21" t="s">
        <v>13</v>
      </c>
      <c r="B3908" s="21" t="s">
        <v>6</v>
      </c>
      <c r="C3908" s="21" t="s">
        <v>9</v>
      </c>
      <c r="D3908" s="22">
        <v>9</v>
      </c>
      <c r="E3908" s="23" t="s">
        <v>76</v>
      </c>
      <c r="F3908">
        <f t="shared" si="61"/>
        <v>201905</v>
      </c>
    </row>
    <row r="3909" spans="1:6" x14ac:dyDescent="0.3">
      <c r="A3909" s="21" t="s">
        <v>13</v>
      </c>
      <c r="B3909" s="21" t="s">
        <v>6</v>
      </c>
      <c r="C3909" s="21" t="s">
        <v>10</v>
      </c>
      <c r="D3909" s="22">
        <v>34</v>
      </c>
      <c r="E3909" s="23" t="s">
        <v>76</v>
      </c>
      <c r="F3909">
        <f t="shared" si="61"/>
        <v>201905</v>
      </c>
    </row>
    <row r="3910" spans="1:6" x14ac:dyDescent="0.3">
      <c r="A3910" s="21" t="s">
        <v>13</v>
      </c>
      <c r="B3910" s="21" t="s">
        <v>6</v>
      </c>
      <c r="C3910" s="21" t="s">
        <v>11</v>
      </c>
      <c r="D3910" s="22">
        <v>11</v>
      </c>
      <c r="E3910" s="23" t="s">
        <v>76</v>
      </c>
      <c r="F3910">
        <f t="shared" si="61"/>
        <v>201905</v>
      </c>
    </row>
    <row r="3911" spans="1:6" x14ac:dyDescent="0.3">
      <c r="A3911" s="21" t="s">
        <v>13</v>
      </c>
      <c r="B3911" s="21" t="s">
        <v>6</v>
      </c>
      <c r="C3911" s="21" t="s">
        <v>12</v>
      </c>
      <c r="D3911" s="22">
        <v>0</v>
      </c>
      <c r="E3911" s="23" t="s">
        <v>76</v>
      </c>
      <c r="F3911">
        <f t="shared" si="61"/>
        <v>201905</v>
      </c>
    </row>
    <row r="3912" spans="1:6" x14ac:dyDescent="0.3">
      <c r="A3912" s="21" t="s">
        <v>14</v>
      </c>
      <c r="B3912" s="21" t="s">
        <v>6</v>
      </c>
      <c r="C3912" s="21" t="s">
        <v>7</v>
      </c>
      <c r="D3912" s="22">
        <v>105</v>
      </c>
      <c r="E3912" s="23" t="s">
        <v>76</v>
      </c>
      <c r="F3912">
        <f t="shared" si="61"/>
        <v>201905</v>
      </c>
    </row>
    <row r="3913" spans="1:6" x14ac:dyDescent="0.3">
      <c r="A3913" s="21" t="s">
        <v>14</v>
      </c>
      <c r="B3913" s="21" t="s">
        <v>6</v>
      </c>
      <c r="C3913" s="21" t="s">
        <v>9</v>
      </c>
      <c r="D3913" s="22">
        <v>33</v>
      </c>
      <c r="E3913" s="23" t="s">
        <v>76</v>
      </c>
      <c r="F3913">
        <f t="shared" si="61"/>
        <v>201905</v>
      </c>
    </row>
    <row r="3914" spans="1:6" x14ac:dyDescent="0.3">
      <c r="A3914" s="21" t="s">
        <v>14</v>
      </c>
      <c r="B3914" s="21" t="s">
        <v>6</v>
      </c>
      <c r="C3914" s="21" t="s">
        <v>10</v>
      </c>
      <c r="D3914" s="22">
        <v>68</v>
      </c>
      <c r="E3914" s="23" t="s">
        <v>76</v>
      </c>
      <c r="F3914">
        <f t="shared" si="61"/>
        <v>201905</v>
      </c>
    </row>
    <row r="3915" spans="1:6" x14ac:dyDescent="0.3">
      <c r="A3915" s="21" t="s">
        <v>14</v>
      </c>
      <c r="B3915" s="21" t="s">
        <v>6</v>
      </c>
      <c r="C3915" s="21" t="s">
        <v>11</v>
      </c>
      <c r="D3915" s="22">
        <v>32</v>
      </c>
      <c r="E3915" s="23" t="s">
        <v>76</v>
      </c>
      <c r="F3915">
        <f t="shared" si="61"/>
        <v>201905</v>
      </c>
    </row>
    <row r="3916" spans="1:6" x14ac:dyDescent="0.3">
      <c r="A3916" s="21" t="s">
        <v>14</v>
      </c>
      <c r="B3916" s="21" t="s">
        <v>6</v>
      </c>
      <c r="C3916" s="21" t="s">
        <v>12</v>
      </c>
      <c r="D3916" s="22">
        <v>10</v>
      </c>
      <c r="E3916" s="23" t="s">
        <v>76</v>
      </c>
      <c r="F3916">
        <f t="shared" si="61"/>
        <v>201905</v>
      </c>
    </row>
    <row r="3917" spans="1:6" x14ac:dyDescent="0.3">
      <c r="A3917" s="21" t="s">
        <v>140</v>
      </c>
      <c r="B3917" s="21" t="s">
        <v>6</v>
      </c>
      <c r="C3917" s="21" t="s">
        <v>7</v>
      </c>
      <c r="D3917" s="22">
        <v>22</v>
      </c>
      <c r="E3917" s="23" t="s">
        <v>76</v>
      </c>
      <c r="F3917">
        <f t="shared" si="61"/>
        <v>201905</v>
      </c>
    </row>
    <row r="3918" spans="1:6" x14ac:dyDescent="0.3">
      <c r="A3918" s="21" t="s">
        <v>140</v>
      </c>
      <c r="B3918" s="21" t="s">
        <v>6</v>
      </c>
      <c r="C3918" s="21" t="s">
        <v>9</v>
      </c>
      <c r="D3918" s="22">
        <v>4</v>
      </c>
      <c r="E3918" s="23" t="s">
        <v>76</v>
      </c>
      <c r="F3918">
        <f t="shared" si="61"/>
        <v>201905</v>
      </c>
    </row>
    <row r="3919" spans="1:6" x14ac:dyDescent="0.3">
      <c r="A3919" s="21" t="s">
        <v>140</v>
      </c>
      <c r="B3919" s="21" t="s">
        <v>6</v>
      </c>
      <c r="C3919" s="21" t="s">
        <v>10</v>
      </c>
      <c r="D3919" s="22">
        <v>5</v>
      </c>
      <c r="E3919" s="23" t="s">
        <v>76</v>
      </c>
      <c r="F3919">
        <f t="shared" si="61"/>
        <v>201905</v>
      </c>
    </row>
    <row r="3920" spans="1:6" x14ac:dyDescent="0.3">
      <c r="A3920" s="21" t="s">
        <v>140</v>
      </c>
      <c r="B3920" s="21" t="s">
        <v>6</v>
      </c>
      <c r="C3920" s="21" t="s">
        <v>11</v>
      </c>
      <c r="D3920" s="22">
        <v>2</v>
      </c>
      <c r="E3920" s="23" t="s">
        <v>76</v>
      </c>
      <c r="F3920">
        <f t="shared" si="61"/>
        <v>201905</v>
      </c>
    </row>
    <row r="3921" spans="1:6" x14ac:dyDescent="0.3">
      <c r="A3921" s="21" t="s">
        <v>140</v>
      </c>
      <c r="B3921" s="21" t="s">
        <v>6</v>
      </c>
      <c r="C3921" s="21" t="s">
        <v>12</v>
      </c>
      <c r="D3921" s="22">
        <v>0</v>
      </c>
      <c r="E3921" s="23" t="s">
        <v>76</v>
      </c>
      <c r="F3921">
        <f t="shared" si="61"/>
        <v>201905</v>
      </c>
    </row>
    <row r="3922" spans="1:6" x14ac:dyDescent="0.3">
      <c r="A3922" s="21" t="s">
        <v>15</v>
      </c>
      <c r="B3922" s="21" t="s">
        <v>6</v>
      </c>
      <c r="C3922" s="21" t="s">
        <v>7</v>
      </c>
      <c r="D3922" s="22">
        <v>442</v>
      </c>
      <c r="E3922" s="23" t="s">
        <v>76</v>
      </c>
      <c r="F3922">
        <f t="shared" si="61"/>
        <v>201905</v>
      </c>
    </row>
    <row r="3923" spans="1:6" x14ac:dyDescent="0.3">
      <c r="A3923" s="21" t="s">
        <v>15</v>
      </c>
      <c r="B3923" s="21" t="s">
        <v>6</v>
      </c>
      <c r="C3923" s="21" t="s">
        <v>9</v>
      </c>
      <c r="D3923" s="22">
        <v>118</v>
      </c>
      <c r="E3923" s="23" t="s">
        <v>76</v>
      </c>
      <c r="F3923">
        <f t="shared" si="61"/>
        <v>201905</v>
      </c>
    </row>
    <row r="3924" spans="1:6" x14ac:dyDescent="0.3">
      <c r="A3924" s="21" t="s">
        <v>15</v>
      </c>
      <c r="B3924" s="21" t="s">
        <v>6</v>
      </c>
      <c r="C3924" s="21" t="s">
        <v>10</v>
      </c>
      <c r="D3924" s="22">
        <v>421</v>
      </c>
      <c r="E3924" s="23" t="s">
        <v>76</v>
      </c>
      <c r="F3924">
        <f t="shared" si="61"/>
        <v>201905</v>
      </c>
    </row>
    <row r="3925" spans="1:6" x14ac:dyDescent="0.3">
      <c r="A3925" s="21" t="s">
        <v>15</v>
      </c>
      <c r="B3925" s="21" t="s">
        <v>6</v>
      </c>
      <c r="C3925" s="21" t="s">
        <v>11</v>
      </c>
      <c r="D3925" s="22">
        <v>193</v>
      </c>
      <c r="E3925" s="23" t="s">
        <v>76</v>
      </c>
      <c r="F3925">
        <f t="shared" si="61"/>
        <v>201905</v>
      </c>
    </row>
    <row r="3926" spans="1:6" x14ac:dyDescent="0.3">
      <c r="A3926" s="21" t="s">
        <v>15</v>
      </c>
      <c r="B3926" s="21" t="s">
        <v>6</v>
      </c>
      <c r="C3926" s="21" t="s">
        <v>12</v>
      </c>
      <c r="D3926" s="22">
        <v>19</v>
      </c>
      <c r="E3926" s="23" t="s">
        <v>76</v>
      </c>
      <c r="F3926">
        <f t="shared" si="61"/>
        <v>201905</v>
      </c>
    </row>
    <row r="3927" spans="1:6" x14ac:dyDescent="0.3">
      <c r="A3927" s="21" t="s">
        <v>16</v>
      </c>
      <c r="B3927" s="21" t="s">
        <v>6</v>
      </c>
      <c r="C3927" s="21" t="s">
        <v>7</v>
      </c>
      <c r="D3927" s="22">
        <v>1118</v>
      </c>
      <c r="E3927" s="23" t="s">
        <v>76</v>
      </c>
      <c r="F3927">
        <f t="shared" si="61"/>
        <v>201905</v>
      </c>
    </row>
    <row r="3928" spans="1:6" x14ac:dyDescent="0.3">
      <c r="A3928" s="21" t="s">
        <v>16</v>
      </c>
      <c r="B3928" s="21" t="s">
        <v>6</v>
      </c>
      <c r="C3928" s="21" t="s">
        <v>9</v>
      </c>
      <c r="D3928" s="22">
        <v>241</v>
      </c>
      <c r="E3928" s="23" t="s">
        <v>76</v>
      </c>
      <c r="F3928">
        <f t="shared" si="61"/>
        <v>201905</v>
      </c>
    </row>
    <row r="3929" spans="1:6" x14ac:dyDescent="0.3">
      <c r="A3929" s="21" t="s">
        <v>16</v>
      </c>
      <c r="B3929" s="21" t="s">
        <v>6</v>
      </c>
      <c r="C3929" s="21" t="s">
        <v>10</v>
      </c>
      <c r="D3929" s="22">
        <v>388</v>
      </c>
      <c r="E3929" s="23" t="s">
        <v>76</v>
      </c>
      <c r="F3929">
        <f t="shared" si="61"/>
        <v>201905</v>
      </c>
    </row>
    <row r="3930" spans="1:6" x14ac:dyDescent="0.3">
      <c r="A3930" s="21" t="s">
        <v>16</v>
      </c>
      <c r="B3930" s="21" t="s">
        <v>6</v>
      </c>
      <c r="C3930" s="21" t="s">
        <v>11</v>
      </c>
      <c r="D3930" s="22">
        <v>131</v>
      </c>
      <c r="E3930" s="23" t="s">
        <v>76</v>
      </c>
      <c r="F3930">
        <f t="shared" si="61"/>
        <v>201905</v>
      </c>
    </row>
    <row r="3931" spans="1:6" x14ac:dyDescent="0.3">
      <c r="A3931" s="21" t="s">
        <v>16</v>
      </c>
      <c r="B3931" s="21" t="s">
        <v>6</v>
      </c>
      <c r="C3931" s="21" t="s">
        <v>12</v>
      </c>
      <c r="D3931" s="22">
        <v>25</v>
      </c>
      <c r="E3931" s="23" t="s">
        <v>76</v>
      </c>
      <c r="F3931">
        <f t="shared" si="61"/>
        <v>201905</v>
      </c>
    </row>
    <row r="3932" spans="1:6" x14ac:dyDescent="0.3">
      <c r="A3932" s="21" t="s">
        <v>17</v>
      </c>
      <c r="B3932" s="21" t="s">
        <v>6</v>
      </c>
      <c r="C3932" s="21" t="s">
        <v>7</v>
      </c>
      <c r="D3932" s="22">
        <v>157</v>
      </c>
      <c r="E3932" s="23" t="s">
        <v>76</v>
      </c>
      <c r="F3932">
        <f t="shared" si="61"/>
        <v>201905</v>
      </c>
    </row>
    <row r="3933" spans="1:6" x14ac:dyDescent="0.3">
      <c r="A3933" s="21" t="s">
        <v>17</v>
      </c>
      <c r="B3933" s="21" t="s">
        <v>6</v>
      </c>
      <c r="C3933" s="21" t="s">
        <v>9</v>
      </c>
      <c r="D3933" s="22">
        <v>17</v>
      </c>
      <c r="E3933" s="23" t="s">
        <v>76</v>
      </c>
      <c r="F3933">
        <f t="shared" si="61"/>
        <v>201905</v>
      </c>
    </row>
    <row r="3934" spans="1:6" x14ac:dyDescent="0.3">
      <c r="A3934" s="21" t="s">
        <v>17</v>
      </c>
      <c r="B3934" s="21" t="s">
        <v>6</v>
      </c>
      <c r="C3934" s="21" t="s">
        <v>10</v>
      </c>
      <c r="D3934" s="22">
        <v>14</v>
      </c>
      <c r="E3934" s="23" t="s">
        <v>76</v>
      </c>
      <c r="F3934">
        <f t="shared" si="61"/>
        <v>201905</v>
      </c>
    </row>
    <row r="3935" spans="1:6" x14ac:dyDescent="0.3">
      <c r="A3935" s="21" t="s">
        <v>17</v>
      </c>
      <c r="B3935" s="21" t="s">
        <v>6</v>
      </c>
      <c r="C3935" s="21" t="s">
        <v>11</v>
      </c>
      <c r="D3935" s="22">
        <v>17</v>
      </c>
      <c r="E3935" s="23" t="s">
        <v>76</v>
      </c>
      <c r="F3935">
        <f t="shared" si="61"/>
        <v>201905</v>
      </c>
    </row>
    <row r="3936" spans="1:6" x14ac:dyDescent="0.3">
      <c r="A3936" s="21" t="s">
        <v>17</v>
      </c>
      <c r="B3936" s="21" t="s">
        <v>6</v>
      </c>
      <c r="C3936" s="21" t="s">
        <v>12</v>
      </c>
      <c r="D3936" s="22">
        <v>1</v>
      </c>
      <c r="E3936" s="23" t="s">
        <v>76</v>
      </c>
      <c r="F3936">
        <f t="shared" si="61"/>
        <v>201905</v>
      </c>
    </row>
    <row r="3937" spans="1:6" x14ac:dyDescent="0.3">
      <c r="A3937" s="21" t="s">
        <v>141</v>
      </c>
      <c r="B3937" s="21" t="s">
        <v>6</v>
      </c>
      <c r="C3937" s="21" t="s">
        <v>7</v>
      </c>
      <c r="D3937" s="22">
        <v>4</v>
      </c>
      <c r="E3937" s="23" t="s">
        <v>76</v>
      </c>
      <c r="F3937">
        <f t="shared" si="61"/>
        <v>201905</v>
      </c>
    </row>
    <row r="3938" spans="1:6" x14ac:dyDescent="0.3">
      <c r="A3938" s="21" t="s">
        <v>141</v>
      </c>
      <c r="B3938" s="21" t="s">
        <v>6</v>
      </c>
      <c r="C3938" s="21" t="s">
        <v>9</v>
      </c>
      <c r="D3938" s="22">
        <v>2</v>
      </c>
      <c r="E3938" s="23" t="s">
        <v>76</v>
      </c>
      <c r="F3938">
        <f t="shared" si="61"/>
        <v>201905</v>
      </c>
    </row>
    <row r="3939" spans="1:6" x14ac:dyDescent="0.3">
      <c r="A3939" s="21" t="s">
        <v>141</v>
      </c>
      <c r="B3939" s="21" t="s">
        <v>6</v>
      </c>
      <c r="C3939" s="21" t="s">
        <v>10</v>
      </c>
      <c r="D3939" s="22">
        <v>0</v>
      </c>
      <c r="E3939" s="23" t="s">
        <v>76</v>
      </c>
      <c r="F3939">
        <f t="shared" si="61"/>
        <v>201905</v>
      </c>
    </row>
    <row r="3940" spans="1:6" x14ac:dyDescent="0.3">
      <c r="A3940" s="21" t="s">
        <v>141</v>
      </c>
      <c r="B3940" s="21" t="s">
        <v>6</v>
      </c>
      <c r="C3940" s="21" t="s">
        <v>11</v>
      </c>
      <c r="D3940" s="22">
        <v>0</v>
      </c>
      <c r="E3940" s="23" t="s">
        <v>76</v>
      </c>
      <c r="F3940">
        <f t="shared" si="61"/>
        <v>201905</v>
      </c>
    </row>
    <row r="3941" spans="1:6" x14ac:dyDescent="0.3">
      <c r="A3941" s="21" t="s">
        <v>141</v>
      </c>
      <c r="B3941" s="21" t="s">
        <v>6</v>
      </c>
      <c r="C3941" s="21" t="s">
        <v>12</v>
      </c>
      <c r="D3941" s="22">
        <v>0</v>
      </c>
      <c r="E3941" s="23" t="s">
        <v>76</v>
      </c>
      <c r="F3941">
        <f t="shared" si="61"/>
        <v>201905</v>
      </c>
    </row>
    <row r="3942" spans="1:6" x14ac:dyDescent="0.3">
      <c r="A3942" s="21" t="s">
        <v>18</v>
      </c>
      <c r="B3942" s="21" t="s">
        <v>6</v>
      </c>
      <c r="C3942" s="21" t="s">
        <v>7</v>
      </c>
      <c r="D3942" s="22">
        <v>223</v>
      </c>
      <c r="E3942" s="23" t="s">
        <v>76</v>
      </c>
      <c r="F3942">
        <f t="shared" si="61"/>
        <v>201905</v>
      </c>
    </row>
    <row r="3943" spans="1:6" x14ac:dyDescent="0.3">
      <c r="A3943" s="21" t="s">
        <v>18</v>
      </c>
      <c r="B3943" s="21" t="s">
        <v>6</v>
      </c>
      <c r="C3943" s="21" t="s">
        <v>9</v>
      </c>
      <c r="D3943" s="22">
        <v>93</v>
      </c>
      <c r="E3943" s="23" t="s">
        <v>76</v>
      </c>
      <c r="F3943">
        <f t="shared" si="61"/>
        <v>201905</v>
      </c>
    </row>
    <row r="3944" spans="1:6" x14ac:dyDescent="0.3">
      <c r="A3944" s="21" t="s">
        <v>18</v>
      </c>
      <c r="B3944" s="21" t="s">
        <v>6</v>
      </c>
      <c r="C3944" s="21" t="s">
        <v>10</v>
      </c>
      <c r="D3944" s="22">
        <v>108</v>
      </c>
      <c r="E3944" s="23" t="s">
        <v>76</v>
      </c>
      <c r="F3944">
        <f t="shared" si="61"/>
        <v>201905</v>
      </c>
    </row>
    <row r="3945" spans="1:6" x14ac:dyDescent="0.3">
      <c r="A3945" s="21" t="s">
        <v>18</v>
      </c>
      <c r="B3945" s="21" t="s">
        <v>6</v>
      </c>
      <c r="C3945" s="21" t="s">
        <v>11</v>
      </c>
      <c r="D3945" s="22">
        <v>76</v>
      </c>
      <c r="E3945" s="23" t="s">
        <v>76</v>
      </c>
      <c r="F3945">
        <f t="shared" si="61"/>
        <v>201905</v>
      </c>
    </row>
    <row r="3946" spans="1:6" x14ac:dyDescent="0.3">
      <c r="A3946" s="21" t="s">
        <v>18</v>
      </c>
      <c r="B3946" s="21" t="s">
        <v>6</v>
      </c>
      <c r="C3946" s="21" t="s">
        <v>12</v>
      </c>
      <c r="D3946" s="22">
        <v>6</v>
      </c>
      <c r="E3946" s="23" t="s">
        <v>76</v>
      </c>
      <c r="F3946">
        <f t="shared" si="61"/>
        <v>201905</v>
      </c>
    </row>
    <row r="3947" spans="1:6" x14ac:dyDescent="0.3">
      <c r="A3947" s="21" t="s">
        <v>19</v>
      </c>
      <c r="B3947" s="21" t="s">
        <v>6</v>
      </c>
      <c r="C3947" s="21" t="s">
        <v>7</v>
      </c>
      <c r="D3947" s="22">
        <v>36</v>
      </c>
      <c r="E3947" s="23" t="s">
        <v>76</v>
      </c>
      <c r="F3947">
        <f t="shared" si="61"/>
        <v>201905</v>
      </c>
    </row>
    <row r="3948" spans="1:6" x14ac:dyDescent="0.3">
      <c r="A3948" s="21" t="s">
        <v>19</v>
      </c>
      <c r="B3948" s="21" t="s">
        <v>6</v>
      </c>
      <c r="C3948" s="21" t="s">
        <v>9</v>
      </c>
      <c r="D3948" s="22">
        <v>3</v>
      </c>
      <c r="E3948" s="23" t="s">
        <v>76</v>
      </c>
      <c r="F3948">
        <f t="shared" si="61"/>
        <v>201905</v>
      </c>
    </row>
    <row r="3949" spans="1:6" x14ac:dyDescent="0.3">
      <c r="A3949" s="21" t="s">
        <v>19</v>
      </c>
      <c r="B3949" s="21" t="s">
        <v>6</v>
      </c>
      <c r="C3949" s="21" t="s">
        <v>10</v>
      </c>
      <c r="D3949" s="22">
        <v>14</v>
      </c>
      <c r="E3949" s="23" t="s">
        <v>76</v>
      </c>
      <c r="F3949">
        <f t="shared" si="61"/>
        <v>201905</v>
      </c>
    </row>
    <row r="3950" spans="1:6" x14ac:dyDescent="0.3">
      <c r="A3950" s="21" t="s">
        <v>19</v>
      </c>
      <c r="B3950" s="21" t="s">
        <v>6</v>
      </c>
      <c r="C3950" s="21" t="s">
        <v>11</v>
      </c>
      <c r="D3950" s="22">
        <v>7</v>
      </c>
      <c r="E3950" s="23" t="s">
        <v>76</v>
      </c>
      <c r="F3950">
        <f t="shared" si="61"/>
        <v>201905</v>
      </c>
    </row>
    <row r="3951" spans="1:6" x14ac:dyDescent="0.3">
      <c r="A3951" s="21" t="s">
        <v>19</v>
      </c>
      <c r="B3951" s="21" t="s">
        <v>6</v>
      </c>
      <c r="C3951" s="21" t="s">
        <v>12</v>
      </c>
      <c r="D3951" s="22">
        <v>2</v>
      </c>
      <c r="E3951" s="23" t="s">
        <v>76</v>
      </c>
      <c r="F3951">
        <f t="shared" si="61"/>
        <v>201905</v>
      </c>
    </row>
    <row r="3952" spans="1:6" x14ac:dyDescent="0.3">
      <c r="A3952" s="21" t="s">
        <v>20</v>
      </c>
      <c r="B3952" s="21" t="s">
        <v>6</v>
      </c>
      <c r="C3952" s="21" t="s">
        <v>7</v>
      </c>
      <c r="D3952" s="22">
        <v>88</v>
      </c>
      <c r="E3952" s="23" t="s">
        <v>76</v>
      </c>
      <c r="F3952">
        <f t="shared" si="61"/>
        <v>201905</v>
      </c>
    </row>
    <row r="3953" spans="1:6" x14ac:dyDescent="0.3">
      <c r="A3953" s="21" t="s">
        <v>20</v>
      </c>
      <c r="B3953" s="21" t="s">
        <v>6</v>
      </c>
      <c r="C3953" s="21" t="s">
        <v>9</v>
      </c>
      <c r="D3953" s="22">
        <v>8</v>
      </c>
      <c r="E3953" s="23" t="s">
        <v>76</v>
      </c>
      <c r="F3953">
        <f t="shared" si="61"/>
        <v>201905</v>
      </c>
    </row>
    <row r="3954" spans="1:6" x14ac:dyDescent="0.3">
      <c r="A3954" s="21" t="s">
        <v>20</v>
      </c>
      <c r="B3954" s="21" t="s">
        <v>6</v>
      </c>
      <c r="C3954" s="21" t="s">
        <v>10</v>
      </c>
      <c r="D3954" s="22">
        <v>8</v>
      </c>
      <c r="E3954" s="23" t="s">
        <v>76</v>
      </c>
      <c r="F3954">
        <f t="shared" si="61"/>
        <v>201905</v>
      </c>
    </row>
    <row r="3955" spans="1:6" x14ac:dyDescent="0.3">
      <c r="A3955" s="21" t="s">
        <v>20</v>
      </c>
      <c r="B3955" s="21" t="s">
        <v>6</v>
      </c>
      <c r="C3955" s="21" t="s">
        <v>11</v>
      </c>
      <c r="D3955" s="22">
        <v>6</v>
      </c>
      <c r="E3955" s="23" t="s">
        <v>76</v>
      </c>
      <c r="F3955">
        <f t="shared" si="61"/>
        <v>201905</v>
      </c>
    </row>
    <row r="3956" spans="1:6" x14ac:dyDescent="0.3">
      <c r="A3956" s="21" t="s">
        <v>20</v>
      </c>
      <c r="B3956" s="21" t="s">
        <v>6</v>
      </c>
      <c r="C3956" s="21" t="s">
        <v>12</v>
      </c>
      <c r="D3956" s="22">
        <v>2</v>
      </c>
      <c r="E3956" s="23" t="s">
        <v>76</v>
      </c>
      <c r="F3956">
        <f t="shared" si="61"/>
        <v>201905</v>
      </c>
    </row>
    <row r="3957" spans="1:6" x14ac:dyDescent="0.3">
      <c r="A3957" s="21" t="s">
        <v>21</v>
      </c>
      <c r="B3957" s="21" t="s">
        <v>6</v>
      </c>
      <c r="C3957" s="21" t="s">
        <v>7</v>
      </c>
      <c r="D3957" s="22">
        <v>16</v>
      </c>
      <c r="E3957" s="23" t="s">
        <v>76</v>
      </c>
      <c r="F3957">
        <f t="shared" si="61"/>
        <v>201905</v>
      </c>
    </row>
    <row r="3958" spans="1:6" x14ac:dyDescent="0.3">
      <c r="A3958" s="21" t="s">
        <v>21</v>
      </c>
      <c r="B3958" s="21" t="s">
        <v>6</v>
      </c>
      <c r="C3958" s="21" t="s">
        <v>9</v>
      </c>
      <c r="D3958" s="22">
        <v>17</v>
      </c>
      <c r="E3958" s="23" t="s">
        <v>76</v>
      </c>
      <c r="F3958">
        <f t="shared" si="61"/>
        <v>201905</v>
      </c>
    </row>
    <row r="3959" spans="1:6" x14ac:dyDescent="0.3">
      <c r="A3959" s="21" t="s">
        <v>21</v>
      </c>
      <c r="B3959" s="21" t="s">
        <v>6</v>
      </c>
      <c r="C3959" s="21" t="s">
        <v>10</v>
      </c>
      <c r="D3959" s="22">
        <v>18</v>
      </c>
      <c r="E3959" s="23" t="s">
        <v>76</v>
      </c>
      <c r="F3959">
        <f t="shared" si="61"/>
        <v>201905</v>
      </c>
    </row>
    <row r="3960" spans="1:6" x14ac:dyDescent="0.3">
      <c r="A3960" s="21" t="s">
        <v>21</v>
      </c>
      <c r="B3960" s="21" t="s">
        <v>6</v>
      </c>
      <c r="C3960" s="21" t="s">
        <v>11</v>
      </c>
      <c r="D3960" s="22">
        <v>0</v>
      </c>
      <c r="E3960" s="23" t="s">
        <v>76</v>
      </c>
      <c r="F3960">
        <f t="shared" si="61"/>
        <v>201905</v>
      </c>
    </row>
    <row r="3961" spans="1:6" x14ac:dyDescent="0.3">
      <c r="A3961" s="21" t="s">
        <v>21</v>
      </c>
      <c r="B3961" s="21" t="s">
        <v>6</v>
      </c>
      <c r="C3961" s="21" t="s">
        <v>12</v>
      </c>
      <c r="D3961" s="22">
        <v>0</v>
      </c>
      <c r="E3961" s="23" t="s">
        <v>76</v>
      </c>
      <c r="F3961">
        <f t="shared" si="61"/>
        <v>201905</v>
      </c>
    </row>
    <row r="3962" spans="1:6" x14ac:dyDescent="0.3">
      <c r="A3962" s="21" t="s">
        <v>22</v>
      </c>
      <c r="B3962" s="21" t="s">
        <v>6</v>
      </c>
      <c r="C3962" s="21" t="s">
        <v>7</v>
      </c>
      <c r="D3962" s="22">
        <v>13</v>
      </c>
      <c r="E3962" s="23" t="s">
        <v>76</v>
      </c>
      <c r="F3962">
        <f t="shared" si="61"/>
        <v>201905</v>
      </c>
    </row>
    <row r="3963" spans="1:6" x14ac:dyDescent="0.3">
      <c r="A3963" s="21" t="s">
        <v>22</v>
      </c>
      <c r="B3963" s="21" t="s">
        <v>6</v>
      </c>
      <c r="C3963" s="21" t="s">
        <v>9</v>
      </c>
      <c r="D3963" s="22">
        <v>0</v>
      </c>
      <c r="E3963" s="23" t="s">
        <v>76</v>
      </c>
      <c r="F3963">
        <f t="shared" si="61"/>
        <v>201905</v>
      </c>
    </row>
    <row r="3964" spans="1:6" x14ac:dyDescent="0.3">
      <c r="A3964" s="21" t="s">
        <v>22</v>
      </c>
      <c r="B3964" s="21" t="s">
        <v>6</v>
      </c>
      <c r="C3964" s="21" t="s">
        <v>10</v>
      </c>
      <c r="D3964" s="22">
        <v>3</v>
      </c>
      <c r="E3964" s="23" t="s">
        <v>76</v>
      </c>
      <c r="F3964">
        <f t="shared" si="61"/>
        <v>201905</v>
      </c>
    </row>
    <row r="3965" spans="1:6" x14ac:dyDescent="0.3">
      <c r="A3965" s="21" t="s">
        <v>22</v>
      </c>
      <c r="B3965" s="21" t="s">
        <v>6</v>
      </c>
      <c r="C3965" s="21" t="s">
        <v>11</v>
      </c>
      <c r="D3965" s="22">
        <v>1</v>
      </c>
      <c r="E3965" s="23" t="s">
        <v>76</v>
      </c>
      <c r="F3965">
        <f t="shared" si="61"/>
        <v>201905</v>
      </c>
    </row>
    <row r="3966" spans="1:6" x14ac:dyDescent="0.3">
      <c r="A3966" s="21" t="s">
        <v>22</v>
      </c>
      <c r="B3966" s="21" t="s">
        <v>6</v>
      </c>
      <c r="C3966" s="21" t="s">
        <v>12</v>
      </c>
      <c r="D3966" s="22">
        <v>4</v>
      </c>
      <c r="E3966" s="23" t="s">
        <v>76</v>
      </c>
      <c r="F3966">
        <f t="shared" si="61"/>
        <v>201905</v>
      </c>
    </row>
    <row r="3967" spans="1:6" x14ac:dyDescent="0.3">
      <c r="A3967" s="21" t="s">
        <v>23</v>
      </c>
      <c r="B3967" s="21" t="s">
        <v>6</v>
      </c>
      <c r="C3967" s="21" t="s">
        <v>7</v>
      </c>
      <c r="D3967" s="22">
        <v>0</v>
      </c>
      <c r="E3967" s="23" t="s">
        <v>76</v>
      </c>
      <c r="F3967">
        <f t="shared" si="61"/>
        <v>201905</v>
      </c>
    </row>
    <row r="3968" spans="1:6" x14ac:dyDescent="0.3">
      <c r="A3968" s="21" t="s">
        <v>23</v>
      </c>
      <c r="B3968" s="21" t="s">
        <v>6</v>
      </c>
      <c r="C3968" s="21" t="s">
        <v>9</v>
      </c>
      <c r="D3968" s="22">
        <v>0</v>
      </c>
      <c r="E3968" s="23" t="s">
        <v>76</v>
      </c>
      <c r="F3968">
        <f t="shared" si="61"/>
        <v>201905</v>
      </c>
    </row>
    <row r="3969" spans="1:6" x14ac:dyDescent="0.3">
      <c r="A3969" s="21" t="s">
        <v>23</v>
      </c>
      <c r="B3969" s="21" t="s">
        <v>6</v>
      </c>
      <c r="C3969" s="21" t="s">
        <v>10</v>
      </c>
      <c r="D3969" s="22">
        <v>0</v>
      </c>
      <c r="E3969" s="23" t="s">
        <v>76</v>
      </c>
      <c r="F3969">
        <f t="shared" si="61"/>
        <v>201905</v>
      </c>
    </row>
    <row r="3970" spans="1:6" x14ac:dyDescent="0.3">
      <c r="A3970" s="21" t="s">
        <v>23</v>
      </c>
      <c r="B3970" s="21" t="s">
        <v>6</v>
      </c>
      <c r="C3970" s="21" t="s">
        <v>11</v>
      </c>
      <c r="D3970" s="22">
        <v>0</v>
      </c>
      <c r="E3970" s="23" t="s">
        <v>76</v>
      </c>
      <c r="F3970">
        <f t="shared" si="61"/>
        <v>201905</v>
      </c>
    </row>
    <row r="3971" spans="1:6" x14ac:dyDescent="0.3">
      <c r="A3971" s="21" t="s">
        <v>23</v>
      </c>
      <c r="B3971" s="21" t="s">
        <v>6</v>
      </c>
      <c r="C3971" s="21" t="s">
        <v>12</v>
      </c>
      <c r="D3971" s="22">
        <v>0</v>
      </c>
      <c r="E3971" s="23" t="s">
        <v>76</v>
      </c>
      <c r="F3971">
        <f t="shared" ref="F3971:F4034" si="62">YEAR(E3971)*100+MONTH(E3971)</f>
        <v>201905</v>
      </c>
    </row>
    <row r="3972" spans="1:6" x14ac:dyDescent="0.3">
      <c r="A3972" s="21" t="s">
        <v>24</v>
      </c>
      <c r="B3972" s="21" t="s">
        <v>6</v>
      </c>
      <c r="C3972" s="21" t="s">
        <v>7</v>
      </c>
      <c r="D3972" s="22">
        <v>1</v>
      </c>
      <c r="E3972" s="23" t="s">
        <v>76</v>
      </c>
      <c r="F3972">
        <f t="shared" si="62"/>
        <v>201905</v>
      </c>
    </row>
    <row r="3973" spans="1:6" x14ac:dyDescent="0.3">
      <c r="A3973" s="21" t="s">
        <v>24</v>
      </c>
      <c r="B3973" s="21" t="s">
        <v>6</v>
      </c>
      <c r="C3973" s="21" t="s">
        <v>9</v>
      </c>
      <c r="D3973" s="22">
        <v>0</v>
      </c>
      <c r="E3973" s="23" t="s">
        <v>76</v>
      </c>
      <c r="F3973">
        <f t="shared" si="62"/>
        <v>201905</v>
      </c>
    </row>
    <row r="3974" spans="1:6" x14ac:dyDescent="0.3">
      <c r="A3974" s="21" t="s">
        <v>24</v>
      </c>
      <c r="B3974" s="21" t="s">
        <v>6</v>
      </c>
      <c r="C3974" s="21" t="s">
        <v>10</v>
      </c>
      <c r="D3974" s="22">
        <v>0</v>
      </c>
      <c r="E3974" s="23" t="s">
        <v>76</v>
      </c>
      <c r="F3974">
        <f t="shared" si="62"/>
        <v>201905</v>
      </c>
    </row>
    <row r="3975" spans="1:6" x14ac:dyDescent="0.3">
      <c r="A3975" s="21" t="s">
        <v>24</v>
      </c>
      <c r="B3975" s="21" t="s">
        <v>6</v>
      </c>
      <c r="C3975" s="21" t="s">
        <v>11</v>
      </c>
      <c r="D3975" s="22">
        <v>0</v>
      </c>
      <c r="E3975" s="23" t="s">
        <v>76</v>
      </c>
      <c r="F3975">
        <f t="shared" si="62"/>
        <v>201905</v>
      </c>
    </row>
    <row r="3976" spans="1:6" x14ac:dyDescent="0.3">
      <c r="A3976" s="21" t="s">
        <v>24</v>
      </c>
      <c r="B3976" s="21" t="s">
        <v>6</v>
      </c>
      <c r="C3976" s="21" t="s">
        <v>12</v>
      </c>
      <c r="D3976" s="22">
        <v>1</v>
      </c>
      <c r="E3976" s="23" t="s">
        <v>76</v>
      </c>
      <c r="F3976">
        <f t="shared" si="62"/>
        <v>201905</v>
      </c>
    </row>
    <row r="3977" spans="1:6" x14ac:dyDescent="0.3">
      <c r="A3977" s="21" t="s">
        <v>5</v>
      </c>
      <c r="B3977" s="21" t="s">
        <v>6</v>
      </c>
      <c r="C3977" s="21" t="s">
        <v>7</v>
      </c>
      <c r="D3977" s="22">
        <v>303</v>
      </c>
      <c r="E3977" s="23" t="s">
        <v>77</v>
      </c>
      <c r="F3977">
        <f t="shared" si="62"/>
        <v>201906</v>
      </c>
    </row>
    <row r="3978" spans="1:6" x14ac:dyDescent="0.3">
      <c r="A3978" s="21" t="s">
        <v>5</v>
      </c>
      <c r="B3978" s="21" t="s">
        <v>6</v>
      </c>
      <c r="C3978" s="21" t="s">
        <v>9</v>
      </c>
      <c r="D3978" s="22">
        <v>90</v>
      </c>
      <c r="E3978" s="23" t="s">
        <v>77</v>
      </c>
      <c r="F3978">
        <f t="shared" si="62"/>
        <v>201906</v>
      </c>
    </row>
    <row r="3979" spans="1:6" x14ac:dyDescent="0.3">
      <c r="A3979" s="21" t="s">
        <v>5</v>
      </c>
      <c r="B3979" s="21" t="s">
        <v>6</v>
      </c>
      <c r="C3979" s="21" t="s">
        <v>10</v>
      </c>
      <c r="D3979" s="22">
        <v>165</v>
      </c>
      <c r="E3979" s="23" t="s">
        <v>77</v>
      </c>
      <c r="F3979">
        <f t="shared" si="62"/>
        <v>201906</v>
      </c>
    </row>
    <row r="3980" spans="1:6" x14ac:dyDescent="0.3">
      <c r="A3980" s="21" t="s">
        <v>5</v>
      </c>
      <c r="B3980" s="21" t="s">
        <v>6</v>
      </c>
      <c r="C3980" s="21" t="s">
        <v>11</v>
      </c>
      <c r="D3980" s="22">
        <v>78</v>
      </c>
      <c r="E3980" s="23" t="s">
        <v>77</v>
      </c>
      <c r="F3980">
        <f t="shared" si="62"/>
        <v>201906</v>
      </c>
    </row>
    <row r="3981" spans="1:6" x14ac:dyDescent="0.3">
      <c r="A3981" s="21" t="s">
        <v>5</v>
      </c>
      <c r="B3981" s="21" t="s">
        <v>6</v>
      </c>
      <c r="C3981" s="21" t="s">
        <v>12</v>
      </c>
      <c r="D3981" s="22">
        <v>14</v>
      </c>
      <c r="E3981" s="23" t="s">
        <v>77</v>
      </c>
      <c r="F3981">
        <f t="shared" si="62"/>
        <v>201906</v>
      </c>
    </row>
    <row r="3982" spans="1:6" x14ac:dyDescent="0.3">
      <c r="A3982" s="21" t="s">
        <v>13</v>
      </c>
      <c r="B3982" s="21" t="s">
        <v>6</v>
      </c>
      <c r="C3982" s="21" t="s">
        <v>7</v>
      </c>
      <c r="D3982" s="22">
        <v>40</v>
      </c>
      <c r="E3982" s="23" t="s">
        <v>77</v>
      </c>
      <c r="F3982">
        <f t="shared" si="62"/>
        <v>201906</v>
      </c>
    </row>
    <row r="3983" spans="1:6" x14ac:dyDescent="0.3">
      <c r="A3983" s="21" t="s">
        <v>13</v>
      </c>
      <c r="B3983" s="21" t="s">
        <v>6</v>
      </c>
      <c r="C3983" s="21" t="s">
        <v>9</v>
      </c>
      <c r="D3983" s="22">
        <v>1</v>
      </c>
      <c r="E3983" s="23" t="s">
        <v>77</v>
      </c>
      <c r="F3983">
        <f t="shared" si="62"/>
        <v>201906</v>
      </c>
    </row>
    <row r="3984" spans="1:6" x14ac:dyDescent="0.3">
      <c r="A3984" s="21" t="s">
        <v>13</v>
      </c>
      <c r="B3984" s="21" t="s">
        <v>6</v>
      </c>
      <c r="C3984" s="21" t="s">
        <v>10</v>
      </c>
      <c r="D3984" s="22">
        <v>26</v>
      </c>
      <c r="E3984" s="23" t="s">
        <v>77</v>
      </c>
      <c r="F3984">
        <f t="shared" si="62"/>
        <v>201906</v>
      </c>
    </row>
    <row r="3985" spans="1:6" x14ac:dyDescent="0.3">
      <c r="A3985" s="21" t="s">
        <v>13</v>
      </c>
      <c r="B3985" s="21" t="s">
        <v>6</v>
      </c>
      <c r="C3985" s="21" t="s">
        <v>11</v>
      </c>
      <c r="D3985" s="22">
        <v>14</v>
      </c>
      <c r="E3985" s="23" t="s">
        <v>77</v>
      </c>
      <c r="F3985">
        <f t="shared" si="62"/>
        <v>201906</v>
      </c>
    </row>
    <row r="3986" spans="1:6" x14ac:dyDescent="0.3">
      <c r="A3986" s="21" t="s">
        <v>13</v>
      </c>
      <c r="B3986" s="21" t="s">
        <v>6</v>
      </c>
      <c r="C3986" s="21" t="s">
        <v>12</v>
      </c>
      <c r="D3986" s="22">
        <v>2</v>
      </c>
      <c r="E3986" s="23" t="s">
        <v>77</v>
      </c>
      <c r="F3986">
        <f t="shared" si="62"/>
        <v>201906</v>
      </c>
    </row>
    <row r="3987" spans="1:6" x14ac:dyDescent="0.3">
      <c r="A3987" s="21" t="s">
        <v>14</v>
      </c>
      <c r="B3987" s="21" t="s">
        <v>6</v>
      </c>
      <c r="C3987" s="21" t="s">
        <v>7</v>
      </c>
      <c r="D3987" s="22">
        <v>98</v>
      </c>
      <c r="E3987" s="23" t="s">
        <v>77</v>
      </c>
      <c r="F3987">
        <f t="shared" si="62"/>
        <v>201906</v>
      </c>
    </row>
    <row r="3988" spans="1:6" x14ac:dyDescent="0.3">
      <c r="A3988" s="21" t="s">
        <v>14</v>
      </c>
      <c r="B3988" s="21" t="s">
        <v>6</v>
      </c>
      <c r="C3988" s="21" t="s">
        <v>9</v>
      </c>
      <c r="D3988" s="22">
        <v>38</v>
      </c>
      <c r="E3988" s="23" t="s">
        <v>77</v>
      </c>
      <c r="F3988">
        <f t="shared" si="62"/>
        <v>201906</v>
      </c>
    </row>
    <row r="3989" spans="1:6" x14ac:dyDescent="0.3">
      <c r="A3989" s="21" t="s">
        <v>14</v>
      </c>
      <c r="B3989" s="21" t="s">
        <v>6</v>
      </c>
      <c r="C3989" s="21" t="s">
        <v>10</v>
      </c>
      <c r="D3989" s="22">
        <v>65</v>
      </c>
      <c r="E3989" s="23" t="s">
        <v>77</v>
      </c>
      <c r="F3989">
        <f t="shared" si="62"/>
        <v>201906</v>
      </c>
    </row>
    <row r="3990" spans="1:6" x14ac:dyDescent="0.3">
      <c r="A3990" s="21" t="s">
        <v>14</v>
      </c>
      <c r="B3990" s="21" t="s">
        <v>6</v>
      </c>
      <c r="C3990" s="21" t="s">
        <v>11</v>
      </c>
      <c r="D3990" s="22">
        <v>32</v>
      </c>
      <c r="E3990" s="23" t="s">
        <v>77</v>
      </c>
      <c r="F3990">
        <f t="shared" si="62"/>
        <v>201906</v>
      </c>
    </row>
    <row r="3991" spans="1:6" x14ac:dyDescent="0.3">
      <c r="A3991" s="21" t="s">
        <v>14</v>
      </c>
      <c r="B3991" s="21" t="s">
        <v>6</v>
      </c>
      <c r="C3991" s="21" t="s">
        <v>12</v>
      </c>
      <c r="D3991" s="22">
        <v>17</v>
      </c>
      <c r="E3991" s="23" t="s">
        <v>77</v>
      </c>
      <c r="F3991">
        <f t="shared" si="62"/>
        <v>201906</v>
      </c>
    </row>
    <row r="3992" spans="1:6" x14ac:dyDescent="0.3">
      <c r="A3992" s="21" t="s">
        <v>140</v>
      </c>
      <c r="B3992" s="21" t="s">
        <v>6</v>
      </c>
      <c r="C3992" s="21" t="s">
        <v>7</v>
      </c>
      <c r="D3992" s="22">
        <v>19</v>
      </c>
      <c r="E3992" s="23" t="s">
        <v>77</v>
      </c>
      <c r="F3992">
        <f t="shared" si="62"/>
        <v>201906</v>
      </c>
    </row>
    <row r="3993" spans="1:6" x14ac:dyDescent="0.3">
      <c r="A3993" s="21" t="s">
        <v>140</v>
      </c>
      <c r="B3993" s="21" t="s">
        <v>6</v>
      </c>
      <c r="C3993" s="21" t="s">
        <v>9</v>
      </c>
      <c r="D3993" s="22">
        <v>2</v>
      </c>
      <c r="E3993" s="23" t="s">
        <v>77</v>
      </c>
      <c r="F3993">
        <f t="shared" si="62"/>
        <v>201906</v>
      </c>
    </row>
    <row r="3994" spans="1:6" x14ac:dyDescent="0.3">
      <c r="A3994" s="21" t="s">
        <v>140</v>
      </c>
      <c r="B3994" s="21" t="s">
        <v>6</v>
      </c>
      <c r="C3994" s="21" t="s">
        <v>10</v>
      </c>
      <c r="D3994" s="22">
        <v>2</v>
      </c>
      <c r="E3994" s="23" t="s">
        <v>77</v>
      </c>
      <c r="F3994">
        <f t="shared" si="62"/>
        <v>201906</v>
      </c>
    </row>
    <row r="3995" spans="1:6" x14ac:dyDescent="0.3">
      <c r="A3995" s="21" t="s">
        <v>140</v>
      </c>
      <c r="B3995" s="21" t="s">
        <v>6</v>
      </c>
      <c r="C3995" s="21" t="s">
        <v>11</v>
      </c>
      <c r="D3995" s="22">
        <v>2</v>
      </c>
      <c r="E3995" s="23" t="s">
        <v>77</v>
      </c>
      <c r="F3995">
        <f t="shared" si="62"/>
        <v>201906</v>
      </c>
    </row>
    <row r="3996" spans="1:6" x14ac:dyDescent="0.3">
      <c r="A3996" s="21" t="s">
        <v>140</v>
      </c>
      <c r="B3996" s="21" t="s">
        <v>6</v>
      </c>
      <c r="C3996" s="21" t="s">
        <v>12</v>
      </c>
      <c r="D3996" s="22">
        <v>0</v>
      </c>
      <c r="E3996" s="23" t="s">
        <v>77</v>
      </c>
      <c r="F3996">
        <f t="shared" si="62"/>
        <v>201906</v>
      </c>
    </row>
    <row r="3997" spans="1:6" x14ac:dyDescent="0.3">
      <c r="A3997" s="21" t="s">
        <v>15</v>
      </c>
      <c r="B3997" s="21" t="s">
        <v>6</v>
      </c>
      <c r="C3997" s="21" t="s">
        <v>7</v>
      </c>
      <c r="D3997" s="22">
        <v>521</v>
      </c>
      <c r="E3997" s="23" t="s">
        <v>77</v>
      </c>
      <c r="F3997">
        <f t="shared" si="62"/>
        <v>201906</v>
      </c>
    </row>
    <row r="3998" spans="1:6" x14ac:dyDescent="0.3">
      <c r="A3998" s="21" t="s">
        <v>15</v>
      </c>
      <c r="B3998" s="21" t="s">
        <v>6</v>
      </c>
      <c r="C3998" s="21" t="s">
        <v>9</v>
      </c>
      <c r="D3998" s="22">
        <v>117</v>
      </c>
      <c r="E3998" s="23" t="s">
        <v>77</v>
      </c>
      <c r="F3998">
        <f t="shared" si="62"/>
        <v>201906</v>
      </c>
    </row>
    <row r="3999" spans="1:6" x14ac:dyDescent="0.3">
      <c r="A3999" s="21" t="s">
        <v>15</v>
      </c>
      <c r="B3999" s="21" t="s">
        <v>6</v>
      </c>
      <c r="C3999" s="21" t="s">
        <v>10</v>
      </c>
      <c r="D3999" s="22">
        <v>442</v>
      </c>
      <c r="E3999" s="23" t="s">
        <v>77</v>
      </c>
      <c r="F3999">
        <f t="shared" si="62"/>
        <v>201906</v>
      </c>
    </row>
    <row r="4000" spans="1:6" x14ac:dyDescent="0.3">
      <c r="A4000" s="21" t="s">
        <v>15</v>
      </c>
      <c r="B4000" s="21" t="s">
        <v>6</v>
      </c>
      <c r="C4000" s="21" t="s">
        <v>11</v>
      </c>
      <c r="D4000" s="22">
        <v>177</v>
      </c>
      <c r="E4000" s="23" t="s">
        <v>77</v>
      </c>
      <c r="F4000">
        <f t="shared" si="62"/>
        <v>201906</v>
      </c>
    </row>
    <row r="4001" spans="1:6" x14ac:dyDescent="0.3">
      <c r="A4001" s="21" t="s">
        <v>15</v>
      </c>
      <c r="B4001" s="21" t="s">
        <v>6</v>
      </c>
      <c r="C4001" s="21" t="s">
        <v>12</v>
      </c>
      <c r="D4001" s="22">
        <v>19</v>
      </c>
      <c r="E4001" s="23" t="s">
        <v>77</v>
      </c>
      <c r="F4001">
        <f t="shared" si="62"/>
        <v>201906</v>
      </c>
    </row>
    <row r="4002" spans="1:6" x14ac:dyDescent="0.3">
      <c r="A4002" s="21" t="s">
        <v>16</v>
      </c>
      <c r="B4002" s="21" t="s">
        <v>6</v>
      </c>
      <c r="C4002" s="21" t="s">
        <v>7</v>
      </c>
      <c r="D4002" s="22">
        <v>1141</v>
      </c>
      <c r="E4002" s="23" t="s">
        <v>77</v>
      </c>
      <c r="F4002">
        <f t="shared" si="62"/>
        <v>201906</v>
      </c>
    </row>
    <row r="4003" spans="1:6" x14ac:dyDescent="0.3">
      <c r="A4003" s="21" t="s">
        <v>16</v>
      </c>
      <c r="B4003" s="21" t="s">
        <v>6</v>
      </c>
      <c r="C4003" s="21" t="s">
        <v>9</v>
      </c>
      <c r="D4003" s="22">
        <v>218</v>
      </c>
      <c r="E4003" s="23" t="s">
        <v>77</v>
      </c>
      <c r="F4003">
        <f t="shared" si="62"/>
        <v>201906</v>
      </c>
    </row>
    <row r="4004" spans="1:6" x14ac:dyDescent="0.3">
      <c r="A4004" s="21" t="s">
        <v>16</v>
      </c>
      <c r="B4004" s="21" t="s">
        <v>6</v>
      </c>
      <c r="C4004" s="21" t="s">
        <v>10</v>
      </c>
      <c r="D4004" s="22">
        <v>381</v>
      </c>
      <c r="E4004" s="23" t="s">
        <v>77</v>
      </c>
      <c r="F4004">
        <f t="shared" si="62"/>
        <v>201906</v>
      </c>
    </row>
    <row r="4005" spans="1:6" x14ac:dyDescent="0.3">
      <c r="A4005" s="21" t="s">
        <v>16</v>
      </c>
      <c r="B4005" s="21" t="s">
        <v>6</v>
      </c>
      <c r="C4005" s="21" t="s">
        <v>11</v>
      </c>
      <c r="D4005" s="22">
        <v>118</v>
      </c>
      <c r="E4005" s="23" t="s">
        <v>77</v>
      </c>
      <c r="F4005">
        <f t="shared" si="62"/>
        <v>201906</v>
      </c>
    </row>
    <row r="4006" spans="1:6" x14ac:dyDescent="0.3">
      <c r="A4006" s="21" t="s">
        <v>16</v>
      </c>
      <c r="B4006" s="21" t="s">
        <v>6</v>
      </c>
      <c r="C4006" s="21" t="s">
        <v>12</v>
      </c>
      <c r="D4006" s="22">
        <v>16</v>
      </c>
      <c r="E4006" s="23" t="s">
        <v>77</v>
      </c>
      <c r="F4006">
        <f t="shared" si="62"/>
        <v>201906</v>
      </c>
    </row>
    <row r="4007" spans="1:6" x14ac:dyDescent="0.3">
      <c r="A4007" s="21" t="s">
        <v>17</v>
      </c>
      <c r="B4007" s="21" t="s">
        <v>6</v>
      </c>
      <c r="C4007" s="21" t="s">
        <v>7</v>
      </c>
      <c r="D4007" s="22">
        <v>109</v>
      </c>
      <c r="E4007" s="23" t="s">
        <v>77</v>
      </c>
      <c r="F4007">
        <f t="shared" si="62"/>
        <v>201906</v>
      </c>
    </row>
    <row r="4008" spans="1:6" x14ac:dyDescent="0.3">
      <c r="A4008" s="21" t="s">
        <v>17</v>
      </c>
      <c r="B4008" s="21" t="s">
        <v>6</v>
      </c>
      <c r="C4008" s="21" t="s">
        <v>9</v>
      </c>
      <c r="D4008" s="22">
        <v>10</v>
      </c>
      <c r="E4008" s="23" t="s">
        <v>77</v>
      </c>
      <c r="F4008">
        <f t="shared" si="62"/>
        <v>201906</v>
      </c>
    </row>
    <row r="4009" spans="1:6" x14ac:dyDescent="0.3">
      <c r="A4009" s="21" t="s">
        <v>17</v>
      </c>
      <c r="B4009" s="21" t="s">
        <v>6</v>
      </c>
      <c r="C4009" s="21" t="s">
        <v>10</v>
      </c>
      <c r="D4009" s="22">
        <v>27</v>
      </c>
      <c r="E4009" s="23" t="s">
        <v>77</v>
      </c>
      <c r="F4009">
        <f t="shared" si="62"/>
        <v>201906</v>
      </c>
    </row>
    <row r="4010" spans="1:6" x14ac:dyDescent="0.3">
      <c r="A4010" s="21" t="s">
        <v>17</v>
      </c>
      <c r="B4010" s="21" t="s">
        <v>6</v>
      </c>
      <c r="C4010" s="21" t="s">
        <v>11</v>
      </c>
      <c r="D4010" s="22">
        <v>27</v>
      </c>
      <c r="E4010" s="23" t="s">
        <v>77</v>
      </c>
      <c r="F4010">
        <f t="shared" si="62"/>
        <v>201906</v>
      </c>
    </row>
    <row r="4011" spans="1:6" x14ac:dyDescent="0.3">
      <c r="A4011" s="21" t="s">
        <v>17</v>
      </c>
      <c r="B4011" s="21" t="s">
        <v>6</v>
      </c>
      <c r="C4011" s="21" t="s">
        <v>12</v>
      </c>
      <c r="D4011" s="22">
        <v>0</v>
      </c>
      <c r="E4011" s="23" t="s">
        <v>77</v>
      </c>
      <c r="F4011">
        <f t="shared" si="62"/>
        <v>201906</v>
      </c>
    </row>
    <row r="4012" spans="1:6" x14ac:dyDescent="0.3">
      <c r="A4012" s="21" t="s">
        <v>141</v>
      </c>
      <c r="B4012" s="21" t="s">
        <v>6</v>
      </c>
      <c r="C4012" s="21" t="s">
        <v>7</v>
      </c>
      <c r="D4012" s="22">
        <v>5</v>
      </c>
      <c r="E4012" s="23" t="s">
        <v>77</v>
      </c>
      <c r="F4012">
        <f t="shared" si="62"/>
        <v>201906</v>
      </c>
    </row>
    <row r="4013" spans="1:6" x14ac:dyDescent="0.3">
      <c r="A4013" s="21" t="s">
        <v>141</v>
      </c>
      <c r="B4013" s="21" t="s">
        <v>6</v>
      </c>
      <c r="C4013" s="21" t="s">
        <v>9</v>
      </c>
      <c r="D4013" s="22">
        <v>1</v>
      </c>
      <c r="E4013" s="23" t="s">
        <v>77</v>
      </c>
      <c r="F4013">
        <f t="shared" si="62"/>
        <v>201906</v>
      </c>
    </row>
    <row r="4014" spans="1:6" x14ac:dyDescent="0.3">
      <c r="A4014" s="21" t="s">
        <v>141</v>
      </c>
      <c r="B4014" s="21" t="s">
        <v>6</v>
      </c>
      <c r="C4014" s="21" t="s">
        <v>10</v>
      </c>
      <c r="D4014" s="22">
        <v>1</v>
      </c>
      <c r="E4014" s="23" t="s">
        <v>77</v>
      </c>
      <c r="F4014">
        <f t="shared" si="62"/>
        <v>201906</v>
      </c>
    </row>
    <row r="4015" spans="1:6" x14ac:dyDescent="0.3">
      <c r="A4015" s="21" t="s">
        <v>141</v>
      </c>
      <c r="B4015" s="21" t="s">
        <v>6</v>
      </c>
      <c r="C4015" s="21" t="s">
        <v>11</v>
      </c>
      <c r="D4015" s="22">
        <v>0</v>
      </c>
      <c r="E4015" s="23" t="s">
        <v>77</v>
      </c>
      <c r="F4015">
        <f t="shared" si="62"/>
        <v>201906</v>
      </c>
    </row>
    <row r="4016" spans="1:6" x14ac:dyDescent="0.3">
      <c r="A4016" s="21" t="s">
        <v>141</v>
      </c>
      <c r="B4016" s="21" t="s">
        <v>6</v>
      </c>
      <c r="C4016" s="21" t="s">
        <v>12</v>
      </c>
      <c r="D4016" s="22">
        <v>0</v>
      </c>
      <c r="E4016" s="23" t="s">
        <v>77</v>
      </c>
      <c r="F4016">
        <f t="shared" si="62"/>
        <v>201906</v>
      </c>
    </row>
    <row r="4017" spans="1:6" x14ac:dyDescent="0.3">
      <c r="A4017" s="21" t="s">
        <v>18</v>
      </c>
      <c r="B4017" s="21" t="s">
        <v>6</v>
      </c>
      <c r="C4017" s="21" t="s">
        <v>7</v>
      </c>
      <c r="D4017" s="22">
        <v>249</v>
      </c>
      <c r="E4017" s="23" t="s">
        <v>77</v>
      </c>
      <c r="F4017">
        <f t="shared" si="62"/>
        <v>201906</v>
      </c>
    </row>
    <row r="4018" spans="1:6" x14ac:dyDescent="0.3">
      <c r="A4018" s="21" t="s">
        <v>18</v>
      </c>
      <c r="B4018" s="21" t="s">
        <v>6</v>
      </c>
      <c r="C4018" s="21" t="s">
        <v>9</v>
      </c>
      <c r="D4018" s="22">
        <v>79</v>
      </c>
      <c r="E4018" s="23" t="s">
        <v>77</v>
      </c>
      <c r="F4018">
        <f t="shared" si="62"/>
        <v>201906</v>
      </c>
    </row>
    <row r="4019" spans="1:6" x14ac:dyDescent="0.3">
      <c r="A4019" s="21" t="s">
        <v>18</v>
      </c>
      <c r="B4019" s="21" t="s">
        <v>6</v>
      </c>
      <c r="C4019" s="21" t="s">
        <v>10</v>
      </c>
      <c r="D4019" s="22">
        <v>71</v>
      </c>
      <c r="E4019" s="23" t="s">
        <v>77</v>
      </c>
      <c r="F4019">
        <f t="shared" si="62"/>
        <v>201906</v>
      </c>
    </row>
    <row r="4020" spans="1:6" x14ac:dyDescent="0.3">
      <c r="A4020" s="21" t="s">
        <v>18</v>
      </c>
      <c r="B4020" s="21" t="s">
        <v>6</v>
      </c>
      <c r="C4020" s="21" t="s">
        <v>11</v>
      </c>
      <c r="D4020" s="22">
        <v>66</v>
      </c>
      <c r="E4020" s="23" t="s">
        <v>77</v>
      </c>
      <c r="F4020">
        <f t="shared" si="62"/>
        <v>201906</v>
      </c>
    </row>
    <row r="4021" spans="1:6" x14ac:dyDescent="0.3">
      <c r="A4021" s="21" t="s">
        <v>18</v>
      </c>
      <c r="B4021" s="21" t="s">
        <v>6</v>
      </c>
      <c r="C4021" s="21" t="s">
        <v>12</v>
      </c>
      <c r="D4021" s="22">
        <v>23</v>
      </c>
      <c r="E4021" s="23" t="s">
        <v>77</v>
      </c>
      <c r="F4021">
        <f t="shared" si="62"/>
        <v>201906</v>
      </c>
    </row>
    <row r="4022" spans="1:6" x14ac:dyDescent="0.3">
      <c r="A4022" s="21" t="s">
        <v>19</v>
      </c>
      <c r="B4022" s="21" t="s">
        <v>6</v>
      </c>
      <c r="C4022" s="21" t="s">
        <v>7</v>
      </c>
      <c r="D4022" s="22">
        <v>48</v>
      </c>
      <c r="E4022" s="23" t="s">
        <v>77</v>
      </c>
      <c r="F4022">
        <f t="shared" si="62"/>
        <v>201906</v>
      </c>
    </row>
    <row r="4023" spans="1:6" x14ac:dyDescent="0.3">
      <c r="A4023" s="21" t="s">
        <v>19</v>
      </c>
      <c r="B4023" s="21" t="s">
        <v>6</v>
      </c>
      <c r="C4023" s="21" t="s">
        <v>9</v>
      </c>
      <c r="D4023" s="22">
        <v>4</v>
      </c>
      <c r="E4023" s="23" t="s">
        <v>77</v>
      </c>
      <c r="F4023">
        <f t="shared" si="62"/>
        <v>201906</v>
      </c>
    </row>
    <row r="4024" spans="1:6" x14ac:dyDescent="0.3">
      <c r="A4024" s="21" t="s">
        <v>19</v>
      </c>
      <c r="B4024" s="21" t="s">
        <v>6</v>
      </c>
      <c r="C4024" s="21" t="s">
        <v>10</v>
      </c>
      <c r="D4024" s="22">
        <v>13</v>
      </c>
      <c r="E4024" s="23" t="s">
        <v>77</v>
      </c>
      <c r="F4024">
        <f t="shared" si="62"/>
        <v>201906</v>
      </c>
    </row>
    <row r="4025" spans="1:6" x14ac:dyDescent="0.3">
      <c r="A4025" s="21" t="s">
        <v>19</v>
      </c>
      <c r="B4025" s="21" t="s">
        <v>6</v>
      </c>
      <c r="C4025" s="21" t="s">
        <v>11</v>
      </c>
      <c r="D4025" s="22">
        <v>4</v>
      </c>
      <c r="E4025" s="23" t="s">
        <v>77</v>
      </c>
      <c r="F4025">
        <f t="shared" si="62"/>
        <v>201906</v>
      </c>
    </row>
    <row r="4026" spans="1:6" x14ac:dyDescent="0.3">
      <c r="A4026" s="21" t="s">
        <v>19</v>
      </c>
      <c r="B4026" s="21" t="s">
        <v>6</v>
      </c>
      <c r="C4026" s="21" t="s">
        <v>12</v>
      </c>
      <c r="D4026" s="22">
        <v>3</v>
      </c>
      <c r="E4026" s="23" t="s">
        <v>77</v>
      </c>
      <c r="F4026">
        <f t="shared" si="62"/>
        <v>201906</v>
      </c>
    </row>
    <row r="4027" spans="1:6" x14ac:dyDescent="0.3">
      <c r="A4027" s="21" t="s">
        <v>20</v>
      </c>
      <c r="B4027" s="21" t="s">
        <v>6</v>
      </c>
      <c r="C4027" s="21" t="s">
        <v>7</v>
      </c>
      <c r="D4027" s="22">
        <v>60</v>
      </c>
      <c r="E4027" s="23" t="s">
        <v>77</v>
      </c>
      <c r="F4027">
        <f t="shared" si="62"/>
        <v>201906</v>
      </c>
    </row>
    <row r="4028" spans="1:6" x14ac:dyDescent="0.3">
      <c r="A4028" s="21" t="s">
        <v>20</v>
      </c>
      <c r="B4028" s="21" t="s">
        <v>6</v>
      </c>
      <c r="C4028" s="21" t="s">
        <v>9</v>
      </c>
      <c r="D4028" s="22">
        <v>13</v>
      </c>
      <c r="E4028" s="23" t="s">
        <v>77</v>
      </c>
      <c r="F4028">
        <f t="shared" si="62"/>
        <v>201906</v>
      </c>
    </row>
    <row r="4029" spans="1:6" x14ac:dyDescent="0.3">
      <c r="A4029" s="21" t="s">
        <v>20</v>
      </c>
      <c r="B4029" s="21" t="s">
        <v>6</v>
      </c>
      <c r="C4029" s="21" t="s">
        <v>10</v>
      </c>
      <c r="D4029" s="22">
        <v>13</v>
      </c>
      <c r="E4029" s="23" t="s">
        <v>77</v>
      </c>
      <c r="F4029">
        <f t="shared" si="62"/>
        <v>201906</v>
      </c>
    </row>
    <row r="4030" spans="1:6" x14ac:dyDescent="0.3">
      <c r="A4030" s="21" t="s">
        <v>20</v>
      </c>
      <c r="B4030" s="21" t="s">
        <v>6</v>
      </c>
      <c r="C4030" s="21" t="s">
        <v>11</v>
      </c>
      <c r="D4030" s="22">
        <v>5</v>
      </c>
      <c r="E4030" s="23" t="s">
        <v>77</v>
      </c>
      <c r="F4030">
        <f t="shared" si="62"/>
        <v>201906</v>
      </c>
    </row>
    <row r="4031" spans="1:6" x14ac:dyDescent="0.3">
      <c r="A4031" s="21" t="s">
        <v>20</v>
      </c>
      <c r="B4031" s="21" t="s">
        <v>6</v>
      </c>
      <c r="C4031" s="21" t="s">
        <v>12</v>
      </c>
      <c r="D4031" s="22">
        <v>0</v>
      </c>
      <c r="E4031" s="23" t="s">
        <v>77</v>
      </c>
      <c r="F4031">
        <f t="shared" si="62"/>
        <v>201906</v>
      </c>
    </row>
    <row r="4032" spans="1:6" x14ac:dyDescent="0.3">
      <c r="A4032" s="21" t="s">
        <v>21</v>
      </c>
      <c r="B4032" s="21" t="s">
        <v>6</v>
      </c>
      <c r="C4032" s="21" t="s">
        <v>7</v>
      </c>
      <c r="D4032" s="22">
        <v>22</v>
      </c>
      <c r="E4032" s="23" t="s">
        <v>77</v>
      </c>
      <c r="F4032">
        <f t="shared" si="62"/>
        <v>201906</v>
      </c>
    </row>
    <row r="4033" spans="1:6" x14ac:dyDescent="0.3">
      <c r="A4033" s="21" t="s">
        <v>21</v>
      </c>
      <c r="B4033" s="21" t="s">
        <v>6</v>
      </c>
      <c r="C4033" s="21" t="s">
        <v>9</v>
      </c>
      <c r="D4033" s="22">
        <v>5</v>
      </c>
      <c r="E4033" s="23" t="s">
        <v>77</v>
      </c>
      <c r="F4033">
        <f t="shared" si="62"/>
        <v>201906</v>
      </c>
    </row>
    <row r="4034" spans="1:6" x14ac:dyDescent="0.3">
      <c r="A4034" s="21" t="s">
        <v>21</v>
      </c>
      <c r="B4034" s="21" t="s">
        <v>6</v>
      </c>
      <c r="C4034" s="21" t="s">
        <v>10</v>
      </c>
      <c r="D4034" s="22">
        <v>17</v>
      </c>
      <c r="E4034" s="23" t="s">
        <v>77</v>
      </c>
      <c r="F4034">
        <f t="shared" si="62"/>
        <v>201906</v>
      </c>
    </row>
    <row r="4035" spans="1:6" x14ac:dyDescent="0.3">
      <c r="A4035" s="21" t="s">
        <v>21</v>
      </c>
      <c r="B4035" s="21" t="s">
        <v>6</v>
      </c>
      <c r="C4035" s="21" t="s">
        <v>11</v>
      </c>
      <c r="D4035" s="22">
        <v>8</v>
      </c>
      <c r="E4035" s="23" t="s">
        <v>77</v>
      </c>
      <c r="F4035">
        <f t="shared" ref="F4035:F4098" si="63">YEAR(E4035)*100+MONTH(E4035)</f>
        <v>201906</v>
      </c>
    </row>
    <row r="4036" spans="1:6" x14ac:dyDescent="0.3">
      <c r="A4036" s="21" t="s">
        <v>21</v>
      </c>
      <c r="B4036" s="21" t="s">
        <v>6</v>
      </c>
      <c r="C4036" s="21" t="s">
        <v>12</v>
      </c>
      <c r="D4036" s="22">
        <v>0</v>
      </c>
      <c r="E4036" s="23" t="s">
        <v>77</v>
      </c>
      <c r="F4036">
        <f t="shared" si="63"/>
        <v>201906</v>
      </c>
    </row>
    <row r="4037" spans="1:6" x14ac:dyDescent="0.3">
      <c r="A4037" s="21" t="s">
        <v>22</v>
      </c>
      <c r="B4037" s="21" t="s">
        <v>6</v>
      </c>
      <c r="C4037" s="21" t="s">
        <v>7</v>
      </c>
      <c r="D4037" s="22">
        <v>6</v>
      </c>
      <c r="E4037" s="23" t="s">
        <v>77</v>
      </c>
      <c r="F4037">
        <f t="shared" si="63"/>
        <v>201906</v>
      </c>
    </row>
    <row r="4038" spans="1:6" x14ac:dyDescent="0.3">
      <c r="A4038" s="21" t="s">
        <v>22</v>
      </c>
      <c r="B4038" s="21" t="s">
        <v>6</v>
      </c>
      <c r="C4038" s="21" t="s">
        <v>9</v>
      </c>
      <c r="D4038" s="22">
        <v>0</v>
      </c>
      <c r="E4038" s="23" t="s">
        <v>77</v>
      </c>
      <c r="F4038">
        <f t="shared" si="63"/>
        <v>201906</v>
      </c>
    </row>
    <row r="4039" spans="1:6" x14ac:dyDescent="0.3">
      <c r="A4039" s="21" t="s">
        <v>22</v>
      </c>
      <c r="B4039" s="21" t="s">
        <v>6</v>
      </c>
      <c r="C4039" s="21" t="s">
        <v>10</v>
      </c>
      <c r="D4039" s="22">
        <v>2</v>
      </c>
      <c r="E4039" s="23" t="s">
        <v>77</v>
      </c>
      <c r="F4039">
        <f t="shared" si="63"/>
        <v>201906</v>
      </c>
    </row>
    <row r="4040" spans="1:6" x14ac:dyDescent="0.3">
      <c r="A4040" s="21" t="s">
        <v>22</v>
      </c>
      <c r="B4040" s="21" t="s">
        <v>6</v>
      </c>
      <c r="C4040" s="21" t="s">
        <v>11</v>
      </c>
      <c r="D4040" s="22">
        <v>1</v>
      </c>
      <c r="E4040" s="23" t="s">
        <v>77</v>
      </c>
      <c r="F4040">
        <f t="shared" si="63"/>
        <v>201906</v>
      </c>
    </row>
    <row r="4041" spans="1:6" x14ac:dyDescent="0.3">
      <c r="A4041" s="21" t="s">
        <v>22</v>
      </c>
      <c r="B4041" s="21" t="s">
        <v>6</v>
      </c>
      <c r="C4041" s="21" t="s">
        <v>12</v>
      </c>
      <c r="D4041" s="22">
        <v>3</v>
      </c>
      <c r="E4041" s="23" t="s">
        <v>77</v>
      </c>
      <c r="F4041">
        <f t="shared" si="63"/>
        <v>201906</v>
      </c>
    </row>
    <row r="4042" spans="1:6" x14ac:dyDescent="0.3">
      <c r="A4042" s="21" t="s">
        <v>23</v>
      </c>
      <c r="B4042" s="21" t="s">
        <v>6</v>
      </c>
      <c r="C4042" s="21" t="s">
        <v>7</v>
      </c>
      <c r="D4042" s="22">
        <v>0</v>
      </c>
      <c r="E4042" s="23" t="s">
        <v>77</v>
      </c>
      <c r="F4042">
        <f t="shared" si="63"/>
        <v>201906</v>
      </c>
    </row>
    <row r="4043" spans="1:6" x14ac:dyDescent="0.3">
      <c r="A4043" s="21" t="s">
        <v>23</v>
      </c>
      <c r="B4043" s="21" t="s">
        <v>6</v>
      </c>
      <c r="C4043" s="21" t="s">
        <v>9</v>
      </c>
      <c r="D4043" s="22">
        <v>0</v>
      </c>
      <c r="E4043" s="23" t="s">
        <v>77</v>
      </c>
      <c r="F4043">
        <f t="shared" si="63"/>
        <v>201906</v>
      </c>
    </row>
    <row r="4044" spans="1:6" x14ac:dyDescent="0.3">
      <c r="A4044" s="21" t="s">
        <v>23</v>
      </c>
      <c r="B4044" s="21" t="s">
        <v>6</v>
      </c>
      <c r="C4044" s="21" t="s">
        <v>10</v>
      </c>
      <c r="D4044" s="22">
        <v>0</v>
      </c>
      <c r="E4044" s="23" t="s">
        <v>77</v>
      </c>
      <c r="F4044">
        <f t="shared" si="63"/>
        <v>201906</v>
      </c>
    </row>
    <row r="4045" spans="1:6" x14ac:dyDescent="0.3">
      <c r="A4045" s="21" t="s">
        <v>23</v>
      </c>
      <c r="B4045" s="21" t="s">
        <v>6</v>
      </c>
      <c r="C4045" s="21" t="s">
        <v>11</v>
      </c>
      <c r="D4045" s="22">
        <v>0</v>
      </c>
      <c r="E4045" s="23" t="s">
        <v>77</v>
      </c>
      <c r="F4045">
        <f t="shared" si="63"/>
        <v>201906</v>
      </c>
    </row>
    <row r="4046" spans="1:6" x14ac:dyDescent="0.3">
      <c r="A4046" s="21" t="s">
        <v>23</v>
      </c>
      <c r="B4046" s="21" t="s">
        <v>6</v>
      </c>
      <c r="C4046" s="21" t="s">
        <v>12</v>
      </c>
      <c r="D4046" s="22">
        <v>0</v>
      </c>
      <c r="E4046" s="23" t="s">
        <v>77</v>
      </c>
      <c r="F4046">
        <f t="shared" si="63"/>
        <v>201906</v>
      </c>
    </row>
    <row r="4047" spans="1:6" x14ac:dyDescent="0.3">
      <c r="A4047" s="21" t="s">
        <v>24</v>
      </c>
      <c r="B4047" s="21" t="s">
        <v>6</v>
      </c>
      <c r="C4047" s="21" t="s">
        <v>7</v>
      </c>
      <c r="D4047" s="22">
        <v>3</v>
      </c>
      <c r="E4047" s="23" t="s">
        <v>77</v>
      </c>
      <c r="F4047">
        <f t="shared" si="63"/>
        <v>201906</v>
      </c>
    </row>
    <row r="4048" spans="1:6" x14ac:dyDescent="0.3">
      <c r="A4048" s="21" t="s">
        <v>24</v>
      </c>
      <c r="B4048" s="21" t="s">
        <v>6</v>
      </c>
      <c r="C4048" s="21" t="s">
        <v>9</v>
      </c>
      <c r="D4048" s="22">
        <v>0</v>
      </c>
      <c r="E4048" s="23" t="s">
        <v>77</v>
      </c>
      <c r="F4048">
        <f t="shared" si="63"/>
        <v>201906</v>
      </c>
    </row>
    <row r="4049" spans="1:6" x14ac:dyDescent="0.3">
      <c r="A4049" s="21" t="s">
        <v>24</v>
      </c>
      <c r="B4049" s="21" t="s">
        <v>6</v>
      </c>
      <c r="C4049" s="21" t="s">
        <v>10</v>
      </c>
      <c r="D4049" s="22">
        <v>0</v>
      </c>
      <c r="E4049" s="23" t="s">
        <v>77</v>
      </c>
      <c r="F4049">
        <f t="shared" si="63"/>
        <v>201906</v>
      </c>
    </row>
    <row r="4050" spans="1:6" x14ac:dyDescent="0.3">
      <c r="A4050" s="21" t="s">
        <v>24</v>
      </c>
      <c r="B4050" s="21" t="s">
        <v>6</v>
      </c>
      <c r="C4050" s="21" t="s">
        <v>11</v>
      </c>
      <c r="D4050" s="22">
        <v>0</v>
      </c>
      <c r="E4050" s="23" t="s">
        <v>77</v>
      </c>
      <c r="F4050">
        <f t="shared" si="63"/>
        <v>201906</v>
      </c>
    </row>
    <row r="4051" spans="1:6" x14ac:dyDescent="0.3">
      <c r="A4051" s="21" t="s">
        <v>24</v>
      </c>
      <c r="B4051" s="21" t="s">
        <v>6</v>
      </c>
      <c r="C4051" s="21" t="s">
        <v>12</v>
      </c>
      <c r="D4051" s="22">
        <v>3</v>
      </c>
      <c r="E4051" s="23" t="s">
        <v>77</v>
      </c>
      <c r="F4051">
        <f t="shared" si="63"/>
        <v>201906</v>
      </c>
    </row>
    <row r="4052" spans="1:6" x14ac:dyDescent="0.3">
      <c r="A4052" s="21" t="s">
        <v>5</v>
      </c>
      <c r="B4052" s="21" t="s">
        <v>6</v>
      </c>
      <c r="C4052" s="21" t="s">
        <v>7</v>
      </c>
      <c r="D4052" s="22">
        <v>287</v>
      </c>
      <c r="E4052" s="23" t="s">
        <v>78</v>
      </c>
      <c r="F4052">
        <f t="shared" si="63"/>
        <v>201907</v>
      </c>
    </row>
    <row r="4053" spans="1:6" x14ac:dyDescent="0.3">
      <c r="A4053" s="21" t="s">
        <v>5</v>
      </c>
      <c r="B4053" s="21" t="s">
        <v>6</v>
      </c>
      <c r="C4053" s="21" t="s">
        <v>9</v>
      </c>
      <c r="D4053" s="22">
        <v>83</v>
      </c>
      <c r="E4053" s="23" t="s">
        <v>78</v>
      </c>
      <c r="F4053">
        <f t="shared" si="63"/>
        <v>201907</v>
      </c>
    </row>
    <row r="4054" spans="1:6" x14ac:dyDescent="0.3">
      <c r="A4054" s="21" t="s">
        <v>5</v>
      </c>
      <c r="B4054" s="21" t="s">
        <v>6</v>
      </c>
      <c r="C4054" s="21" t="s">
        <v>10</v>
      </c>
      <c r="D4054" s="22">
        <v>125</v>
      </c>
      <c r="E4054" s="23" t="s">
        <v>78</v>
      </c>
      <c r="F4054">
        <f t="shared" si="63"/>
        <v>201907</v>
      </c>
    </row>
    <row r="4055" spans="1:6" x14ac:dyDescent="0.3">
      <c r="A4055" s="21" t="s">
        <v>5</v>
      </c>
      <c r="B4055" s="21" t="s">
        <v>6</v>
      </c>
      <c r="C4055" s="21" t="s">
        <v>11</v>
      </c>
      <c r="D4055" s="22">
        <v>66</v>
      </c>
      <c r="E4055" s="23" t="s">
        <v>78</v>
      </c>
      <c r="F4055">
        <f t="shared" si="63"/>
        <v>201907</v>
      </c>
    </row>
    <row r="4056" spans="1:6" x14ac:dyDescent="0.3">
      <c r="A4056" s="21" t="s">
        <v>5</v>
      </c>
      <c r="B4056" s="21" t="s">
        <v>6</v>
      </c>
      <c r="C4056" s="21" t="s">
        <v>12</v>
      </c>
      <c r="D4056" s="22">
        <v>21</v>
      </c>
      <c r="E4056" s="23" t="s">
        <v>78</v>
      </c>
      <c r="F4056">
        <f t="shared" si="63"/>
        <v>201907</v>
      </c>
    </row>
    <row r="4057" spans="1:6" x14ac:dyDescent="0.3">
      <c r="A4057" s="21" t="s">
        <v>13</v>
      </c>
      <c r="B4057" s="21" t="s">
        <v>6</v>
      </c>
      <c r="C4057" s="21" t="s">
        <v>7</v>
      </c>
      <c r="D4057" s="22">
        <v>43</v>
      </c>
      <c r="E4057" s="23" t="s">
        <v>78</v>
      </c>
      <c r="F4057">
        <f t="shared" si="63"/>
        <v>201907</v>
      </c>
    </row>
    <row r="4058" spans="1:6" x14ac:dyDescent="0.3">
      <c r="A4058" s="21" t="s">
        <v>13</v>
      </c>
      <c r="B4058" s="21" t="s">
        <v>6</v>
      </c>
      <c r="C4058" s="21" t="s">
        <v>9</v>
      </c>
      <c r="D4058" s="22">
        <v>8</v>
      </c>
      <c r="E4058" s="23" t="s">
        <v>78</v>
      </c>
      <c r="F4058">
        <f t="shared" si="63"/>
        <v>201907</v>
      </c>
    </row>
    <row r="4059" spans="1:6" x14ac:dyDescent="0.3">
      <c r="A4059" s="21" t="s">
        <v>13</v>
      </c>
      <c r="B4059" s="21" t="s">
        <v>6</v>
      </c>
      <c r="C4059" s="21" t="s">
        <v>10</v>
      </c>
      <c r="D4059" s="22">
        <v>44</v>
      </c>
      <c r="E4059" s="23" t="s">
        <v>78</v>
      </c>
      <c r="F4059">
        <f t="shared" si="63"/>
        <v>201907</v>
      </c>
    </row>
    <row r="4060" spans="1:6" x14ac:dyDescent="0.3">
      <c r="A4060" s="21" t="s">
        <v>13</v>
      </c>
      <c r="B4060" s="21" t="s">
        <v>6</v>
      </c>
      <c r="C4060" s="21" t="s">
        <v>11</v>
      </c>
      <c r="D4060" s="22">
        <v>8</v>
      </c>
      <c r="E4060" s="23" t="s">
        <v>78</v>
      </c>
      <c r="F4060">
        <f t="shared" si="63"/>
        <v>201907</v>
      </c>
    </row>
    <row r="4061" spans="1:6" x14ac:dyDescent="0.3">
      <c r="A4061" s="21" t="s">
        <v>13</v>
      </c>
      <c r="B4061" s="21" t="s">
        <v>6</v>
      </c>
      <c r="C4061" s="21" t="s">
        <v>12</v>
      </c>
      <c r="D4061" s="22">
        <v>0</v>
      </c>
      <c r="E4061" s="23" t="s">
        <v>78</v>
      </c>
      <c r="F4061">
        <f t="shared" si="63"/>
        <v>201907</v>
      </c>
    </row>
    <row r="4062" spans="1:6" x14ac:dyDescent="0.3">
      <c r="A4062" s="21" t="s">
        <v>14</v>
      </c>
      <c r="B4062" s="21" t="s">
        <v>6</v>
      </c>
      <c r="C4062" s="21" t="s">
        <v>7</v>
      </c>
      <c r="D4062" s="22">
        <v>123</v>
      </c>
      <c r="E4062" s="23" t="s">
        <v>78</v>
      </c>
      <c r="F4062">
        <f t="shared" si="63"/>
        <v>201907</v>
      </c>
    </row>
    <row r="4063" spans="1:6" x14ac:dyDescent="0.3">
      <c r="A4063" s="21" t="s">
        <v>14</v>
      </c>
      <c r="B4063" s="21" t="s">
        <v>6</v>
      </c>
      <c r="C4063" s="21" t="s">
        <v>9</v>
      </c>
      <c r="D4063" s="22">
        <v>50</v>
      </c>
      <c r="E4063" s="23" t="s">
        <v>78</v>
      </c>
      <c r="F4063">
        <f t="shared" si="63"/>
        <v>201907</v>
      </c>
    </row>
    <row r="4064" spans="1:6" x14ac:dyDescent="0.3">
      <c r="A4064" s="21" t="s">
        <v>14</v>
      </c>
      <c r="B4064" s="21" t="s">
        <v>6</v>
      </c>
      <c r="C4064" s="21" t="s">
        <v>10</v>
      </c>
      <c r="D4064" s="22">
        <v>68</v>
      </c>
      <c r="E4064" s="23" t="s">
        <v>78</v>
      </c>
      <c r="F4064">
        <f t="shared" si="63"/>
        <v>201907</v>
      </c>
    </row>
    <row r="4065" spans="1:6" x14ac:dyDescent="0.3">
      <c r="A4065" s="21" t="s">
        <v>14</v>
      </c>
      <c r="B4065" s="21" t="s">
        <v>6</v>
      </c>
      <c r="C4065" s="21" t="s">
        <v>11</v>
      </c>
      <c r="D4065" s="22">
        <v>46</v>
      </c>
      <c r="E4065" s="23" t="s">
        <v>78</v>
      </c>
      <c r="F4065">
        <f t="shared" si="63"/>
        <v>201907</v>
      </c>
    </row>
    <row r="4066" spans="1:6" x14ac:dyDescent="0.3">
      <c r="A4066" s="21" t="s">
        <v>14</v>
      </c>
      <c r="B4066" s="21" t="s">
        <v>6</v>
      </c>
      <c r="C4066" s="21" t="s">
        <v>12</v>
      </c>
      <c r="D4066" s="22">
        <v>19</v>
      </c>
      <c r="E4066" s="23" t="s">
        <v>78</v>
      </c>
      <c r="F4066">
        <f t="shared" si="63"/>
        <v>201907</v>
      </c>
    </row>
    <row r="4067" spans="1:6" x14ac:dyDescent="0.3">
      <c r="A4067" s="21" t="s">
        <v>140</v>
      </c>
      <c r="B4067" s="21" t="s">
        <v>6</v>
      </c>
      <c r="C4067" s="21" t="s">
        <v>7</v>
      </c>
      <c r="D4067" s="22">
        <v>13</v>
      </c>
      <c r="E4067" s="23" t="s">
        <v>78</v>
      </c>
      <c r="F4067">
        <f t="shared" si="63"/>
        <v>201907</v>
      </c>
    </row>
    <row r="4068" spans="1:6" x14ac:dyDescent="0.3">
      <c r="A4068" s="21" t="s">
        <v>140</v>
      </c>
      <c r="B4068" s="21" t="s">
        <v>6</v>
      </c>
      <c r="C4068" s="21" t="s">
        <v>9</v>
      </c>
      <c r="D4068" s="22">
        <v>2</v>
      </c>
      <c r="E4068" s="23" t="s">
        <v>78</v>
      </c>
      <c r="F4068">
        <f t="shared" si="63"/>
        <v>201907</v>
      </c>
    </row>
    <row r="4069" spans="1:6" x14ac:dyDescent="0.3">
      <c r="A4069" s="21" t="s">
        <v>140</v>
      </c>
      <c r="B4069" s="21" t="s">
        <v>6</v>
      </c>
      <c r="C4069" s="21" t="s">
        <v>10</v>
      </c>
      <c r="D4069" s="22">
        <v>5</v>
      </c>
      <c r="E4069" s="23" t="s">
        <v>78</v>
      </c>
      <c r="F4069">
        <f t="shared" si="63"/>
        <v>201907</v>
      </c>
    </row>
    <row r="4070" spans="1:6" x14ac:dyDescent="0.3">
      <c r="A4070" s="21" t="s">
        <v>140</v>
      </c>
      <c r="B4070" s="21" t="s">
        <v>6</v>
      </c>
      <c r="C4070" s="21" t="s">
        <v>11</v>
      </c>
      <c r="D4070" s="22">
        <v>1</v>
      </c>
      <c r="E4070" s="23" t="s">
        <v>78</v>
      </c>
      <c r="F4070">
        <f t="shared" si="63"/>
        <v>201907</v>
      </c>
    </row>
    <row r="4071" spans="1:6" x14ac:dyDescent="0.3">
      <c r="A4071" s="21" t="s">
        <v>140</v>
      </c>
      <c r="B4071" s="21" t="s">
        <v>6</v>
      </c>
      <c r="C4071" s="21" t="s">
        <v>12</v>
      </c>
      <c r="D4071" s="22">
        <v>1</v>
      </c>
      <c r="E4071" s="23" t="s">
        <v>78</v>
      </c>
      <c r="F4071">
        <f t="shared" si="63"/>
        <v>201907</v>
      </c>
    </row>
    <row r="4072" spans="1:6" x14ac:dyDescent="0.3">
      <c r="A4072" s="21" t="s">
        <v>15</v>
      </c>
      <c r="B4072" s="21" t="s">
        <v>6</v>
      </c>
      <c r="C4072" s="21" t="s">
        <v>7</v>
      </c>
      <c r="D4072" s="22">
        <v>386</v>
      </c>
      <c r="E4072" s="23" t="s">
        <v>78</v>
      </c>
      <c r="F4072">
        <f t="shared" si="63"/>
        <v>201907</v>
      </c>
    </row>
    <row r="4073" spans="1:6" x14ac:dyDescent="0.3">
      <c r="A4073" s="21" t="s">
        <v>15</v>
      </c>
      <c r="B4073" s="21" t="s">
        <v>6</v>
      </c>
      <c r="C4073" s="21" t="s">
        <v>9</v>
      </c>
      <c r="D4073" s="22">
        <v>160</v>
      </c>
      <c r="E4073" s="23" t="s">
        <v>78</v>
      </c>
      <c r="F4073">
        <f t="shared" si="63"/>
        <v>201907</v>
      </c>
    </row>
    <row r="4074" spans="1:6" x14ac:dyDescent="0.3">
      <c r="A4074" s="21" t="s">
        <v>15</v>
      </c>
      <c r="B4074" s="21" t="s">
        <v>6</v>
      </c>
      <c r="C4074" s="21" t="s">
        <v>10</v>
      </c>
      <c r="D4074" s="22">
        <v>454</v>
      </c>
      <c r="E4074" s="23" t="s">
        <v>78</v>
      </c>
      <c r="F4074">
        <f t="shared" si="63"/>
        <v>201907</v>
      </c>
    </row>
    <row r="4075" spans="1:6" x14ac:dyDescent="0.3">
      <c r="A4075" s="21" t="s">
        <v>15</v>
      </c>
      <c r="B4075" s="21" t="s">
        <v>6</v>
      </c>
      <c r="C4075" s="21" t="s">
        <v>11</v>
      </c>
      <c r="D4075" s="22">
        <v>189</v>
      </c>
      <c r="E4075" s="23" t="s">
        <v>78</v>
      </c>
      <c r="F4075">
        <f t="shared" si="63"/>
        <v>201907</v>
      </c>
    </row>
    <row r="4076" spans="1:6" x14ac:dyDescent="0.3">
      <c r="A4076" s="21" t="s">
        <v>15</v>
      </c>
      <c r="B4076" s="21" t="s">
        <v>6</v>
      </c>
      <c r="C4076" s="21" t="s">
        <v>12</v>
      </c>
      <c r="D4076" s="22">
        <v>24</v>
      </c>
      <c r="E4076" s="23" t="s">
        <v>78</v>
      </c>
      <c r="F4076">
        <f t="shared" si="63"/>
        <v>201907</v>
      </c>
    </row>
    <row r="4077" spans="1:6" x14ac:dyDescent="0.3">
      <c r="A4077" s="21" t="s">
        <v>16</v>
      </c>
      <c r="B4077" s="21" t="s">
        <v>6</v>
      </c>
      <c r="C4077" s="21" t="s">
        <v>7</v>
      </c>
      <c r="D4077" s="22">
        <v>1260</v>
      </c>
      <c r="E4077" s="23" t="s">
        <v>78</v>
      </c>
      <c r="F4077">
        <f t="shared" si="63"/>
        <v>201907</v>
      </c>
    </row>
    <row r="4078" spans="1:6" x14ac:dyDescent="0.3">
      <c r="A4078" s="21" t="s">
        <v>16</v>
      </c>
      <c r="B4078" s="21" t="s">
        <v>6</v>
      </c>
      <c r="C4078" s="21" t="s">
        <v>9</v>
      </c>
      <c r="D4078" s="22">
        <v>289</v>
      </c>
      <c r="E4078" s="23" t="s">
        <v>78</v>
      </c>
      <c r="F4078">
        <f t="shared" si="63"/>
        <v>201907</v>
      </c>
    </row>
    <row r="4079" spans="1:6" x14ac:dyDescent="0.3">
      <c r="A4079" s="21" t="s">
        <v>16</v>
      </c>
      <c r="B4079" s="21" t="s">
        <v>6</v>
      </c>
      <c r="C4079" s="21" t="s">
        <v>10</v>
      </c>
      <c r="D4079" s="22">
        <v>445</v>
      </c>
      <c r="E4079" s="23" t="s">
        <v>78</v>
      </c>
      <c r="F4079">
        <f t="shared" si="63"/>
        <v>201907</v>
      </c>
    </row>
    <row r="4080" spans="1:6" x14ac:dyDescent="0.3">
      <c r="A4080" s="21" t="s">
        <v>16</v>
      </c>
      <c r="B4080" s="21" t="s">
        <v>6</v>
      </c>
      <c r="C4080" s="21" t="s">
        <v>11</v>
      </c>
      <c r="D4080" s="22">
        <v>121</v>
      </c>
      <c r="E4080" s="23" t="s">
        <v>78</v>
      </c>
      <c r="F4080">
        <f t="shared" si="63"/>
        <v>201907</v>
      </c>
    </row>
    <row r="4081" spans="1:6" x14ac:dyDescent="0.3">
      <c r="A4081" s="21" t="s">
        <v>16</v>
      </c>
      <c r="B4081" s="21" t="s">
        <v>6</v>
      </c>
      <c r="C4081" s="21" t="s">
        <v>12</v>
      </c>
      <c r="D4081" s="22">
        <v>19</v>
      </c>
      <c r="E4081" s="23" t="s">
        <v>78</v>
      </c>
      <c r="F4081">
        <f t="shared" si="63"/>
        <v>201907</v>
      </c>
    </row>
    <row r="4082" spans="1:6" x14ac:dyDescent="0.3">
      <c r="A4082" s="21" t="s">
        <v>17</v>
      </c>
      <c r="B4082" s="21" t="s">
        <v>6</v>
      </c>
      <c r="C4082" s="21" t="s">
        <v>7</v>
      </c>
      <c r="D4082" s="22">
        <v>99</v>
      </c>
      <c r="E4082" s="23" t="s">
        <v>78</v>
      </c>
      <c r="F4082">
        <f t="shared" si="63"/>
        <v>201907</v>
      </c>
    </row>
    <row r="4083" spans="1:6" x14ac:dyDescent="0.3">
      <c r="A4083" s="21" t="s">
        <v>17</v>
      </c>
      <c r="B4083" s="21" t="s">
        <v>6</v>
      </c>
      <c r="C4083" s="21" t="s">
        <v>9</v>
      </c>
      <c r="D4083" s="22">
        <v>7</v>
      </c>
      <c r="E4083" s="23" t="s">
        <v>78</v>
      </c>
      <c r="F4083">
        <f t="shared" si="63"/>
        <v>201907</v>
      </c>
    </row>
    <row r="4084" spans="1:6" x14ac:dyDescent="0.3">
      <c r="A4084" s="21" t="s">
        <v>17</v>
      </c>
      <c r="B4084" s="21" t="s">
        <v>6</v>
      </c>
      <c r="C4084" s="21" t="s">
        <v>10</v>
      </c>
      <c r="D4084" s="22">
        <v>9</v>
      </c>
      <c r="E4084" s="23" t="s">
        <v>78</v>
      </c>
      <c r="F4084">
        <f t="shared" si="63"/>
        <v>201907</v>
      </c>
    </row>
    <row r="4085" spans="1:6" x14ac:dyDescent="0.3">
      <c r="A4085" s="21" t="s">
        <v>17</v>
      </c>
      <c r="B4085" s="21" t="s">
        <v>6</v>
      </c>
      <c r="C4085" s="21" t="s">
        <v>11</v>
      </c>
      <c r="D4085" s="22">
        <v>10</v>
      </c>
      <c r="E4085" s="23" t="s">
        <v>78</v>
      </c>
      <c r="F4085">
        <f t="shared" si="63"/>
        <v>201907</v>
      </c>
    </row>
    <row r="4086" spans="1:6" x14ac:dyDescent="0.3">
      <c r="A4086" s="21" t="s">
        <v>17</v>
      </c>
      <c r="B4086" s="21" t="s">
        <v>6</v>
      </c>
      <c r="C4086" s="21" t="s">
        <v>12</v>
      </c>
      <c r="D4086" s="22">
        <v>0</v>
      </c>
      <c r="E4086" s="23" t="s">
        <v>78</v>
      </c>
      <c r="F4086">
        <f t="shared" si="63"/>
        <v>201907</v>
      </c>
    </row>
    <row r="4087" spans="1:6" x14ac:dyDescent="0.3">
      <c r="A4087" s="21" t="s">
        <v>141</v>
      </c>
      <c r="B4087" s="21" t="s">
        <v>6</v>
      </c>
      <c r="C4087" s="21" t="s">
        <v>7</v>
      </c>
      <c r="D4087" s="22">
        <v>10</v>
      </c>
      <c r="E4087" s="23" t="s">
        <v>78</v>
      </c>
      <c r="F4087">
        <f t="shared" si="63"/>
        <v>201907</v>
      </c>
    </row>
    <row r="4088" spans="1:6" x14ac:dyDescent="0.3">
      <c r="A4088" s="21" t="s">
        <v>141</v>
      </c>
      <c r="B4088" s="21" t="s">
        <v>6</v>
      </c>
      <c r="C4088" s="21" t="s">
        <v>9</v>
      </c>
      <c r="D4088" s="22">
        <v>2</v>
      </c>
      <c r="E4088" s="23" t="s">
        <v>78</v>
      </c>
      <c r="F4088">
        <f t="shared" si="63"/>
        <v>201907</v>
      </c>
    </row>
    <row r="4089" spans="1:6" x14ac:dyDescent="0.3">
      <c r="A4089" s="21" t="s">
        <v>141</v>
      </c>
      <c r="B4089" s="21" t="s">
        <v>6</v>
      </c>
      <c r="C4089" s="21" t="s">
        <v>10</v>
      </c>
      <c r="D4089" s="22">
        <v>0</v>
      </c>
      <c r="E4089" s="23" t="s">
        <v>78</v>
      </c>
      <c r="F4089">
        <f t="shared" si="63"/>
        <v>201907</v>
      </c>
    </row>
    <row r="4090" spans="1:6" x14ac:dyDescent="0.3">
      <c r="A4090" s="21" t="s">
        <v>141</v>
      </c>
      <c r="B4090" s="21" t="s">
        <v>6</v>
      </c>
      <c r="C4090" s="21" t="s">
        <v>11</v>
      </c>
      <c r="D4090" s="22">
        <v>0</v>
      </c>
      <c r="E4090" s="23" t="s">
        <v>78</v>
      </c>
      <c r="F4090">
        <f t="shared" si="63"/>
        <v>201907</v>
      </c>
    </row>
    <row r="4091" spans="1:6" x14ac:dyDescent="0.3">
      <c r="A4091" s="21" t="s">
        <v>141</v>
      </c>
      <c r="B4091" s="21" t="s">
        <v>6</v>
      </c>
      <c r="C4091" s="21" t="s">
        <v>12</v>
      </c>
      <c r="D4091" s="22">
        <v>0</v>
      </c>
      <c r="E4091" s="23" t="s">
        <v>78</v>
      </c>
      <c r="F4091">
        <f t="shared" si="63"/>
        <v>201907</v>
      </c>
    </row>
    <row r="4092" spans="1:6" x14ac:dyDescent="0.3">
      <c r="A4092" s="21" t="s">
        <v>18</v>
      </c>
      <c r="B4092" s="21" t="s">
        <v>6</v>
      </c>
      <c r="C4092" s="21" t="s">
        <v>7</v>
      </c>
      <c r="D4092" s="22">
        <v>259</v>
      </c>
      <c r="E4092" s="23" t="s">
        <v>78</v>
      </c>
      <c r="F4092">
        <f t="shared" si="63"/>
        <v>201907</v>
      </c>
    </row>
    <row r="4093" spans="1:6" x14ac:dyDescent="0.3">
      <c r="A4093" s="21" t="s">
        <v>18</v>
      </c>
      <c r="B4093" s="21" t="s">
        <v>6</v>
      </c>
      <c r="C4093" s="21" t="s">
        <v>9</v>
      </c>
      <c r="D4093" s="22">
        <v>75</v>
      </c>
      <c r="E4093" s="23" t="s">
        <v>78</v>
      </c>
      <c r="F4093">
        <f t="shared" si="63"/>
        <v>201907</v>
      </c>
    </row>
    <row r="4094" spans="1:6" x14ac:dyDescent="0.3">
      <c r="A4094" s="21" t="s">
        <v>18</v>
      </c>
      <c r="B4094" s="21" t="s">
        <v>6</v>
      </c>
      <c r="C4094" s="21" t="s">
        <v>10</v>
      </c>
      <c r="D4094" s="22">
        <v>93</v>
      </c>
      <c r="E4094" s="23" t="s">
        <v>78</v>
      </c>
      <c r="F4094">
        <f t="shared" si="63"/>
        <v>201907</v>
      </c>
    </row>
    <row r="4095" spans="1:6" x14ac:dyDescent="0.3">
      <c r="A4095" s="21" t="s">
        <v>18</v>
      </c>
      <c r="B4095" s="21" t="s">
        <v>6</v>
      </c>
      <c r="C4095" s="21" t="s">
        <v>11</v>
      </c>
      <c r="D4095" s="22">
        <v>69</v>
      </c>
      <c r="E4095" s="23" t="s">
        <v>78</v>
      </c>
      <c r="F4095">
        <f t="shared" si="63"/>
        <v>201907</v>
      </c>
    </row>
    <row r="4096" spans="1:6" x14ac:dyDescent="0.3">
      <c r="A4096" s="21" t="s">
        <v>18</v>
      </c>
      <c r="B4096" s="21" t="s">
        <v>6</v>
      </c>
      <c r="C4096" s="21" t="s">
        <v>12</v>
      </c>
      <c r="D4096" s="22">
        <v>8</v>
      </c>
      <c r="E4096" s="23" t="s">
        <v>78</v>
      </c>
      <c r="F4096">
        <f t="shared" si="63"/>
        <v>201907</v>
      </c>
    </row>
    <row r="4097" spans="1:6" x14ac:dyDescent="0.3">
      <c r="A4097" s="21" t="s">
        <v>19</v>
      </c>
      <c r="B4097" s="21" t="s">
        <v>6</v>
      </c>
      <c r="C4097" s="21" t="s">
        <v>7</v>
      </c>
      <c r="D4097" s="22">
        <v>42</v>
      </c>
      <c r="E4097" s="23" t="s">
        <v>78</v>
      </c>
      <c r="F4097">
        <f t="shared" si="63"/>
        <v>201907</v>
      </c>
    </row>
    <row r="4098" spans="1:6" x14ac:dyDescent="0.3">
      <c r="A4098" s="21" t="s">
        <v>19</v>
      </c>
      <c r="B4098" s="21" t="s">
        <v>6</v>
      </c>
      <c r="C4098" s="21" t="s">
        <v>9</v>
      </c>
      <c r="D4098" s="22">
        <v>14</v>
      </c>
      <c r="E4098" s="23" t="s">
        <v>78</v>
      </c>
      <c r="F4098">
        <f t="shared" si="63"/>
        <v>201907</v>
      </c>
    </row>
    <row r="4099" spans="1:6" x14ac:dyDescent="0.3">
      <c r="A4099" s="21" t="s">
        <v>19</v>
      </c>
      <c r="B4099" s="21" t="s">
        <v>6</v>
      </c>
      <c r="C4099" s="21" t="s">
        <v>10</v>
      </c>
      <c r="D4099" s="22">
        <v>36</v>
      </c>
      <c r="E4099" s="23" t="s">
        <v>78</v>
      </c>
      <c r="F4099">
        <f t="shared" ref="F4099:F4162" si="64">YEAR(E4099)*100+MONTH(E4099)</f>
        <v>201907</v>
      </c>
    </row>
    <row r="4100" spans="1:6" x14ac:dyDescent="0.3">
      <c r="A4100" s="21" t="s">
        <v>19</v>
      </c>
      <c r="B4100" s="21" t="s">
        <v>6</v>
      </c>
      <c r="C4100" s="21" t="s">
        <v>11</v>
      </c>
      <c r="D4100" s="22">
        <v>19</v>
      </c>
      <c r="E4100" s="23" t="s">
        <v>78</v>
      </c>
      <c r="F4100">
        <f t="shared" si="64"/>
        <v>201907</v>
      </c>
    </row>
    <row r="4101" spans="1:6" x14ac:dyDescent="0.3">
      <c r="A4101" s="21" t="s">
        <v>19</v>
      </c>
      <c r="B4101" s="21" t="s">
        <v>6</v>
      </c>
      <c r="C4101" s="21" t="s">
        <v>12</v>
      </c>
      <c r="D4101" s="22">
        <v>1</v>
      </c>
      <c r="E4101" s="23" t="s">
        <v>78</v>
      </c>
      <c r="F4101">
        <f t="shared" si="64"/>
        <v>201907</v>
      </c>
    </row>
    <row r="4102" spans="1:6" x14ac:dyDescent="0.3">
      <c r="A4102" s="21" t="s">
        <v>20</v>
      </c>
      <c r="B4102" s="21" t="s">
        <v>6</v>
      </c>
      <c r="C4102" s="21" t="s">
        <v>7</v>
      </c>
      <c r="D4102" s="22">
        <v>83</v>
      </c>
      <c r="E4102" s="23" t="s">
        <v>78</v>
      </c>
      <c r="F4102">
        <f t="shared" si="64"/>
        <v>201907</v>
      </c>
    </row>
    <row r="4103" spans="1:6" x14ac:dyDescent="0.3">
      <c r="A4103" s="21" t="s">
        <v>20</v>
      </c>
      <c r="B4103" s="21" t="s">
        <v>6</v>
      </c>
      <c r="C4103" s="21" t="s">
        <v>9</v>
      </c>
      <c r="D4103" s="22">
        <v>12</v>
      </c>
      <c r="E4103" s="23" t="s">
        <v>78</v>
      </c>
      <c r="F4103">
        <f t="shared" si="64"/>
        <v>201907</v>
      </c>
    </row>
    <row r="4104" spans="1:6" x14ac:dyDescent="0.3">
      <c r="A4104" s="21" t="s">
        <v>20</v>
      </c>
      <c r="B4104" s="21" t="s">
        <v>6</v>
      </c>
      <c r="C4104" s="21" t="s">
        <v>10</v>
      </c>
      <c r="D4104" s="22">
        <v>6</v>
      </c>
      <c r="E4104" s="23" t="s">
        <v>78</v>
      </c>
      <c r="F4104">
        <f t="shared" si="64"/>
        <v>201907</v>
      </c>
    </row>
    <row r="4105" spans="1:6" x14ac:dyDescent="0.3">
      <c r="A4105" s="21" t="s">
        <v>20</v>
      </c>
      <c r="B4105" s="21" t="s">
        <v>6</v>
      </c>
      <c r="C4105" s="21" t="s">
        <v>11</v>
      </c>
      <c r="D4105" s="22">
        <v>4</v>
      </c>
      <c r="E4105" s="23" t="s">
        <v>78</v>
      </c>
      <c r="F4105">
        <f t="shared" si="64"/>
        <v>201907</v>
      </c>
    </row>
    <row r="4106" spans="1:6" x14ac:dyDescent="0.3">
      <c r="A4106" s="21" t="s">
        <v>20</v>
      </c>
      <c r="B4106" s="21" t="s">
        <v>6</v>
      </c>
      <c r="C4106" s="21" t="s">
        <v>12</v>
      </c>
      <c r="D4106" s="22">
        <v>0</v>
      </c>
      <c r="E4106" s="23" t="s">
        <v>78</v>
      </c>
      <c r="F4106">
        <f t="shared" si="64"/>
        <v>201907</v>
      </c>
    </row>
    <row r="4107" spans="1:6" x14ac:dyDescent="0.3">
      <c r="A4107" s="21" t="s">
        <v>21</v>
      </c>
      <c r="B4107" s="21" t="s">
        <v>6</v>
      </c>
      <c r="C4107" s="21" t="s">
        <v>7</v>
      </c>
      <c r="D4107" s="22">
        <v>18</v>
      </c>
      <c r="E4107" s="23" t="s">
        <v>78</v>
      </c>
      <c r="F4107">
        <f t="shared" si="64"/>
        <v>201907</v>
      </c>
    </row>
    <row r="4108" spans="1:6" x14ac:dyDescent="0.3">
      <c r="A4108" s="21" t="s">
        <v>21</v>
      </c>
      <c r="B4108" s="21" t="s">
        <v>6</v>
      </c>
      <c r="C4108" s="21" t="s">
        <v>9</v>
      </c>
      <c r="D4108" s="22">
        <v>37</v>
      </c>
      <c r="E4108" s="23" t="s">
        <v>78</v>
      </c>
      <c r="F4108">
        <f t="shared" si="64"/>
        <v>201907</v>
      </c>
    </row>
    <row r="4109" spans="1:6" x14ac:dyDescent="0.3">
      <c r="A4109" s="21" t="s">
        <v>21</v>
      </c>
      <c r="B4109" s="21" t="s">
        <v>6</v>
      </c>
      <c r="C4109" s="21" t="s">
        <v>10</v>
      </c>
      <c r="D4109" s="22">
        <v>19</v>
      </c>
      <c r="E4109" s="23" t="s">
        <v>78</v>
      </c>
      <c r="F4109">
        <f t="shared" si="64"/>
        <v>201907</v>
      </c>
    </row>
    <row r="4110" spans="1:6" x14ac:dyDescent="0.3">
      <c r="A4110" s="21" t="s">
        <v>21</v>
      </c>
      <c r="B4110" s="21" t="s">
        <v>6</v>
      </c>
      <c r="C4110" s="21" t="s">
        <v>11</v>
      </c>
      <c r="D4110" s="22">
        <v>2</v>
      </c>
      <c r="E4110" s="23" t="s">
        <v>78</v>
      </c>
      <c r="F4110">
        <f t="shared" si="64"/>
        <v>201907</v>
      </c>
    </row>
    <row r="4111" spans="1:6" x14ac:dyDescent="0.3">
      <c r="A4111" s="21" t="s">
        <v>21</v>
      </c>
      <c r="B4111" s="21" t="s">
        <v>6</v>
      </c>
      <c r="C4111" s="21" t="s">
        <v>12</v>
      </c>
      <c r="D4111" s="22">
        <v>3</v>
      </c>
      <c r="E4111" s="23" t="s">
        <v>78</v>
      </c>
      <c r="F4111">
        <f t="shared" si="64"/>
        <v>201907</v>
      </c>
    </row>
    <row r="4112" spans="1:6" x14ac:dyDescent="0.3">
      <c r="A4112" s="21" t="s">
        <v>22</v>
      </c>
      <c r="B4112" s="21" t="s">
        <v>6</v>
      </c>
      <c r="C4112" s="21" t="s">
        <v>7</v>
      </c>
      <c r="D4112" s="22">
        <v>18</v>
      </c>
      <c r="E4112" s="23" t="s">
        <v>78</v>
      </c>
      <c r="F4112">
        <f t="shared" si="64"/>
        <v>201907</v>
      </c>
    </row>
    <row r="4113" spans="1:6" x14ac:dyDescent="0.3">
      <c r="A4113" s="21" t="s">
        <v>22</v>
      </c>
      <c r="B4113" s="21" t="s">
        <v>6</v>
      </c>
      <c r="C4113" s="21" t="s">
        <v>9</v>
      </c>
      <c r="D4113" s="22">
        <v>2</v>
      </c>
      <c r="E4113" s="23" t="s">
        <v>78</v>
      </c>
      <c r="F4113">
        <f t="shared" si="64"/>
        <v>201907</v>
      </c>
    </row>
    <row r="4114" spans="1:6" x14ac:dyDescent="0.3">
      <c r="A4114" s="21" t="s">
        <v>22</v>
      </c>
      <c r="B4114" s="21" t="s">
        <v>6</v>
      </c>
      <c r="C4114" s="21" t="s">
        <v>10</v>
      </c>
      <c r="D4114" s="22">
        <v>2</v>
      </c>
      <c r="E4114" s="23" t="s">
        <v>78</v>
      </c>
      <c r="F4114">
        <f t="shared" si="64"/>
        <v>201907</v>
      </c>
    </row>
    <row r="4115" spans="1:6" x14ac:dyDescent="0.3">
      <c r="A4115" s="21" t="s">
        <v>22</v>
      </c>
      <c r="B4115" s="21" t="s">
        <v>6</v>
      </c>
      <c r="C4115" s="21" t="s">
        <v>11</v>
      </c>
      <c r="D4115" s="22">
        <v>4</v>
      </c>
      <c r="E4115" s="23" t="s">
        <v>78</v>
      </c>
      <c r="F4115">
        <f t="shared" si="64"/>
        <v>201907</v>
      </c>
    </row>
    <row r="4116" spans="1:6" x14ac:dyDescent="0.3">
      <c r="A4116" s="21" t="s">
        <v>22</v>
      </c>
      <c r="B4116" s="21" t="s">
        <v>6</v>
      </c>
      <c r="C4116" s="21" t="s">
        <v>12</v>
      </c>
      <c r="D4116" s="22">
        <v>0</v>
      </c>
      <c r="E4116" s="23" t="s">
        <v>78</v>
      </c>
      <c r="F4116">
        <f t="shared" si="64"/>
        <v>201907</v>
      </c>
    </row>
    <row r="4117" spans="1:6" x14ac:dyDescent="0.3">
      <c r="A4117" s="21" t="s">
        <v>23</v>
      </c>
      <c r="B4117" s="21" t="s">
        <v>6</v>
      </c>
      <c r="C4117" s="21" t="s">
        <v>7</v>
      </c>
      <c r="D4117" s="22">
        <v>0</v>
      </c>
      <c r="E4117" s="23" t="s">
        <v>78</v>
      </c>
      <c r="F4117">
        <f t="shared" si="64"/>
        <v>201907</v>
      </c>
    </row>
    <row r="4118" spans="1:6" x14ac:dyDescent="0.3">
      <c r="A4118" s="21" t="s">
        <v>23</v>
      </c>
      <c r="B4118" s="21" t="s">
        <v>6</v>
      </c>
      <c r="C4118" s="21" t="s">
        <v>9</v>
      </c>
      <c r="D4118" s="22">
        <v>0</v>
      </c>
      <c r="E4118" s="23" t="s">
        <v>78</v>
      </c>
      <c r="F4118">
        <f t="shared" si="64"/>
        <v>201907</v>
      </c>
    </row>
    <row r="4119" spans="1:6" x14ac:dyDescent="0.3">
      <c r="A4119" s="21" t="s">
        <v>23</v>
      </c>
      <c r="B4119" s="21" t="s">
        <v>6</v>
      </c>
      <c r="C4119" s="21" t="s">
        <v>10</v>
      </c>
      <c r="D4119" s="22">
        <v>0</v>
      </c>
      <c r="E4119" s="23" t="s">
        <v>78</v>
      </c>
      <c r="F4119">
        <f t="shared" si="64"/>
        <v>201907</v>
      </c>
    </row>
    <row r="4120" spans="1:6" x14ac:dyDescent="0.3">
      <c r="A4120" s="21" t="s">
        <v>23</v>
      </c>
      <c r="B4120" s="21" t="s">
        <v>6</v>
      </c>
      <c r="C4120" s="21" t="s">
        <v>11</v>
      </c>
      <c r="D4120" s="22">
        <v>0</v>
      </c>
      <c r="E4120" s="23" t="s">
        <v>78</v>
      </c>
      <c r="F4120">
        <f t="shared" si="64"/>
        <v>201907</v>
      </c>
    </row>
    <row r="4121" spans="1:6" x14ac:dyDescent="0.3">
      <c r="A4121" s="21" t="s">
        <v>23</v>
      </c>
      <c r="B4121" s="21" t="s">
        <v>6</v>
      </c>
      <c r="C4121" s="21" t="s">
        <v>12</v>
      </c>
      <c r="D4121" s="22">
        <v>0</v>
      </c>
      <c r="E4121" s="23" t="s">
        <v>78</v>
      </c>
      <c r="F4121">
        <f t="shared" si="64"/>
        <v>201907</v>
      </c>
    </row>
    <row r="4122" spans="1:6" x14ac:dyDescent="0.3">
      <c r="A4122" s="21" t="s">
        <v>24</v>
      </c>
      <c r="B4122" s="21" t="s">
        <v>6</v>
      </c>
      <c r="C4122" s="21" t="s">
        <v>7</v>
      </c>
      <c r="D4122" s="22">
        <v>1</v>
      </c>
      <c r="E4122" s="23" t="s">
        <v>78</v>
      </c>
      <c r="F4122">
        <f t="shared" si="64"/>
        <v>201907</v>
      </c>
    </row>
    <row r="4123" spans="1:6" x14ac:dyDescent="0.3">
      <c r="A4123" s="21" t="s">
        <v>24</v>
      </c>
      <c r="B4123" s="21" t="s">
        <v>6</v>
      </c>
      <c r="C4123" s="21" t="s">
        <v>9</v>
      </c>
      <c r="D4123" s="22">
        <v>0</v>
      </c>
      <c r="E4123" s="23" t="s">
        <v>78</v>
      </c>
      <c r="F4123">
        <f t="shared" si="64"/>
        <v>201907</v>
      </c>
    </row>
    <row r="4124" spans="1:6" x14ac:dyDescent="0.3">
      <c r="A4124" s="21" t="s">
        <v>24</v>
      </c>
      <c r="B4124" s="21" t="s">
        <v>6</v>
      </c>
      <c r="C4124" s="21" t="s">
        <v>10</v>
      </c>
      <c r="D4124" s="22">
        <v>0</v>
      </c>
      <c r="E4124" s="23" t="s">
        <v>78</v>
      </c>
      <c r="F4124">
        <f t="shared" si="64"/>
        <v>201907</v>
      </c>
    </row>
    <row r="4125" spans="1:6" x14ac:dyDescent="0.3">
      <c r="A4125" s="21" t="s">
        <v>24</v>
      </c>
      <c r="B4125" s="21" t="s">
        <v>6</v>
      </c>
      <c r="C4125" s="21" t="s">
        <v>11</v>
      </c>
      <c r="D4125" s="22">
        <v>0</v>
      </c>
      <c r="E4125" s="23" t="s">
        <v>78</v>
      </c>
      <c r="F4125">
        <f t="shared" si="64"/>
        <v>201907</v>
      </c>
    </row>
    <row r="4126" spans="1:6" x14ac:dyDescent="0.3">
      <c r="A4126" s="21" t="s">
        <v>24</v>
      </c>
      <c r="B4126" s="21" t="s">
        <v>6</v>
      </c>
      <c r="C4126" s="21" t="s">
        <v>12</v>
      </c>
      <c r="D4126" s="22">
        <v>2</v>
      </c>
      <c r="E4126" s="23" t="s">
        <v>78</v>
      </c>
      <c r="F4126">
        <f t="shared" si="64"/>
        <v>201907</v>
      </c>
    </row>
    <row r="4127" spans="1:6" x14ac:dyDescent="0.3">
      <c r="A4127" s="21" t="s">
        <v>5</v>
      </c>
      <c r="B4127" s="21" t="s">
        <v>6</v>
      </c>
      <c r="C4127" s="21" t="s">
        <v>7</v>
      </c>
      <c r="D4127" s="22">
        <v>295</v>
      </c>
      <c r="E4127" s="23" t="s">
        <v>79</v>
      </c>
      <c r="F4127">
        <f t="shared" si="64"/>
        <v>201908</v>
      </c>
    </row>
    <row r="4128" spans="1:6" x14ac:dyDescent="0.3">
      <c r="A4128" s="21" t="s">
        <v>5</v>
      </c>
      <c r="B4128" s="21" t="s">
        <v>6</v>
      </c>
      <c r="C4128" s="21" t="s">
        <v>9</v>
      </c>
      <c r="D4128" s="22">
        <v>96</v>
      </c>
      <c r="E4128" s="23" t="s">
        <v>79</v>
      </c>
      <c r="F4128">
        <f t="shared" si="64"/>
        <v>201908</v>
      </c>
    </row>
    <row r="4129" spans="1:6" x14ac:dyDescent="0.3">
      <c r="A4129" s="21" t="s">
        <v>5</v>
      </c>
      <c r="B4129" s="21" t="s">
        <v>6</v>
      </c>
      <c r="C4129" s="21" t="s">
        <v>10</v>
      </c>
      <c r="D4129" s="22">
        <v>142</v>
      </c>
      <c r="E4129" s="23" t="s">
        <v>79</v>
      </c>
      <c r="F4129">
        <f t="shared" si="64"/>
        <v>201908</v>
      </c>
    </row>
    <row r="4130" spans="1:6" x14ac:dyDescent="0.3">
      <c r="A4130" s="21" t="s">
        <v>5</v>
      </c>
      <c r="B4130" s="21" t="s">
        <v>6</v>
      </c>
      <c r="C4130" s="21" t="s">
        <v>11</v>
      </c>
      <c r="D4130" s="22">
        <v>69</v>
      </c>
      <c r="E4130" s="23" t="s">
        <v>79</v>
      </c>
      <c r="F4130">
        <f t="shared" si="64"/>
        <v>201908</v>
      </c>
    </row>
    <row r="4131" spans="1:6" x14ac:dyDescent="0.3">
      <c r="A4131" s="21" t="s">
        <v>5</v>
      </c>
      <c r="B4131" s="21" t="s">
        <v>6</v>
      </c>
      <c r="C4131" s="21" t="s">
        <v>12</v>
      </c>
      <c r="D4131" s="22">
        <v>25</v>
      </c>
      <c r="E4131" s="23" t="s">
        <v>79</v>
      </c>
      <c r="F4131">
        <f t="shared" si="64"/>
        <v>201908</v>
      </c>
    </row>
    <row r="4132" spans="1:6" x14ac:dyDescent="0.3">
      <c r="A4132" s="21" t="s">
        <v>13</v>
      </c>
      <c r="B4132" s="21" t="s">
        <v>6</v>
      </c>
      <c r="C4132" s="21" t="s">
        <v>7</v>
      </c>
      <c r="D4132" s="22">
        <v>45</v>
      </c>
      <c r="E4132" s="23" t="s">
        <v>79</v>
      </c>
      <c r="F4132">
        <f t="shared" si="64"/>
        <v>201908</v>
      </c>
    </row>
    <row r="4133" spans="1:6" x14ac:dyDescent="0.3">
      <c r="A4133" s="21" t="s">
        <v>13</v>
      </c>
      <c r="B4133" s="21" t="s">
        <v>6</v>
      </c>
      <c r="C4133" s="21" t="s">
        <v>9</v>
      </c>
      <c r="D4133" s="22">
        <v>12</v>
      </c>
      <c r="E4133" s="23" t="s">
        <v>79</v>
      </c>
      <c r="F4133">
        <f t="shared" si="64"/>
        <v>201908</v>
      </c>
    </row>
    <row r="4134" spans="1:6" x14ac:dyDescent="0.3">
      <c r="A4134" s="21" t="s">
        <v>13</v>
      </c>
      <c r="B4134" s="21" t="s">
        <v>6</v>
      </c>
      <c r="C4134" s="21" t="s">
        <v>10</v>
      </c>
      <c r="D4134" s="22">
        <v>35</v>
      </c>
      <c r="E4134" s="23" t="s">
        <v>79</v>
      </c>
      <c r="F4134">
        <f t="shared" si="64"/>
        <v>201908</v>
      </c>
    </row>
    <row r="4135" spans="1:6" x14ac:dyDescent="0.3">
      <c r="A4135" s="21" t="s">
        <v>13</v>
      </c>
      <c r="B4135" s="21" t="s">
        <v>6</v>
      </c>
      <c r="C4135" s="21" t="s">
        <v>11</v>
      </c>
      <c r="D4135" s="22">
        <v>14</v>
      </c>
      <c r="E4135" s="23" t="s">
        <v>79</v>
      </c>
      <c r="F4135">
        <f t="shared" si="64"/>
        <v>201908</v>
      </c>
    </row>
    <row r="4136" spans="1:6" x14ac:dyDescent="0.3">
      <c r="A4136" s="21" t="s">
        <v>13</v>
      </c>
      <c r="B4136" s="21" t="s">
        <v>6</v>
      </c>
      <c r="C4136" s="21" t="s">
        <v>12</v>
      </c>
      <c r="D4136" s="22">
        <v>3</v>
      </c>
      <c r="E4136" s="23" t="s">
        <v>79</v>
      </c>
      <c r="F4136">
        <f t="shared" si="64"/>
        <v>201908</v>
      </c>
    </row>
    <row r="4137" spans="1:6" x14ac:dyDescent="0.3">
      <c r="A4137" s="21" t="s">
        <v>14</v>
      </c>
      <c r="B4137" s="21" t="s">
        <v>6</v>
      </c>
      <c r="C4137" s="21" t="s">
        <v>7</v>
      </c>
      <c r="D4137" s="22">
        <v>91</v>
      </c>
      <c r="E4137" s="23" t="s">
        <v>79</v>
      </c>
      <c r="F4137">
        <f t="shared" si="64"/>
        <v>201908</v>
      </c>
    </row>
    <row r="4138" spans="1:6" x14ac:dyDescent="0.3">
      <c r="A4138" s="21" t="s">
        <v>14</v>
      </c>
      <c r="B4138" s="21" t="s">
        <v>6</v>
      </c>
      <c r="C4138" s="21" t="s">
        <v>9</v>
      </c>
      <c r="D4138" s="22">
        <v>31</v>
      </c>
      <c r="E4138" s="23" t="s">
        <v>79</v>
      </c>
      <c r="F4138">
        <f t="shared" si="64"/>
        <v>201908</v>
      </c>
    </row>
    <row r="4139" spans="1:6" x14ac:dyDescent="0.3">
      <c r="A4139" s="21" t="s">
        <v>14</v>
      </c>
      <c r="B4139" s="21" t="s">
        <v>6</v>
      </c>
      <c r="C4139" s="21" t="s">
        <v>10</v>
      </c>
      <c r="D4139" s="22">
        <v>81</v>
      </c>
      <c r="E4139" s="23" t="s">
        <v>79</v>
      </c>
      <c r="F4139">
        <f t="shared" si="64"/>
        <v>201908</v>
      </c>
    </row>
    <row r="4140" spans="1:6" x14ac:dyDescent="0.3">
      <c r="A4140" s="21" t="s">
        <v>14</v>
      </c>
      <c r="B4140" s="21" t="s">
        <v>6</v>
      </c>
      <c r="C4140" s="21" t="s">
        <v>11</v>
      </c>
      <c r="D4140" s="22">
        <v>39</v>
      </c>
      <c r="E4140" s="23" t="s">
        <v>79</v>
      </c>
      <c r="F4140">
        <f t="shared" si="64"/>
        <v>201908</v>
      </c>
    </row>
    <row r="4141" spans="1:6" x14ac:dyDescent="0.3">
      <c r="A4141" s="21" t="s">
        <v>14</v>
      </c>
      <c r="B4141" s="21" t="s">
        <v>6</v>
      </c>
      <c r="C4141" s="21" t="s">
        <v>12</v>
      </c>
      <c r="D4141" s="22">
        <v>16</v>
      </c>
      <c r="E4141" s="23" t="s">
        <v>79</v>
      </c>
      <c r="F4141">
        <f t="shared" si="64"/>
        <v>201908</v>
      </c>
    </row>
    <row r="4142" spans="1:6" x14ac:dyDescent="0.3">
      <c r="A4142" s="21" t="s">
        <v>140</v>
      </c>
      <c r="B4142" s="21" t="s">
        <v>6</v>
      </c>
      <c r="C4142" s="21" t="s">
        <v>7</v>
      </c>
      <c r="D4142" s="22">
        <v>18</v>
      </c>
      <c r="E4142" s="23" t="s">
        <v>79</v>
      </c>
      <c r="F4142">
        <f t="shared" si="64"/>
        <v>201908</v>
      </c>
    </row>
    <row r="4143" spans="1:6" x14ac:dyDescent="0.3">
      <c r="A4143" s="21" t="s">
        <v>140</v>
      </c>
      <c r="B4143" s="21" t="s">
        <v>6</v>
      </c>
      <c r="C4143" s="21" t="s">
        <v>9</v>
      </c>
      <c r="D4143" s="22">
        <v>2</v>
      </c>
      <c r="E4143" s="23" t="s">
        <v>79</v>
      </c>
      <c r="F4143">
        <f t="shared" si="64"/>
        <v>201908</v>
      </c>
    </row>
    <row r="4144" spans="1:6" x14ac:dyDescent="0.3">
      <c r="A4144" s="21" t="s">
        <v>140</v>
      </c>
      <c r="B4144" s="21" t="s">
        <v>6</v>
      </c>
      <c r="C4144" s="21" t="s">
        <v>10</v>
      </c>
      <c r="D4144" s="22">
        <v>7</v>
      </c>
      <c r="E4144" s="23" t="s">
        <v>79</v>
      </c>
      <c r="F4144">
        <f t="shared" si="64"/>
        <v>201908</v>
      </c>
    </row>
    <row r="4145" spans="1:6" x14ac:dyDescent="0.3">
      <c r="A4145" s="21" t="s">
        <v>140</v>
      </c>
      <c r="B4145" s="21" t="s">
        <v>6</v>
      </c>
      <c r="C4145" s="21" t="s">
        <v>11</v>
      </c>
      <c r="D4145" s="22">
        <v>1</v>
      </c>
      <c r="E4145" s="23" t="s">
        <v>79</v>
      </c>
      <c r="F4145">
        <f t="shared" si="64"/>
        <v>201908</v>
      </c>
    </row>
    <row r="4146" spans="1:6" x14ac:dyDescent="0.3">
      <c r="A4146" s="21" t="s">
        <v>140</v>
      </c>
      <c r="B4146" s="21" t="s">
        <v>6</v>
      </c>
      <c r="C4146" s="21" t="s">
        <v>12</v>
      </c>
      <c r="D4146" s="22">
        <v>0</v>
      </c>
      <c r="E4146" s="23" t="s">
        <v>79</v>
      </c>
      <c r="F4146">
        <f t="shared" si="64"/>
        <v>201908</v>
      </c>
    </row>
    <row r="4147" spans="1:6" x14ac:dyDescent="0.3">
      <c r="A4147" s="21" t="s">
        <v>15</v>
      </c>
      <c r="B4147" s="21" t="s">
        <v>6</v>
      </c>
      <c r="C4147" s="21" t="s">
        <v>7</v>
      </c>
      <c r="D4147" s="22">
        <v>360</v>
      </c>
      <c r="E4147" s="23" t="s">
        <v>79</v>
      </c>
      <c r="F4147">
        <f t="shared" si="64"/>
        <v>201908</v>
      </c>
    </row>
    <row r="4148" spans="1:6" x14ac:dyDescent="0.3">
      <c r="A4148" s="21" t="s">
        <v>15</v>
      </c>
      <c r="B4148" s="21" t="s">
        <v>6</v>
      </c>
      <c r="C4148" s="21" t="s">
        <v>9</v>
      </c>
      <c r="D4148" s="22">
        <v>176</v>
      </c>
      <c r="E4148" s="23" t="s">
        <v>79</v>
      </c>
      <c r="F4148">
        <f t="shared" si="64"/>
        <v>201908</v>
      </c>
    </row>
    <row r="4149" spans="1:6" x14ac:dyDescent="0.3">
      <c r="A4149" s="21" t="s">
        <v>15</v>
      </c>
      <c r="B4149" s="21" t="s">
        <v>6</v>
      </c>
      <c r="C4149" s="21" t="s">
        <v>10</v>
      </c>
      <c r="D4149" s="22">
        <v>380</v>
      </c>
      <c r="E4149" s="23" t="s">
        <v>79</v>
      </c>
      <c r="F4149">
        <f t="shared" si="64"/>
        <v>201908</v>
      </c>
    </row>
    <row r="4150" spans="1:6" x14ac:dyDescent="0.3">
      <c r="A4150" s="21" t="s">
        <v>15</v>
      </c>
      <c r="B4150" s="21" t="s">
        <v>6</v>
      </c>
      <c r="C4150" s="21" t="s">
        <v>11</v>
      </c>
      <c r="D4150" s="22">
        <v>142</v>
      </c>
      <c r="E4150" s="23" t="s">
        <v>79</v>
      </c>
      <c r="F4150">
        <f t="shared" si="64"/>
        <v>201908</v>
      </c>
    </row>
    <row r="4151" spans="1:6" x14ac:dyDescent="0.3">
      <c r="A4151" s="21" t="s">
        <v>15</v>
      </c>
      <c r="B4151" s="21" t="s">
        <v>6</v>
      </c>
      <c r="C4151" s="21" t="s">
        <v>12</v>
      </c>
      <c r="D4151" s="22">
        <v>32</v>
      </c>
      <c r="E4151" s="23" t="s">
        <v>79</v>
      </c>
      <c r="F4151">
        <f t="shared" si="64"/>
        <v>201908</v>
      </c>
    </row>
    <row r="4152" spans="1:6" x14ac:dyDescent="0.3">
      <c r="A4152" s="21" t="s">
        <v>16</v>
      </c>
      <c r="B4152" s="21" t="s">
        <v>6</v>
      </c>
      <c r="C4152" s="21" t="s">
        <v>7</v>
      </c>
      <c r="D4152" s="22">
        <v>1149</v>
      </c>
      <c r="E4152" s="23" t="s">
        <v>79</v>
      </c>
      <c r="F4152">
        <f t="shared" si="64"/>
        <v>201908</v>
      </c>
    </row>
    <row r="4153" spans="1:6" x14ac:dyDescent="0.3">
      <c r="A4153" s="21" t="s">
        <v>16</v>
      </c>
      <c r="B4153" s="21" t="s">
        <v>6</v>
      </c>
      <c r="C4153" s="21" t="s">
        <v>9</v>
      </c>
      <c r="D4153" s="22">
        <v>278</v>
      </c>
      <c r="E4153" s="23" t="s">
        <v>79</v>
      </c>
      <c r="F4153">
        <f t="shared" si="64"/>
        <v>201908</v>
      </c>
    </row>
    <row r="4154" spans="1:6" x14ac:dyDescent="0.3">
      <c r="A4154" s="21" t="s">
        <v>16</v>
      </c>
      <c r="B4154" s="21" t="s">
        <v>6</v>
      </c>
      <c r="C4154" s="21" t="s">
        <v>10</v>
      </c>
      <c r="D4154" s="22">
        <v>446</v>
      </c>
      <c r="E4154" s="23" t="s">
        <v>79</v>
      </c>
      <c r="F4154">
        <f t="shared" si="64"/>
        <v>201908</v>
      </c>
    </row>
    <row r="4155" spans="1:6" x14ac:dyDescent="0.3">
      <c r="A4155" s="21" t="s">
        <v>16</v>
      </c>
      <c r="B4155" s="21" t="s">
        <v>6</v>
      </c>
      <c r="C4155" s="21" t="s">
        <v>11</v>
      </c>
      <c r="D4155" s="22">
        <v>131</v>
      </c>
      <c r="E4155" s="23" t="s">
        <v>79</v>
      </c>
      <c r="F4155">
        <f t="shared" si="64"/>
        <v>201908</v>
      </c>
    </row>
    <row r="4156" spans="1:6" x14ac:dyDescent="0.3">
      <c r="A4156" s="21" t="s">
        <v>16</v>
      </c>
      <c r="B4156" s="21" t="s">
        <v>6</v>
      </c>
      <c r="C4156" s="21" t="s">
        <v>12</v>
      </c>
      <c r="D4156" s="22">
        <v>23</v>
      </c>
      <c r="E4156" s="23" t="s">
        <v>79</v>
      </c>
      <c r="F4156">
        <f t="shared" si="64"/>
        <v>201908</v>
      </c>
    </row>
    <row r="4157" spans="1:6" x14ac:dyDescent="0.3">
      <c r="A4157" s="21" t="s">
        <v>17</v>
      </c>
      <c r="B4157" s="21" t="s">
        <v>6</v>
      </c>
      <c r="C4157" s="21" t="s">
        <v>7</v>
      </c>
      <c r="D4157" s="22">
        <v>128</v>
      </c>
      <c r="E4157" s="23" t="s">
        <v>79</v>
      </c>
      <c r="F4157">
        <f t="shared" si="64"/>
        <v>201908</v>
      </c>
    </row>
    <row r="4158" spans="1:6" x14ac:dyDescent="0.3">
      <c r="A4158" s="21" t="s">
        <v>17</v>
      </c>
      <c r="B4158" s="21" t="s">
        <v>6</v>
      </c>
      <c r="C4158" s="21" t="s">
        <v>9</v>
      </c>
      <c r="D4158" s="22">
        <v>0</v>
      </c>
      <c r="E4158" s="23" t="s">
        <v>79</v>
      </c>
      <c r="F4158">
        <f t="shared" si="64"/>
        <v>201908</v>
      </c>
    </row>
    <row r="4159" spans="1:6" x14ac:dyDescent="0.3">
      <c r="A4159" s="21" t="s">
        <v>17</v>
      </c>
      <c r="B4159" s="21" t="s">
        <v>6</v>
      </c>
      <c r="C4159" s="21" t="s">
        <v>10</v>
      </c>
      <c r="D4159" s="22">
        <v>10</v>
      </c>
      <c r="E4159" s="23" t="s">
        <v>79</v>
      </c>
      <c r="F4159">
        <f t="shared" si="64"/>
        <v>201908</v>
      </c>
    </row>
    <row r="4160" spans="1:6" x14ac:dyDescent="0.3">
      <c r="A4160" s="21" t="s">
        <v>17</v>
      </c>
      <c r="B4160" s="21" t="s">
        <v>6</v>
      </c>
      <c r="C4160" s="21" t="s">
        <v>11</v>
      </c>
      <c r="D4160" s="22">
        <v>21</v>
      </c>
      <c r="E4160" s="23" t="s">
        <v>79</v>
      </c>
      <c r="F4160">
        <f t="shared" si="64"/>
        <v>201908</v>
      </c>
    </row>
    <row r="4161" spans="1:6" x14ac:dyDescent="0.3">
      <c r="A4161" s="21" t="s">
        <v>17</v>
      </c>
      <c r="B4161" s="21" t="s">
        <v>6</v>
      </c>
      <c r="C4161" s="21" t="s">
        <v>12</v>
      </c>
      <c r="D4161" s="22">
        <v>0</v>
      </c>
      <c r="E4161" s="23" t="s">
        <v>79</v>
      </c>
      <c r="F4161">
        <f t="shared" si="64"/>
        <v>201908</v>
      </c>
    </row>
    <row r="4162" spans="1:6" x14ac:dyDescent="0.3">
      <c r="A4162" s="21" t="s">
        <v>141</v>
      </c>
      <c r="B4162" s="21" t="s">
        <v>6</v>
      </c>
      <c r="C4162" s="21" t="s">
        <v>7</v>
      </c>
      <c r="D4162" s="22">
        <v>6</v>
      </c>
      <c r="E4162" s="23" t="s">
        <v>79</v>
      </c>
      <c r="F4162">
        <f t="shared" si="64"/>
        <v>201908</v>
      </c>
    </row>
    <row r="4163" spans="1:6" x14ac:dyDescent="0.3">
      <c r="A4163" s="21" t="s">
        <v>141</v>
      </c>
      <c r="B4163" s="21" t="s">
        <v>6</v>
      </c>
      <c r="C4163" s="21" t="s">
        <v>9</v>
      </c>
      <c r="D4163" s="22">
        <v>5</v>
      </c>
      <c r="E4163" s="23" t="s">
        <v>79</v>
      </c>
      <c r="F4163">
        <f t="shared" ref="F4163:F4226" si="65">YEAR(E4163)*100+MONTH(E4163)</f>
        <v>201908</v>
      </c>
    </row>
    <row r="4164" spans="1:6" x14ac:dyDescent="0.3">
      <c r="A4164" s="21" t="s">
        <v>141</v>
      </c>
      <c r="B4164" s="21" t="s">
        <v>6</v>
      </c>
      <c r="C4164" s="21" t="s">
        <v>10</v>
      </c>
      <c r="D4164" s="22">
        <v>4</v>
      </c>
      <c r="E4164" s="23" t="s">
        <v>79</v>
      </c>
      <c r="F4164">
        <f t="shared" si="65"/>
        <v>201908</v>
      </c>
    </row>
    <row r="4165" spans="1:6" x14ac:dyDescent="0.3">
      <c r="A4165" s="21" t="s">
        <v>141</v>
      </c>
      <c r="B4165" s="21" t="s">
        <v>6</v>
      </c>
      <c r="C4165" s="21" t="s">
        <v>11</v>
      </c>
      <c r="D4165" s="22">
        <v>0</v>
      </c>
      <c r="E4165" s="23" t="s">
        <v>79</v>
      </c>
      <c r="F4165">
        <f t="shared" si="65"/>
        <v>201908</v>
      </c>
    </row>
    <row r="4166" spans="1:6" x14ac:dyDescent="0.3">
      <c r="A4166" s="21" t="s">
        <v>141</v>
      </c>
      <c r="B4166" s="21" t="s">
        <v>6</v>
      </c>
      <c r="C4166" s="21" t="s">
        <v>12</v>
      </c>
      <c r="D4166" s="22">
        <v>0</v>
      </c>
      <c r="E4166" s="23" t="s">
        <v>79</v>
      </c>
      <c r="F4166">
        <f t="shared" si="65"/>
        <v>201908</v>
      </c>
    </row>
    <row r="4167" spans="1:6" x14ac:dyDescent="0.3">
      <c r="A4167" s="21" t="s">
        <v>18</v>
      </c>
      <c r="B4167" s="21" t="s">
        <v>6</v>
      </c>
      <c r="C4167" s="21" t="s">
        <v>7</v>
      </c>
      <c r="D4167" s="22">
        <v>243</v>
      </c>
      <c r="E4167" s="23" t="s">
        <v>79</v>
      </c>
      <c r="F4167">
        <f t="shared" si="65"/>
        <v>201908</v>
      </c>
    </row>
    <row r="4168" spans="1:6" x14ac:dyDescent="0.3">
      <c r="A4168" s="21" t="s">
        <v>18</v>
      </c>
      <c r="B4168" s="21" t="s">
        <v>6</v>
      </c>
      <c r="C4168" s="21" t="s">
        <v>9</v>
      </c>
      <c r="D4168" s="22">
        <v>74</v>
      </c>
      <c r="E4168" s="23" t="s">
        <v>79</v>
      </c>
      <c r="F4168">
        <f t="shared" si="65"/>
        <v>201908</v>
      </c>
    </row>
    <row r="4169" spans="1:6" x14ac:dyDescent="0.3">
      <c r="A4169" s="21" t="s">
        <v>18</v>
      </c>
      <c r="B4169" s="21" t="s">
        <v>6</v>
      </c>
      <c r="C4169" s="21" t="s">
        <v>10</v>
      </c>
      <c r="D4169" s="22">
        <v>79</v>
      </c>
      <c r="E4169" s="23" t="s">
        <v>79</v>
      </c>
      <c r="F4169">
        <f t="shared" si="65"/>
        <v>201908</v>
      </c>
    </row>
    <row r="4170" spans="1:6" x14ac:dyDescent="0.3">
      <c r="A4170" s="21" t="s">
        <v>18</v>
      </c>
      <c r="B4170" s="21" t="s">
        <v>6</v>
      </c>
      <c r="C4170" s="21" t="s">
        <v>11</v>
      </c>
      <c r="D4170" s="22">
        <v>69</v>
      </c>
      <c r="E4170" s="23" t="s">
        <v>79</v>
      </c>
      <c r="F4170">
        <f t="shared" si="65"/>
        <v>201908</v>
      </c>
    </row>
    <row r="4171" spans="1:6" x14ac:dyDescent="0.3">
      <c r="A4171" s="21" t="s">
        <v>18</v>
      </c>
      <c r="B4171" s="21" t="s">
        <v>6</v>
      </c>
      <c r="C4171" s="21" t="s">
        <v>12</v>
      </c>
      <c r="D4171" s="22">
        <v>17</v>
      </c>
      <c r="E4171" s="23" t="s">
        <v>79</v>
      </c>
      <c r="F4171">
        <f t="shared" si="65"/>
        <v>201908</v>
      </c>
    </row>
    <row r="4172" spans="1:6" x14ac:dyDescent="0.3">
      <c r="A4172" s="21" t="s">
        <v>19</v>
      </c>
      <c r="B4172" s="21" t="s">
        <v>6</v>
      </c>
      <c r="C4172" s="21" t="s">
        <v>7</v>
      </c>
      <c r="D4172" s="22">
        <v>32</v>
      </c>
      <c r="E4172" s="23" t="s">
        <v>79</v>
      </c>
      <c r="F4172">
        <f t="shared" si="65"/>
        <v>201908</v>
      </c>
    </row>
    <row r="4173" spans="1:6" x14ac:dyDescent="0.3">
      <c r="A4173" s="21" t="s">
        <v>19</v>
      </c>
      <c r="B4173" s="21" t="s">
        <v>6</v>
      </c>
      <c r="C4173" s="21" t="s">
        <v>9</v>
      </c>
      <c r="D4173" s="22">
        <v>7</v>
      </c>
      <c r="E4173" s="23" t="s">
        <v>79</v>
      </c>
      <c r="F4173">
        <f t="shared" si="65"/>
        <v>201908</v>
      </c>
    </row>
    <row r="4174" spans="1:6" x14ac:dyDescent="0.3">
      <c r="A4174" s="21" t="s">
        <v>19</v>
      </c>
      <c r="B4174" s="21" t="s">
        <v>6</v>
      </c>
      <c r="C4174" s="21" t="s">
        <v>10</v>
      </c>
      <c r="D4174" s="22">
        <v>8</v>
      </c>
      <c r="E4174" s="23" t="s">
        <v>79</v>
      </c>
      <c r="F4174">
        <f t="shared" si="65"/>
        <v>201908</v>
      </c>
    </row>
    <row r="4175" spans="1:6" x14ac:dyDescent="0.3">
      <c r="A4175" s="21" t="s">
        <v>19</v>
      </c>
      <c r="B4175" s="21" t="s">
        <v>6</v>
      </c>
      <c r="C4175" s="21" t="s">
        <v>11</v>
      </c>
      <c r="D4175" s="22">
        <v>13</v>
      </c>
      <c r="E4175" s="23" t="s">
        <v>79</v>
      </c>
      <c r="F4175">
        <f t="shared" si="65"/>
        <v>201908</v>
      </c>
    </row>
    <row r="4176" spans="1:6" x14ac:dyDescent="0.3">
      <c r="A4176" s="21" t="s">
        <v>19</v>
      </c>
      <c r="B4176" s="21" t="s">
        <v>6</v>
      </c>
      <c r="C4176" s="21" t="s">
        <v>12</v>
      </c>
      <c r="D4176" s="22">
        <v>3</v>
      </c>
      <c r="E4176" s="23" t="s">
        <v>79</v>
      </c>
      <c r="F4176">
        <f t="shared" si="65"/>
        <v>201908</v>
      </c>
    </row>
    <row r="4177" spans="1:6" x14ac:dyDescent="0.3">
      <c r="A4177" s="21" t="s">
        <v>20</v>
      </c>
      <c r="B4177" s="21" t="s">
        <v>6</v>
      </c>
      <c r="C4177" s="21" t="s">
        <v>7</v>
      </c>
      <c r="D4177" s="22">
        <v>87</v>
      </c>
      <c r="E4177" s="23" t="s">
        <v>79</v>
      </c>
      <c r="F4177">
        <f t="shared" si="65"/>
        <v>201908</v>
      </c>
    </row>
    <row r="4178" spans="1:6" x14ac:dyDescent="0.3">
      <c r="A4178" s="21" t="s">
        <v>20</v>
      </c>
      <c r="B4178" s="21" t="s">
        <v>6</v>
      </c>
      <c r="C4178" s="21" t="s">
        <v>9</v>
      </c>
      <c r="D4178" s="22">
        <v>4</v>
      </c>
      <c r="E4178" s="23" t="s">
        <v>79</v>
      </c>
      <c r="F4178">
        <f t="shared" si="65"/>
        <v>201908</v>
      </c>
    </row>
    <row r="4179" spans="1:6" x14ac:dyDescent="0.3">
      <c r="A4179" s="21" t="s">
        <v>20</v>
      </c>
      <c r="B4179" s="21" t="s">
        <v>6</v>
      </c>
      <c r="C4179" s="21" t="s">
        <v>10</v>
      </c>
      <c r="D4179" s="22">
        <v>15</v>
      </c>
      <c r="E4179" s="23" t="s">
        <v>79</v>
      </c>
      <c r="F4179">
        <f t="shared" si="65"/>
        <v>201908</v>
      </c>
    </row>
    <row r="4180" spans="1:6" x14ac:dyDescent="0.3">
      <c r="A4180" s="21" t="s">
        <v>20</v>
      </c>
      <c r="B4180" s="21" t="s">
        <v>6</v>
      </c>
      <c r="C4180" s="21" t="s">
        <v>11</v>
      </c>
      <c r="D4180" s="22">
        <v>9</v>
      </c>
      <c r="E4180" s="23" t="s">
        <v>79</v>
      </c>
      <c r="F4180">
        <f t="shared" si="65"/>
        <v>201908</v>
      </c>
    </row>
    <row r="4181" spans="1:6" x14ac:dyDescent="0.3">
      <c r="A4181" s="21" t="s">
        <v>20</v>
      </c>
      <c r="B4181" s="21" t="s">
        <v>6</v>
      </c>
      <c r="C4181" s="21" t="s">
        <v>12</v>
      </c>
      <c r="D4181" s="22">
        <v>1</v>
      </c>
      <c r="E4181" s="23" t="s">
        <v>79</v>
      </c>
      <c r="F4181">
        <f t="shared" si="65"/>
        <v>201908</v>
      </c>
    </row>
    <row r="4182" spans="1:6" x14ac:dyDescent="0.3">
      <c r="A4182" s="21" t="s">
        <v>21</v>
      </c>
      <c r="B4182" s="21" t="s">
        <v>6</v>
      </c>
      <c r="C4182" s="21" t="s">
        <v>7</v>
      </c>
      <c r="D4182" s="22">
        <v>13</v>
      </c>
      <c r="E4182" s="23" t="s">
        <v>79</v>
      </c>
      <c r="F4182">
        <f t="shared" si="65"/>
        <v>201908</v>
      </c>
    </row>
    <row r="4183" spans="1:6" x14ac:dyDescent="0.3">
      <c r="A4183" s="21" t="s">
        <v>21</v>
      </c>
      <c r="B4183" s="21" t="s">
        <v>6</v>
      </c>
      <c r="C4183" s="21" t="s">
        <v>9</v>
      </c>
      <c r="D4183" s="22">
        <v>5</v>
      </c>
      <c r="E4183" s="23" t="s">
        <v>79</v>
      </c>
      <c r="F4183">
        <f t="shared" si="65"/>
        <v>201908</v>
      </c>
    </row>
    <row r="4184" spans="1:6" x14ac:dyDescent="0.3">
      <c r="A4184" s="21" t="s">
        <v>21</v>
      </c>
      <c r="B4184" s="21" t="s">
        <v>6</v>
      </c>
      <c r="C4184" s="21" t="s">
        <v>10</v>
      </c>
      <c r="D4184" s="22">
        <v>21</v>
      </c>
      <c r="E4184" s="23" t="s">
        <v>79</v>
      </c>
      <c r="F4184">
        <f t="shared" si="65"/>
        <v>201908</v>
      </c>
    </row>
    <row r="4185" spans="1:6" x14ac:dyDescent="0.3">
      <c r="A4185" s="21" t="s">
        <v>21</v>
      </c>
      <c r="B4185" s="21" t="s">
        <v>6</v>
      </c>
      <c r="C4185" s="21" t="s">
        <v>11</v>
      </c>
      <c r="D4185" s="22">
        <v>1</v>
      </c>
      <c r="E4185" s="23" t="s">
        <v>79</v>
      </c>
      <c r="F4185">
        <f t="shared" si="65"/>
        <v>201908</v>
      </c>
    </row>
    <row r="4186" spans="1:6" x14ac:dyDescent="0.3">
      <c r="A4186" s="21" t="s">
        <v>21</v>
      </c>
      <c r="B4186" s="21" t="s">
        <v>6</v>
      </c>
      <c r="C4186" s="21" t="s">
        <v>12</v>
      </c>
      <c r="D4186" s="22">
        <v>1</v>
      </c>
      <c r="E4186" s="23" t="s">
        <v>79</v>
      </c>
      <c r="F4186">
        <f t="shared" si="65"/>
        <v>201908</v>
      </c>
    </row>
    <row r="4187" spans="1:6" x14ac:dyDescent="0.3">
      <c r="A4187" s="21" t="s">
        <v>22</v>
      </c>
      <c r="B4187" s="21" t="s">
        <v>6</v>
      </c>
      <c r="C4187" s="21" t="s">
        <v>7</v>
      </c>
      <c r="D4187" s="22">
        <v>8</v>
      </c>
      <c r="E4187" s="23" t="s">
        <v>79</v>
      </c>
      <c r="F4187">
        <f t="shared" si="65"/>
        <v>201908</v>
      </c>
    </row>
    <row r="4188" spans="1:6" x14ac:dyDescent="0.3">
      <c r="A4188" s="21" t="s">
        <v>22</v>
      </c>
      <c r="B4188" s="21" t="s">
        <v>6</v>
      </c>
      <c r="C4188" s="21" t="s">
        <v>9</v>
      </c>
      <c r="D4188" s="22">
        <v>0</v>
      </c>
      <c r="E4188" s="23" t="s">
        <v>79</v>
      </c>
      <c r="F4188">
        <f t="shared" si="65"/>
        <v>201908</v>
      </c>
    </row>
    <row r="4189" spans="1:6" x14ac:dyDescent="0.3">
      <c r="A4189" s="21" t="s">
        <v>22</v>
      </c>
      <c r="B4189" s="21" t="s">
        <v>6</v>
      </c>
      <c r="C4189" s="21" t="s">
        <v>10</v>
      </c>
      <c r="D4189" s="22">
        <v>1</v>
      </c>
      <c r="E4189" s="23" t="s">
        <v>79</v>
      </c>
      <c r="F4189">
        <f t="shared" si="65"/>
        <v>201908</v>
      </c>
    </row>
    <row r="4190" spans="1:6" x14ac:dyDescent="0.3">
      <c r="A4190" s="21" t="s">
        <v>22</v>
      </c>
      <c r="B4190" s="21" t="s">
        <v>6</v>
      </c>
      <c r="C4190" s="21" t="s">
        <v>11</v>
      </c>
      <c r="D4190" s="22">
        <v>2</v>
      </c>
      <c r="E4190" s="23" t="s">
        <v>79</v>
      </c>
      <c r="F4190">
        <f t="shared" si="65"/>
        <v>201908</v>
      </c>
    </row>
    <row r="4191" spans="1:6" x14ac:dyDescent="0.3">
      <c r="A4191" s="21" t="s">
        <v>22</v>
      </c>
      <c r="B4191" s="21" t="s">
        <v>6</v>
      </c>
      <c r="C4191" s="21" t="s">
        <v>12</v>
      </c>
      <c r="D4191" s="22">
        <v>1</v>
      </c>
      <c r="E4191" s="23" t="s">
        <v>79</v>
      </c>
      <c r="F4191">
        <f t="shared" si="65"/>
        <v>201908</v>
      </c>
    </row>
    <row r="4192" spans="1:6" x14ac:dyDescent="0.3">
      <c r="A4192" s="21" t="s">
        <v>23</v>
      </c>
      <c r="B4192" s="21" t="s">
        <v>6</v>
      </c>
      <c r="C4192" s="21" t="s">
        <v>7</v>
      </c>
      <c r="D4192" s="22">
        <v>0</v>
      </c>
      <c r="E4192" s="23" t="s">
        <v>79</v>
      </c>
      <c r="F4192">
        <f t="shared" si="65"/>
        <v>201908</v>
      </c>
    </row>
    <row r="4193" spans="1:6" x14ac:dyDescent="0.3">
      <c r="A4193" s="21" t="s">
        <v>23</v>
      </c>
      <c r="B4193" s="21" t="s">
        <v>6</v>
      </c>
      <c r="C4193" s="21" t="s">
        <v>9</v>
      </c>
      <c r="D4193" s="22">
        <v>0</v>
      </c>
      <c r="E4193" s="23" t="s">
        <v>79</v>
      </c>
      <c r="F4193">
        <f t="shared" si="65"/>
        <v>201908</v>
      </c>
    </row>
    <row r="4194" spans="1:6" x14ac:dyDescent="0.3">
      <c r="A4194" s="21" t="s">
        <v>23</v>
      </c>
      <c r="B4194" s="21" t="s">
        <v>6</v>
      </c>
      <c r="C4194" s="21" t="s">
        <v>10</v>
      </c>
      <c r="D4194" s="22">
        <v>0</v>
      </c>
      <c r="E4194" s="23" t="s">
        <v>79</v>
      </c>
      <c r="F4194">
        <f t="shared" si="65"/>
        <v>201908</v>
      </c>
    </row>
    <row r="4195" spans="1:6" x14ac:dyDescent="0.3">
      <c r="A4195" s="21" t="s">
        <v>23</v>
      </c>
      <c r="B4195" s="21" t="s">
        <v>6</v>
      </c>
      <c r="C4195" s="21" t="s">
        <v>11</v>
      </c>
      <c r="D4195" s="22">
        <v>0</v>
      </c>
      <c r="E4195" s="23" t="s">
        <v>79</v>
      </c>
      <c r="F4195">
        <f t="shared" si="65"/>
        <v>201908</v>
      </c>
    </row>
    <row r="4196" spans="1:6" x14ac:dyDescent="0.3">
      <c r="A4196" s="21" t="s">
        <v>23</v>
      </c>
      <c r="B4196" s="21" t="s">
        <v>6</v>
      </c>
      <c r="C4196" s="21" t="s">
        <v>12</v>
      </c>
      <c r="D4196" s="22">
        <v>1</v>
      </c>
      <c r="E4196" s="23" t="s">
        <v>79</v>
      </c>
      <c r="F4196">
        <f t="shared" si="65"/>
        <v>201908</v>
      </c>
    </row>
    <row r="4197" spans="1:6" x14ac:dyDescent="0.3">
      <c r="A4197" s="21" t="s">
        <v>24</v>
      </c>
      <c r="B4197" s="21" t="s">
        <v>6</v>
      </c>
      <c r="C4197" s="21" t="s">
        <v>7</v>
      </c>
      <c r="D4197" s="22">
        <v>7</v>
      </c>
      <c r="E4197" s="23" t="s">
        <v>79</v>
      </c>
      <c r="F4197">
        <f t="shared" si="65"/>
        <v>201908</v>
      </c>
    </row>
    <row r="4198" spans="1:6" x14ac:dyDescent="0.3">
      <c r="A4198" s="21" t="s">
        <v>24</v>
      </c>
      <c r="B4198" s="21" t="s">
        <v>6</v>
      </c>
      <c r="C4198" s="21" t="s">
        <v>9</v>
      </c>
      <c r="D4198" s="22">
        <v>0</v>
      </c>
      <c r="E4198" s="23" t="s">
        <v>79</v>
      </c>
      <c r="F4198">
        <f t="shared" si="65"/>
        <v>201908</v>
      </c>
    </row>
    <row r="4199" spans="1:6" x14ac:dyDescent="0.3">
      <c r="A4199" s="21" t="s">
        <v>24</v>
      </c>
      <c r="B4199" s="21" t="s">
        <v>6</v>
      </c>
      <c r="C4199" s="21" t="s">
        <v>10</v>
      </c>
      <c r="D4199" s="22">
        <v>0</v>
      </c>
      <c r="E4199" s="23" t="s">
        <v>79</v>
      </c>
      <c r="F4199">
        <f t="shared" si="65"/>
        <v>201908</v>
      </c>
    </row>
    <row r="4200" spans="1:6" x14ac:dyDescent="0.3">
      <c r="A4200" s="21" t="s">
        <v>24</v>
      </c>
      <c r="B4200" s="21" t="s">
        <v>6</v>
      </c>
      <c r="C4200" s="21" t="s">
        <v>11</v>
      </c>
      <c r="D4200" s="22">
        <v>0</v>
      </c>
      <c r="E4200" s="23" t="s">
        <v>79</v>
      </c>
      <c r="F4200">
        <f t="shared" si="65"/>
        <v>201908</v>
      </c>
    </row>
    <row r="4201" spans="1:6" x14ac:dyDescent="0.3">
      <c r="A4201" s="21" t="s">
        <v>24</v>
      </c>
      <c r="B4201" s="21" t="s">
        <v>6</v>
      </c>
      <c r="C4201" s="21" t="s">
        <v>12</v>
      </c>
      <c r="D4201" s="22">
        <v>0</v>
      </c>
      <c r="E4201" s="23" t="s">
        <v>79</v>
      </c>
      <c r="F4201">
        <f t="shared" si="65"/>
        <v>201908</v>
      </c>
    </row>
    <row r="4202" spans="1:6" x14ac:dyDescent="0.3">
      <c r="A4202" s="21" t="s">
        <v>5</v>
      </c>
      <c r="B4202" s="21" t="s">
        <v>6</v>
      </c>
      <c r="C4202" s="21" t="s">
        <v>7</v>
      </c>
      <c r="D4202" s="22">
        <v>267</v>
      </c>
      <c r="E4202" s="23" t="s">
        <v>80</v>
      </c>
      <c r="F4202">
        <f t="shared" si="65"/>
        <v>201909</v>
      </c>
    </row>
    <row r="4203" spans="1:6" x14ac:dyDescent="0.3">
      <c r="A4203" s="21" t="s">
        <v>5</v>
      </c>
      <c r="B4203" s="21" t="s">
        <v>6</v>
      </c>
      <c r="C4203" s="21" t="s">
        <v>9</v>
      </c>
      <c r="D4203" s="22">
        <v>86</v>
      </c>
      <c r="E4203" s="23" t="s">
        <v>80</v>
      </c>
      <c r="F4203">
        <f t="shared" si="65"/>
        <v>201909</v>
      </c>
    </row>
    <row r="4204" spans="1:6" x14ac:dyDescent="0.3">
      <c r="A4204" s="21" t="s">
        <v>5</v>
      </c>
      <c r="B4204" s="21" t="s">
        <v>6</v>
      </c>
      <c r="C4204" s="21" t="s">
        <v>10</v>
      </c>
      <c r="D4204" s="22">
        <v>119</v>
      </c>
      <c r="E4204" s="23" t="s">
        <v>80</v>
      </c>
      <c r="F4204">
        <f t="shared" si="65"/>
        <v>201909</v>
      </c>
    </row>
    <row r="4205" spans="1:6" x14ac:dyDescent="0.3">
      <c r="A4205" s="21" t="s">
        <v>5</v>
      </c>
      <c r="B4205" s="21" t="s">
        <v>6</v>
      </c>
      <c r="C4205" s="21" t="s">
        <v>11</v>
      </c>
      <c r="D4205" s="22">
        <v>74</v>
      </c>
      <c r="E4205" s="23" t="s">
        <v>80</v>
      </c>
      <c r="F4205">
        <f t="shared" si="65"/>
        <v>201909</v>
      </c>
    </row>
    <row r="4206" spans="1:6" x14ac:dyDescent="0.3">
      <c r="A4206" s="21" t="s">
        <v>5</v>
      </c>
      <c r="B4206" s="21" t="s">
        <v>6</v>
      </c>
      <c r="C4206" s="21" t="s">
        <v>12</v>
      </c>
      <c r="D4206" s="22">
        <v>16</v>
      </c>
      <c r="E4206" s="23" t="s">
        <v>80</v>
      </c>
      <c r="F4206">
        <f t="shared" si="65"/>
        <v>201909</v>
      </c>
    </row>
    <row r="4207" spans="1:6" x14ac:dyDescent="0.3">
      <c r="A4207" s="21" t="s">
        <v>13</v>
      </c>
      <c r="B4207" s="21" t="s">
        <v>6</v>
      </c>
      <c r="C4207" s="21" t="s">
        <v>7</v>
      </c>
      <c r="D4207" s="22">
        <v>31</v>
      </c>
      <c r="E4207" s="23" t="s">
        <v>80</v>
      </c>
      <c r="F4207">
        <f t="shared" si="65"/>
        <v>201909</v>
      </c>
    </row>
    <row r="4208" spans="1:6" x14ac:dyDescent="0.3">
      <c r="A4208" s="21" t="s">
        <v>13</v>
      </c>
      <c r="B4208" s="21" t="s">
        <v>6</v>
      </c>
      <c r="C4208" s="21" t="s">
        <v>9</v>
      </c>
      <c r="D4208" s="22">
        <v>12</v>
      </c>
      <c r="E4208" s="23" t="s">
        <v>80</v>
      </c>
      <c r="F4208">
        <f t="shared" si="65"/>
        <v>201909</v>
      </c>
    </row>
    <row r="4209" spans="1:6" x14ac:dyDescent="0.3">
      <c r="A4209" s="21" t="s">
        <v>13</v>
      </c>
      <c r="B4209" s="21" t="s">
        <v>6</v>
      </c>
      <c r="C4209" s="21" t="s">
        <v>10</v>
      </c>
      <c r="D4209" s="22">
        <v>22</v>
      </c>
      <c r="E4209" s="23" t="s">
        <v>80</v>
      </c>
      <c r="F4209">
        <f t="shared" si="65"/>
        <v>201909</v>
      </c>
    </row>
    <row r="4210" spans="1:6" x14ac:dyDescent="0.3">
      <c r="A4210" s="21" t="s">
        <v>13</v>
      </c>
      <c r="B4210" s="21" t="s">
        <v>6</v>
      </c>
      <c r="C4210" s="21" t="s">
        <v>11</v>
      </c>
      <c r="D4210" s="22">
        <v>10</v>
      </c>
      <c r="E4210" s="23" t="s">
        <v>80</v>
      </c>
      <c r="F4210">
        <f t="shared" si="65"/>
        <v>201909</v>
      </c>
    </row>
    <row r="4211" spans="1:6" x14ac:dyDescent="0.3">
      <c r="A4211" s="21" t="s">
        <v>13</v>
      </c>
      <c r="B4211" s="21" t="s">
        <v>6</v>
      </c>
      <c r="C4211" s="21" t="s">
        <v>12</v>
      </c>
      <c r="D4211" s="22">
        <v>2</v>
      </c>
      <c r="E4211" s="23" t="s">
        <v>80</v>
      </c>
      <c r="F4211">
        <f t="shared" si="65"/>
        <v>201909</v>
      </c>
    </row>
    <row r="4212" spans="1:6" x14ac:dyDescent="0.3">
      <c r="A4212" s="21" t="s">
        <v>14</v>
      </c>
      <c r="B4212" s="21" t="s">
        <v>6</v>
      </c>
      <c r="C4212" s="21" t="s">
        <v>7</v>
      </c>
      <c r="D4212" s="22">
        <v>125</v>
      </c>
      <c r="E4212" s="23" t="s">
        <v>80</v>
      </c>
      <c r="F4212">
        <f t="shared" si="65"/>
        <v>201909</v>
      </c>
    </row>
    <row r="4213" spans="1:6" x14ac:dyDescent="0.3">
      <c r="A4213" s="21" t="s">
        <v>14</v>
      </c>
      <c r="B4213" s="21" t="s">
        <v>6</v>
      </c>
      <c r="C4213" s="21" t="s">
        <v>9</v>
      </c>
      <c r="D4213" s="22">
        <v>38</v>
      </c>
      <c r="E4213" s="23" t="s">
        <v>80</v>
      </c>
      <c r="F4213">
        <f t="shared" si="65"/>
        <v>201909</v>
      </c>
    </row>
    <row r="4214" spans="1:6" x14ac:dyDescent="0.3">
      <c r="A4214" s="21" t="s">
        <v>14</v>
      </c>
      <c r="B4214" s="21" t="s">
        <v>6</v>
      </c>
      <c r="C4214" s="21" t="s">
        <v>10</v>
      </c>
      <c r="D4214" s="22">
        <v>58</v>
      </c>
      <c r="E4214" s="23" t="s">
        <v>80</v>
      </c>
      <c r="F4214">
        <f t="shared" si="65"/>
        <v>201909</v>
      </c>
    </row>
    <row r="4215" spans="1:6" x14ac:dyDescent="0.3">
      <c r="A4215" s="21" t="s">
        <v>14</v>
      </c>
      <c r="B4215" s="21" t="s">
        <v>6</v>
      </c>
      <c r="C4215" s="21" t="s">
        <v>11</v>
      </c>
      <c r="D4215" s="22">
        <v>30</v>
      </c>
      <c r="E4215" s="23" t="s">
        <v>80</v>
      </c>
      <c r="F4215">
        <f t="shared" si="65"/>
        <v>201909</v>
      </c>
    </row>
    <row r="4216" spans="1:6" x14ac:dyDescent="0.3">
      <c r="A4216" s="21" t="s">
        <v>14</v>
      </c>
      <c r="B4216" s="21" t="s">
        <v>6</v>
      </c>
      <c r="C4216" s="21" t="s">
        <v>12</v>
      </c>
      <c r="D4216" s="22">
        <v>11</v>
      </c>
      <c r="E4216" s="23" t="s">
        <v>80</v>
      </c>
      <c r="F4216">
        <f t="shared" si="65"/>
        <v>201909</v>
      </c>
    </row>
    <row r="4217" spans="1:6" x14ac:dyDescent="0.3">
      <c r="A4217" s="21" t="s">
        <v>140</v>
      </c>
      <c r="B4217" s="21" t="s">
        <v>6</v>
      </c>
      <c r="C4217" s="21" t="s">
        <v>7</v>
      </c>
      <c r="D4217" s="22">
        <v>14</v>
      </c>
      <c r="E4217" s="23" t="s">
        <v>80</v>
      </c>
      <c r="F4217">
        <f t="shared" si="65"/>
        <v>201909</v>
      </c>
    </row>
    <row r="4218" spans="1:6" x14ac:dyDescent="0.3">
      <c r="A4218" s="21" t="s">
        <v>140</v>
      </c>
      <c r="B4218" s="21" t="s">
        <v>6</v>
      </c>
      <c r="C4218" s="21" t="s">
        <v>9</v>
      </c>
      <c r="D4218" s="22">
        <v>3</v>
      </c>
      <c r="E4218" s="23" t="s">
        <v>80</v>
      </c>
      <c r="F4218">
        <f t="shared" si="65"/>
        <v>201909</v>
      </c>
    </row>
    <row r="4219" spans="1:6" x14ac:dyDescent="0.3">
      <c r="A4219" s="21" t="s">
        <v>140</v>
      </c>
      <c r="B4219" s="21" t="s">
        <v>6</v>
      </c>
      <c r="C4219" s="21" t="s">
        <v>10</v>
      </c>
      <c r="D4219" s="22">
        <v>1</v>
      </c>
      <c r="E4219" s="23" t="s">
        <v>80</v>
      </c>
      <c r="F4219">
        <f t="shared" si="65"/>
        <v>201909</v>
      </c>
    </row>
    <row r="4220" spans="1:6" x14ac:dyDescent="0.3">
      <c r="A4220" s="21" t="s">
        <v>140</v>
      </c>
      <c r="B4220" s="21" t="s">
        <v>6</v>
      </c>
      <c r="C4220" s="21" t="s">
        <v>11</v>
      </c>
      <c r="D4220" s="22">
        <v>1</v>
      </c>
      <c r="E4220" s="23" t="s">
        <v>80</v>
      </c>
      <c r="F4220">
        <f t="shared" si="65"/>
        <v>201909</v>
      </c>
    </row>
    <row r="4221" spans="1:6" x14ac:dyDescent="0.3">
      <c r="A4221" s="21" t="s">
        <v>140</v>
      </c>
      <c r="B4221" s="21" t="s">
        <v>6</v>
      </c>
      <c r="C4221" s="21" t="s">
        <v>12</v>
      </c>
      <c r="D4221" s="22">
        <v>0</v>
      </c>
      <c r="E4221" s="23" t="s">
        <v>80</v>
      </c>
      <c r="F4221">
        <f t="shared" si="65"/>
        <v>201909</v>
      </c>
    </row>
    <row r="4222" spans="1:6" x14ac:dyDescent="0.3">
      <c r="A4222" s="21" t="s">
        <v>15</v>
      </c>
      <c r="B4222" s="21" t="s">
        <v>6</v>
      </c>
      <c r="C4222" s="21" t="s">
        <v>7</v>
      </c>
      <c r="D4222" s="22">
        <v>351</v>
      </c>
      <c r="E4222" s="23" t="s">
        <v>80</v>
      </c>
      <c r="F4222">
        <f t="shared" si="65"/>
        <v>201909</v>
      </c>
    </row>
    <row r="4223" spans="1:6" x14ac:dyDescent="0.3">
      <c r="A4223" s="21" t="s">
        <v>15</v>
      </c>
      <c r="B4223" s="21" t="s">
        <v>6</v>
      </c>
      <c r="C4223" s="21" t="s">
        <v>9</v>
      </c>
      <c r="D4223" s="22">
        <v>131</v>
      </c>
      <c r="E4223" s="23" t="s">
        <v>80</v>
      </c>
      <c r="F4223">
        <f t="shared" si="65"/>
        <v>201909</v>
      </c>
    </row>
    <row r="4224" spans="1:6" x14ac:dyDescent="0.3">
      <c r="A4224" s="21" t="s">
        <v>15</v>
      </c>
      <c r="B4224" s="21" t="s">
        <v>6</v>
      </c>
      <c r="C4224" s="21" t="s">
        <v>10</v>
      </c>
      <c r="D4224" s="22">
        <v>393</v>
      </c>
      <c r="E4224" s="23" t="s">
        <v>80</v>
      </c>
      <c r="F4224">
        <f t="shared" si="65"/>
        <v>201909</v>
      </c>
    </row>
    <row r="4225" spans="1:6" x14ac:dyDescent="0.3">
      <c r="A4225" s="21" t="s">
        <v>15</v>
      </c>
      <c r="B4225" s="21" t="s">
        <v>6</v>
      </c>
      <c r="C4225" s="21" t="s">
        <v>11</v>
      </c>
      <c r="D4225" s="22">
        <v>164</v>
      </c>
      <c r="E4225" s="23" t="s">
        <v>80</v>
      </c>
      <c r="F4225">
        <f t="shared" si="65"/>
        <v>201909</v>
      </c>
    </row>
    <row r="4226" spans="1:6" x14ac:dyDescent="0.3">
      <c r="A4226" s="21" t="s">
        <v>15</v>
      </c>
      <c r="B4226" s="21" t="s">
        <v>6</v>
      </c>
      <c r="C4226" s="21" t="s">
        <v>12</v>
      </c>
      <c r="D4226" s="22">
        <v>31</v>
      </c>
      <c r="E4226" s="23" t="s">
        <v>80</v>
      </c>
      <c r="F4226">
        <f t="shared" si="65"/>
        <v>201909</v>
      </c>
    </row>
    <row r="4227" spans="1:6" x14ac:dyDescent="0.3">
      <c r="A4227" s="21" t="s">
        <v>16</v>
      </c>
      <c r="B4227" s="21" t="s">
        <v>6</v>
      </c>
      <c r="C4227" s="21" t="s">
        <v>7</v>
      </c>
      <c r="D4227" s="22">
        <v>1114</v>
      </c>
      <c r="E4227" s="23" t="s">
        <v>80</v>
      </c>
      <c r="F4227">
        <f t="shared" ref="F4227:F4290" si="66">YEAR(E4227)*100+MONTH(E4227)</f>
        <v>201909</v>
      </c>
    </row>
    <row r="4228" spans="1:6" x14ac:dyDescent="0.3">
      <c r="A4228" s="21" t="s">
        <v>16</v>
      </c>
      <c r="B4228" s="21" t="s">
        <v>6</v>
      </c>
      <c r="C4228" s="21" t="s">
        <v>9</v>
      </c>
      <c r="D4228" s="22">
        <v>281</v>
      </c>
      <c r="E4228" s="23" t="s">
        <v>80</v>
      </c>
      <c r="F4228">
        <f t="shared" si="66"/>
        <v>201909</v>
      </c>
    </row>
    <row r="4229" spans="1:6" x14ac:dyDescent="0.3">
      <c r="A4229" s="21" t="s">
        <v>16</v>
      </c>
      <c r="B4229" s="21" t="s">
        <v>6</v>
      </c>
      <c r="C4229" s="21" t="s">
        <v>10</v>
      </c>
      <c r="D4229" s="22">
        <v>432</v>
      </c>
      <c r="E4229" s="23" t="s">
        <v>80</v>
      </c>
      <c r="F4229">
        <f t="shared" si="66"/>
        <v>201909</v>
      </c>
    </row>
    <row r="4230" spans="1:6" x14ac:dyDescent="0.3">
      <c r="A4230" s="21" t="s">
        <v>16</v>
      </c>
      <c r="B4230" s="21" t="s">
        <v>6</v>
      </c>
      <c r="C4230" s="21" t="s">
        <v>11</v>
      </c>
      <c r="D4230" s="22">
        <v>116</v>
      </c>
      <c r="E4230" s="23" t="s">
        <v>80</v>
      </c>
      <c r="F4230">
        <f t="shared" si="66"/>
        <v>201909</v>
      </c>
    </row>
    <row r="4231" spans="1:6" x14ac:dyDescent="0.3">
      <c r="A4231" s="21" t="s">
        <v>16</v>
      </c>
      <c r="B4231" s="21" t="s">
        <v>6</v>
      </c>
      <c r="C4231" s="21" t="s">
        <v>12</v>
      </c>
      <c r="D4231" s="22">
        <v>15</v>
      </c>
      <c r="E4231" s="23" t="s">
        <v>80</v>
      </c>
      <c r="F4231">
        <f t="shared" si="66"/>
        <v>201909</v>
      </c>
    </row>
    <row r="4232" spans="1:6" x14ac:dyDescent="0.3">
      <c r="A4232" s="21" t="s">
        <v>17</v>
      </c>
      <c r="B4232" s="21" t="s">
        <v>6</v>
      </c>
      <c r="C4232" s="21" t="s">
        <v>7</v>
      </c>
      <c r="D4232" s="22">
        <v>154</v>
      </c>
      <c r="E4232" s="23" t="s">
        <v>80</v>
      </c>
      <c r="F4232">
        <f t="shared" si="66"/>
        <v>201909</v>
      </c>
    </row>
    <row r="4233" spans="1:6" x14ac:dyDescent="0.3">
      <c r="A4233" s="21" t="s">
        <v>17</v>
      </c>
      <c r="B4233" s="21" t="s">
        <v>6</v>
      </c>
      <c r="C4233" s="21" t="s">
        <v>9</v>
      </c>
      <c r="D4233" s="22">
        <v>8</v>
      </c>
      <c r="E4233" s="23" t="s">
        <v>80</v>
      </c>
      <c r="F4233">
        <f t="shared" si="66"/>
        <v>201909</v>
      </c>
    </row>
    <row r="4234" spans="1:6" x14ac:dyDescent="0.3">
      <c r="A4234" s="21" t="s">
        <v>17</v>
      </c>
      <c r="B4234" s="21" t="s">
        <v>6</v>
      </c>
      <c r="C4234" s="21" t="s">
        <v>10</v>
      </c>
      <c r="D4234" s="22">
        <v>9</v>
      </c>
      <c r="E4234" s="23" t="s">
        <v>80</v>
      </c>
      <c r="F4234">
        <f t="shared" si="66"/>
        <v>201909</v>
      </c>
    </row>
    <row r="4235" spans="1:6" x14ac:dyDescent="0.3">
      <c r="A4235" s="21" t="s">
        <v>17</v>
      </c>
      <c r="B4235" s="21" t="s">
        <v>6</v>
      </c>
      <c r="C4235" s="21" t="s">
        <v>11</v>
      </c>
      <c r="D4235" s="22">
        <v>18</v>
      </c>
      <c r="E4235" s="23" t="s">
        <v>80</v>
      </c>
      <c r="F4235">
        <f t="shared" si="66"/>
        <v>201909</v>
      </c>
    </row>
    <row r="4236" spans="1:6" x14ac:dyDescent="0.3">
      <c r="A4236" s="21" t="s">
        <v>17</v>
      </c>
      <c r="B4236" s="21" t="s">
        <v>6</v>
      </c>
      <c r="C4236" s="21" t="s">
        <v>12</v>
      </c>
      <c r="D4236" s="22">
        <v>0</v>
      </c>
      <c r="E4236" s="23" t="s">
        <v>80</v>
      </c>
      <c r="F4236">
        <f t="shared" si="66"/>
        <v>201909</v>
      </c>
    </row>
    <row r="4237" spans="1:6" x14ac:dyDescent="0.3">
      <c r="A4237" s="21" t="s">
        <v>141</v>
      </c>
      <c r="B4237" s="21" t="s">
        <v>6</v>
      </c>
      <c r="C4237" s="21" t="s">
        <v>7</v>
      </c>
      <c r="D4237" s="22">
        <v>6</v>
      </c>
      <c r="E4237" s="23" t="s">
        <v>80</v>
      </c>
      <c r="F4237">
        <f t="shared" si="66"/>
        <v>201909</v>
      </c>
    </row>
    <row r="4238" spans="1:6" x14ac:dyDescent="0.3">
      <c r="A4238" s="21" t="s">
        <v>141</v>
      </c>
      <c r="B4238" s="21" t="s">
        <v>6</v>
      </c>
      <c r="C4238" s="21" t="s">
        <v>9</v>
      </c>
      <c r="D4238" s="22">
        <v>0</v>
      </c>
      <c r="E4238" s="23" t="s">
        <v>80</v>
      </c>
      <c r="F4238">
        <f t="shared" si="66"/>
        <v>201909</v>
      </c>
    </row>
    <row r="4239" spans="1:6" x14ac:dyDescent="0.3">
      <c r="A4239" s="21" t="s">
        <v>141</v>
      </c>
      <c r="B4239" s="21" t="s">
        <v>6</v>
      </c>
      <c r="C4239" s="21" t="s">
        <v>10</v>
      </c>
      <c r="D4239" s="22">
        <v>2</v>
      </c>
      <c r="E4239" s="23" t="s">
        <v>80</v>
      </c>
      <c r="F4239">
        <f t="shared" si="66"/>
        <v>201909</v>
      </c>
    </row>
    <row r="4240" spans="1:6" x14ac:dyDescent="0.3">
      <c r="A4240" s="21" t="s">
        <v>141</v>
      </c>
      <c r="B4240" s="21" t="s">
        <v>6</v>
      </c>
      <c r="C4240" s="21" t="s">
        <v>11</v>
      </c>
      <c r="D4240" s="22">
        <v>0</v>
      </c>
      <c r="E4240" s="23" t="s">
        <v>80</v>
      </c>
      <c r="F4240">
        <f t="shared" si="66"/>
        <v>201909</v>
      </c>
    </row>
    <row r="4241" spans="1:6" x14ac:dyDescent="0.3">
      <c r="A4241" s="21" t="s">
        <v>141</v>
      </c>
      <c r="B4241" s="21" t="s">
        <v>6</v>
      </c>
      <c r="C4241" s="21" t="s">
        <v>12</v>
      </c>
      <c r="D4241" s="22">
        <v>0</v>
      </c>
      <c r="E4241" s="23" t="s">
        <v>80</v>
      </c>
      <c r="F4241">
        <f t="shared" si="66"/>
        <v>201909</v>
      </c>
    </row>
    <row r="4242" spans="1:6" x14ac:dyDescent="0.3">
      <c r="A4242" s="21" t="s">
        <v>18</v>
      </c>
      <c r="B4242" s="21" t="s">
        <v>6</v>
      </c>
      <c r="C4242" s="21" t="s">
        <v>7</v>
      </c>
      <c r="D4242" s="22">
        <v>270</v>
      </c>
      <c r="E4242" s="23" t="s">
        <v>80</v>
      </c>
      <c r="F4242">
        <f t="shared" si="66"/>
        <v>201909</v>
      </c>
    </row>
    <row r="4243" spans="1:6" x14ac:dyDescent="0.3">
      <c r="A4243" s="21" t="s">
        <v>18</v>
      </c>
      <c r="B4243" s="21" t="s">
        <v>6</v>
      </c>
      <c r="C4243" s="21" t="s">
        <v>9</v>
      </c>
      <c r="D4243" s="22">
        <v>96</v>
      </c>
      <c r="E4243" s="23" t="s">
        <v>80</v>
      </c>
      <c r="F4243">
        <f t="shared" si="66"/>
        <v>201909</v>
      </c>
    </row>
    <row r="4244" spans="1:6" x14ac:dyDescent="0.3">
      <c r="A4244" s="21" t="s">
        <v>18</v>
      </c>
      <c r="B4244" s="21" t="s">
        <v>6</v>
      </c>
      <c r="C4244" s="21" t="s">
        <v>10</v>
      </c>
      <c r="D4244" s="22">
        <v>97</v>
      </c>
      <c r="E4244" s="23" t="s">
        <v>80</v>
      </c>
      <c r="F4244">
        <f t="shared" si="66"/>
        <v>201909</v>
      </c>
    </row>
    <row r="4245" spans="1:6" x14ac:dyDescent="0.3">
      <c r="A4245" s="21" t="s">
        <v>18</v>
      </c>
      <c r="B4245" s="21" t="s">
        <v>6</v>
      </c>
      <c r="C4245" s="21" t="s">
        <v>11</v>
      </c>
      <c r="D4245" s="22">
        <v>73</v>
      </c>
      <c r="E4245" s="23" t="s">
        <v>80</v>
      </c>
      <c r="F4245">
        <f t="shared" si="66"/>
        <v>201909</v>
      </c>
    </row>
    <row r="4246" spans="1:6" x14ac:dyDescent="0.3">
      <c r="A4246" s="21" t="s">
        <v>18</v>
      </c>
      <c r="B4246" s="21" t="s">
        <v>6</v>
      </c>
      <c r="C4246" s="21" t="s">
        <v>12</v>
      </c>
      <c r="D4246" s="22">
        <v>10</v>
      </c>
      <c r="E4246" s="23" t="s">
        <v>80</v>
      </c>
      <c r="F4246">
        <f t="shared" si="66"/>
        <v>201909</v>
      </c>
    </row>
    <row r="4247" spans="1:6" x14ac:dyDescent="0.3">
      <c r="A4247" s="21" t="s">
        <v>19</v>
      </c>
      <c r="B4247" s="21" t="s">
        <v>6</v>
      </c>
      <c r="C4247" s="21" t="s">
        <v>7</v>
      </c>
      <c r="D4247" s="22">
        <v>38</v>
      </c>
      <c r="E4247" s="23" t="s">
        <v>80</v>
      </c>
      <c r="F4247">
        <f t="shared" si="66"/>
        <v>201909</v>
      </c>
    </row>
    <row r="4248" spans="1:6" x14ac:dyDescent="0.3">
      <c r="A4248" s="21" t="s">
        <v>19</v>
      </c>
      <c r="B4248" s="21" t="s">
        <v>6</v>
      </c>
      <c r="C4248" s="21" t="s">
        <v>9</v>
      </c>
      <c r="D4248" s="22">
        <v>3</v>
      </c>
      <c r="E4248" s="23" t="s">
        <v>80</v>
      </c>
      <c r="F4248">
        <f t="shared" si="66"/>
        <v>201909</v>
      </c>
    </row>
    <row r="4249" spans="1:6" x14ac:dyDescent="0.3">
      <c r="A4249" s="21" t="s">
        <v>19</v>
      </c>
      <c r="B4249" s="21" t="s">
        <v>6</v>
      </c>
      <c r="C4249" s="21" t="s">
        <v>10</v>
      </c>
      <c r="D4249" s="22">
        <v>12</v>
      </c>
      <c r="E4249" s="23" t="s">
        <v>80</v>
      </c>
      <c r="F4249">
        <f t="shared" si="66"/>
        <v>201909</v>
      </c>
    </row>
    <row r="4250" spans="1:6" x14ac:dyDescent="0.3">
      <c r="A4250" s="21" t="s">
        <v>19</v>
      </c>
      <c r="B4250" s="21" t="s">
        <v>6</v>
      </c>
      <c r="C4250" s="21" t="s">
        <v>11</v>
      </c>
      <c r="D4250" s="22">
        <v>13</v>
      </c>
      <c r="E4250" s="23" t="s">
        <v>80</v>
      </c>
      <c r="F4250">
        <f t="shared" si="66"/>
        <v>201909</v>
      </c>
    </row>
    <row r="4251" spans="1:6" x14ac:dyDescent="0.3">
      <c r="A4251" s="21" t="s">
        <v>19</v>
      </c>
      <c r="B4251" s="21" t="s">
        <v>6</v>
      </c>
      <c r="C4251" s="21" t="s">
        <v>12</v>
      </c>
      <c r="D4251" s="22">
        <v>2</v>
      </c>
      <c r="E4251" s="23" t="s">
        <v>80</v>
      </c>
      <c r="F4251">
        <f t="shared" si="66"/>
        <v>201909</v>
      </c>
    </row>
    <row r="4252" spans="1:6" x14ac:dyDescent="0.3">
      <c r="A4252" s="21" t="s">
        <v>20</v>
      </c>
      <c r="B4252" s="21" t="s">
        <v>6</v>
      </c>
      <c r="C4252" s="21" t="s">
        <v>7</v>
      </c>
      <c r="D4252" s="22">
        <v>68</v>
      </c>
      <c r="E4252" s="23" t="s">
        <v>80</v>
      </c>
      <c r="F4252">
        <f t="shared" si="66"/>
        <v>201909</v>
      </c>
    </row>
    <row r="4253" spans="1:6" x14ac:dyDescent="0.3">
      <c r="A4253" s="21" t="s">
        <v>20</v>
      </c>
      <c r="B4253" s="21" t="s">
        <v>6</v>
      </c>
      <c r="C4253" s="21" t="s">
        <v>9</v>
      </c>
      <c r="D4253" s="22">
        <v>15</v>
      </c>
      <c r="E4253" s="23" t="s">
        <v>80</v>
      </c>
      <c r="F4253">
        <f t="shared" si="66"/>
        <v>201909</v>
      </c>
    </row>
    <row r="4254" spans="1:6" x14ac:dyDescent="0.3">
      <c r="A4254" s="21" t="s">
        <v>20</v>
      </c>
      <c r="B4254" s="21" t="s">
        <v>6</v>
      </c>
      <c r="C4254" s="21" t="s">
        <v>10</v>
      </c>
      <c r="D4254" s="22">
        <v>15</v>
      </c>
      <c r="E4254" s="23" t="s">
        <v>80</v>
      </c>
      <c r="F4254">
        <f t="shared" si="66"/>
        <v>201909</v>
      </c>
    </row>
    <row r="4255" spans="1:6" x14ac:dyDescent="0.3">
      <c r="A4255" s="21" t="s">
        <v>20</v>
      </c>
      <c r="B4255" s="21" t="s">
        <v>6</v>
      </c>
      <c r="C4255" s="21" t="s">
        <v>11</v>
      </c>
      <c r="D4255" s="22">
        <v>8</v>
      </c>
      <c r="E4255" s="23" t="s">
        <v>80</v>
      </c>
      <c r="F4255">
        <f t="shared" si="66"/>
        <v>201909</v>
      </c>
    </row>
    <row r="4256" spans="1:6" x14ac:dyDescent="0.3">
      <c r="A4256" s="21" t="s">
        <v>20</v>
      </c>
      <c r="B4256" s="21" t="s">
        <v>6</v>
      </c>
      <c r="C4256" s="21" t="s">
        <v>12</v>
      </c>
      <c r="D4256" s="22">
        <v>2</v>
      </c>
      <c r="E4256" s="23" t="s">
        <v>80</v>
      </c>
      <c r="F4256">
        <f t="shared" si="66"/>
        <v>201909</v>
      </c>
    </row>
    <row r="4257" spans="1:6" x14ac:dyDescent="0.3">
      <c r="A4257" s="21" t="s">
        <v>21</v>
      </c>
      <c r="B4257" s="21" t="s">
        <v>6</v>
      </c>
      <c r="C4257" s="21" t="s">
        <v>7</v>
      </c>
      <c r="D4257" s="22">
        <v>20</v>
      </c>
      <c r="E4257" s="23" t="s">
        <v>80</v>
      </c>
      <c r="F4257">
        <f t="shared" si="66"/>
        <v>201909</v>
      </c>
    </row>
    <row r="4258" spans="1:6" x14ac:dyDescent="0.3">
      <c r="A4258" s="21" t="s">
        <v>21</v>
      </c>
      <c r="B4258" s="21" t="s">
        <v>6</v>
      </c>
      <c r="C4258" s="21" t="s">
        <v>9</v>
      </c>
      <c r="D4258" s="22">
        <v>7</v>
      </c>
      <c r="E4258" s="23" t="s">
        <v>80</v>
      </c>
      <c r="F4258">
        <f t="shared" si="66"/>
        <v>201909</v>
      </c>
    </row>
    <row r="4259" spans="1:6" x14ac:dyDescent="0.3">
      <c r="A4259" s="21" t="s">
        <v>21</v>
      </c>
      <c r="B4259" s="21" t="s">
        <v>6</v>
      </c>
      <c r="C4259" s="21" t="s">
        <v>10</v>
      </c>
      <c r="D4259" s="22">
        <v>15</v>
      </c>
      <c r="E4259" s="23" t="s">
        <v>80</v>
      </c>
      <c r="F4259">
        <f t="shared" si="66"/>
        <v>201909</v>
      </c>
    </row>
    <row r="4260" spans="1:6" x14ac:dyDescent="0.3">
      <c r="A4260" s="21" t="s">
        <v>21</v>
      </c>
      <c r="B4260" s="21" t="s">
        <v>6</v>
      </c>
      <c r="C4260" s="21" t="s">
        <v>11</v>
      </c>
      <c r="D4260" s="22">
        <v>4</v>
      </c>
      <c r="E4260" s="23" t="s">
        <v>80</v>
      </c>
      <c r="F4260">
        <f t="shared" si="66"/>
        <v>201909</v>
      </c>
    </row>
    <row r="4261" spans="1:6" x14ac:dyDescent="0.3">
      <c r="A4261" s="21" t="s">
        <v>21</v>
      </c>
      <c r="B4261" s="21" t="s">
        <v>6</v>
      </c>
      <c r="C4261" s="21" t="s">
        <v>12</v>
      </c>
      <c r="D4261" s="22">
        <v>3</v>
      </c>
      <c r="E4261" s="23" t="s">
        <v>80</v>
      </c>
      <c r="F4261">
        <f t="shared" si="66"/>
        <v>201909</v>
      </c>
    </row>
    <row r="4262" spans="1:6" x14ac:dyDescent="0.3">
      <c r="A4262" s="21" t="s">
        <v>22</v>
      </c>
      <c r="B4262" s="21" t="s">
        <v>6</v>
      </c>
      <c r="C4262" s="21" t="s">
        <v>7</v>
      </c>
      <c r="D4262" s="22">
        <v>3</v>
      </c>
      <c r="E4262" s="23" t="s">
        <v>80</v>
      </c>
      <c r="F4262">
        <f t="shared" si="66"/>
        <v>201909</v>
      </c>
    </row>
    <row r="4263" spans="1:6" x14ac:dyDescent="0.3">
      <c r="A4263" s="21" t="s">
        <v>22</v>
      </c>
      <c r="B4263" s="21" t="s">
        <v>6</v>
      </c>
      <c r="C4263" s="21" t="s">
        <v>9</v>
      </c>
      <c r="D4263" s="22">
        <v>1</v>
      </c>
      <c r="E4263" s="23" t="s">
        <v>80</v>
      </c>
      <c r="F4263">
        <f t="shared" si="66"/>
        <v>201909</v>
      </c>
    </row>
    <row r="4264" spans="1:6" x14ac:dyDescent="0.3">
      <c r="A4264" s="21" t="s">
        <v>22</v>
      </c>
      <c r="B4264" s="21" t="s">
        <v>6</v>
      </c>
      <c r="C4264" s="21" t="s">
        <v>10</v>
      </c>
      <c r="D4264" s="22">
        <v>5</v>
      </c>
      <c r="E4264" s="23" t="s">
        <v>80</v>
      </c>
      <c r="F4264">
        <f t="shared" si="66"/>
        <v>201909</v>
      </c>
    </row>
    <row r="4265" spans="1:6" x14ac:dyDescent="0.3">
      <c r="A4265" s="21" t="s">
        <v>22</v>
      </c>
      <c r="B4265" s="21" t="s">
        <v>6</v>
      </c>
      <c r="C4265" s="21" t="s">
        <v>11</v>
      </c>
      <c r="D4265" s="22">
        <v>0</v>
      </c>
      <c r="E4265" s="23" t="s">
        <v>80</v>
      </c>
      <c r="F4265">
        <f t="shared" si="66"/>
        <v>201909</v>
      </c>
    </row>
    <row r="4266" spans="1:6" x14ac:dyDescent="0.3">
      <c r="A4266" s="21" t="s">
        <v>22</v>
      </c>
      <c r="B4266" s="21" t="s">
        <v>6</v>
      </c>
      <c r="C4266" s="21" t="s">
        <v>12</v>
      </c>
      <c r="D4266" s="22">
        <v>3</v>
      </c>
      <c r="E4266" s="23" t="s">
        <v>80</v>
      </c>
      <c r="F4266">
        <f t="shared" si="66"/>
        <v>201909</v>
      </c>
    </row>
    <row r="4267" spans="1:6" x14ac:dyDescent="0.3">
      <c r="A4267" s="21" t="s">
        <v>23</v>
      </c>
      <c r="B4267" s="21" t="s">
        <v>6</v>
      </c>
      <c r="C4267" s="21" t="s">
        <v>7</v>
      </c>
      <c r="D4267" s="22">
        <v>0</v>
      </c>
      <c r="E4267" s="23" t="s">
        <v>80</v>
      </c>
      <c r="F4267">
        <f t="shared" si="66"/>
        <v>201909</v>
      </c>
    </row>
    <row r="4268" spans="1:6" x14ac:dyDescent="0.3">
      <c r="A4268" s="21" t="s">
        <v>23</v>
      </c>
      <c r="B4268" s="21" t="s">
        <v>6</v>
      </c>
      <c r="C4268" s="21" t="s">
        <v>9</v>
      </c>
      <c r="D4268" s="22">
        <v>0</v>
      </c>
      <c r="E4268" s="23" t="s">
        <v>80</v>
      </c>
      <c r="F4268">
        <f t="shared" si="66"/>
        <v>201909</v>
      </c>
    </row>
    <row r="4269" spans="1:6" x14ac:dyDescent="0.3">
      <c r="A4269" s="21" t="s">
        <v>23</v>
      </c>
      <c r="B4269" s="21" t="s">
        <v>6</v>
      </c>
      <c r="C4269" s="21" t="s">
        <v>10</v>
      </c>
      <c r="D4269" s="22">
        <v>0</v>
      </c>
      <c r="E4269" s="23" t="s">
        <v>80</v>
      </c>
      <c r="F4269">
        <f t="shared" si="66"/>
        <v>201909</v>
      </c>
    </row>
    <row r="4270" spans="1:6" x14ac:dyDescent="0.3">
      <c r="A4270" s="21" t="s">
        <v>23</v>
      </c>
      <c r="B4270" s="21" t="s">
        <v>6</v>
      </c>
      <c r="C4270" s="21" t="s">
        <v>11</v>
      </c>
      <c r="D4270" s="22">
        <v>0</v>
      </c>
      <c r="E4270" s="23" t="s">
        <v>80</v>
      </c>
      <c r="F4270">
        <f t="shared" si="66"/>
        <v>201909</v>
      </c>
    </row>
    <row r="4271" spans="1:6" x14ac:dyDescent="0.3">
      <c r="A4271" s="21" t="s">
        <v>23</v>
      </c>
      <c r="B4271" s="21" t="s">
        <v>6</v>
      </c>
      <c r="C4271" s="21" t="s">
        <v>12</v>
      </c>
      <c r="D4271" s="22">
        <v>0</v>
      </c>
      <c r="E4271" s="23" t="s">
        <v>80</v>
      </c>
      <c r="F4271">
        <f t="shared" si="66"/>
        <v>201909</v>
      </c>
    </row>
    <row r="4272" spans="1:6" x14ac:dyDescent="0.3">
      <c r="A4272" s="21" t="s">
        <v>24</v>
      </c>
      <c r="B4272" s="21" t="s">
        <v>6</v>
      </c>
      <c r="C4272" s="21" t="s">
        <v>7</v>
      </c>
      <c r="D4272" s="22">
        <v>5</v>
      </c>
      <c r="E4272" s="23" t="s">
        <v>80</v>
      </c>
      <c r="F4272">
        <f t="shared" si="66"/>
        <v>201909</v>
      </c>
    </row>
    <row r="4273" spans="1:6" x14ac:dyDescent="0.3">
      <c r="A4273" s="21" t="s">
        <v>24</v>
      </c>
      <c r="B4273" s="21" t="s">
        <v>6</v>
      </c>
      <c r="C4273" s="21" t="s">
        <v>9</v>
      </c>
      <c r="D4273" s="22">
        <v>0</v>
      </c>
      <c r="E4273" s="23" t="s">
        <v>80</v>
      </c>
      <c r="F4273">
        <f t="shared" si="66"/>
        <v>201909</v>
      </c>
    </row>
    <row r="4274" spans="1:6" x14ac:dyDescent="0.3">
      <c r="A4274" s="21" t="s">
        <v>24</v>
      </c>
      <c r="B4274" s="21" t="s">
        <v>6</v>
      </c>
      <c r="C4274" s="21" t="s">
        <v>10</v>
      </c>
      <c r="D4274" s="22">
        <v>0</v>
      </c>
      <c r="E4274" s="23" t="s">
        <v>80</v>
      </c>
      <c r="F4274">
        <f t="shared" si="66"/>
        <v>201909</v>
      </c>
    </row>
    <row r="4275" spans="1:6" x14ac:dyDescent="0.3">
      <c r="A4275" s="21" t="s">
        <v>24</v>
      </c>
      <c r="B4275" s="21" t="s">
        <v>6</v>
      </c>
      <c r="C4275" s="21" t="s">
        <v>11</v>
      </c>
      <c r="D4275" s="22">
        <v>0</v>
      </c>
      <c r="E4275" s="23" t="s">
        <v>80</v>
      </c>
      <c r="F4275">
        <f t="shared" si="66"/>
        <v>201909</v>
      </c>
    </row>
    <row r="4276" spans="1:6" x14ac:dyDescent="0.3">
      <c r="A4276" s="21" t="s">
        <v>24</v>
      </c>
      <c r="B4276" s="21" t="s">
        <v>6</v>
      </c>
      <c r="C4276" s="21" t="s">
        <v>12</v>
      </c>
      <c r="D4276" s="22">
        <v>1</v>
      </c>
      <c r="E4276" s="23" t="s">
        <v>80</v>
      </c>
      <c r="F4276">
        <f t="shared" si="66"/>
        <v>201909</v>
      </c>
    </row>
    <row r="4277" spans="1:6" x14ac:dyDescent="0.3">
      <c r="A4277" s="21" t="s">
        <v>5</v>
      </c>
      <c r="B4277" s="21" t="s">
        <v>6</v>
      </c>
      <c r="C4277" s="21" t="s">
        <v>7</v>
      </c>
      <c r="D4277" s="22">
        <v>300</v>
      </c>
      <c r="E4277" s="23" t="s">
        <v>81</v>
      </c>
      <c r="F4277">
        <f t="shared" si="66"/>
        <v>201910</v>
      </c>
    </row>
    <row r="4278" spans="1:6" x14ac:dyDescent="0.3">
      <c r="A4278" s="21" t="s">
        <v>5</v>
      </c>
      <c r="B4278" s="21" t="s">
        <v>6</v>
      </c>
      <c r="C4278" s="21" t="s">
        <v>9</v>
      </c>
      <c r="D4278" s="22">
        <v>97</v>
      </c>
      <c r="E4278" s="23" t="s">
        <v>81</v>
      </c>
      <c r="F4278">
        <f t="shared" si="66"/>
        <v>201910</v>
      </c>
    </row>
    <row r="4279" spans="1:6" x14ac:dyDescent="0.3">
      <c r="A4279" s="21" t="s">
        <v>5</v>
      </c>
      <c r="B4279" s="21" t="s">
        <v>6</v>
      </c>
      <c r="C4279" s="21" t="s">
        <v>10</v>
      </c>
      <c r="D4279" s="22">
        <v>128</v>
      </c>
      <c r="E4279" s="23" t="s">
        <v>81</v>
      </c>
      <c r="F4279">
        <f t="shared" si="66"/>
        <v>201910</v>
      </c>
    </row>
    <row r="4280" spans="1:6" x14ac:dyDescent="0.3">
      <c r="A4280" s="21" t="s">
        <v>5</v>
      </c>
      <c r="B4280" s="21" t="s">
        <v>6</v>
      </c>
      <c r="C4280" s="21" t="s">
        <v>11</v>
      </c>
      <c r="D4280" s="22">
        <v>55</v>
      </c>
      <c r="E4280" s="23" t="s">
        <v>81</v>
      </c>
      <c r="F4280">
        <f t="shared" si="66"/>
        <v>201910</v>
      </c>
    </row>
    <row r="4281" spans="1:6" x14ac:dyDescent="0.3">
      <c r="A4281" s="21" t="s">
        <v>5</v>
      </c>
      <c r="B4281" s="21" t="s">
        <v>6</v>
      </c>
      <c r="C4281" s="21" t="s">
        <v>12</v>
      </c>
      <c r="D4281" s="22">
        <v>19</v>
      </c>
      <c r="E4281" s="23" t="s">
        <v>81</v>
      </c>
      <c r="F4281">
        <f t="shared" si="66"/>
        <v>201910</v>
      </c>
    </row>
    <row r="4282" spans="1:6" x14ac:dyDescent="0.3">
      <c r="A4282" s="21" t="s">
        <v>13</v>
      </c>
      <c r="B4282" s="21" t="s">
        <v>6</v>
      </c>
      <c r="C4282" s="21" t="s">
        <v>7</v>
      </c>
      <c r="D4282" s="22">
        <v>41</v>
      </c>
      <c r="E4282" s="23" t="s">
        <v>81</v>
      </c>
      <c r="F4282">
        <f t="shared" si="66"/>
        <v>201910</v>
      </c>
    </row>
    <row r="4283" spans="1:6" x14ac:dyDescent="0.3">
      <c r="A4283" s="21" t="s">
        <v>13</v>
      </c>
      <c r="B4283" s="21" t="s">
        <v>6</v>
      </c>
      <c r="C4283" s="21" t="s">
        <v>9</v>
      </c>
      <c r="D4283" s="22">
        <v>9</v>
      </c>
      <c r="E4283" s="23" t="s">
        <v>81</v>
      </c>
      <c r="F4283">
        <f t="shared" si="66"/>
        <v>201910</v>
      </c>
    </row>
    <row r="4284" spans="1:6" x14ac:dyDescent="0.3">
      <c r="A4284" s="21" t="s">
        <v>13</v>
      </c>
      <c r="B4284" s="21" t="s">
        <v>6</v>
      </c>
      <c r="C4284" s="21" t="s">
        <v>10</v>
      </c>
      <c r="D4284" s="22">
        <v>24</v>
      </c>
      <c r="E4284" s="23" t="s">
        <v>81</v>
      </c>
      <c r="F4284">
        <f t="shared" si="66"/>
        <v>201910</v>
      </c>
    </row>
    <row r="4285" spans="1:6" x14ac:dyDescent="0.3">
      <c r="A4285" s="21" t="s">
        <v>13</v>
      </c>
      <c r="B4285" s="21" t="s">
        <v>6</v>
      </c>
      <c r="C4285" s="21" t="s">
        <v>11</v>
      </c>
      <c r="D4285" s="22">
        <v>13</v>
      </c>
      <c r="E4285" s="23" t="s">
        <v>81</v>
      </c>
      <c r="F4285">
        <f t="shared" si="66"/>
        <v>201910</v>
      </c>
    </row>
    <row r="4286" spans="1:6" x14ac:dyDescent="0.3">
      <c r="A4286" s="21" t="s">
        <v>13</v>
      </c>
      <c r="B4286" s="21" t="s">
        <v>6</v>
      </c>
      <c r="C4286" s="21" t="s">
        <v>12</v>
      </c>
      <c r="D4286" s="22">
        <v>3</v>
      </c>
      <c r="E4286" s="23" t="s">
        <v>81</v>
      </c>
      <c r="F4286">
        <f t="shared" si="66"/>
        <v>201910</v>
      </c>
    </row>
    <row r="4287" spans="1:6" x14ac:dyDescent="0.3">
      <c r="A4287" s="21" t="s">
        <v>14</v>
      </c>
      <c r="B4287" s="21" t="s">
        <v>6</v>
      </c>
      <c r="C4287" s="21" t="s">
        <v>7</v>
      </c>
      <c r="D4287" s="22">
        <v>143</v>
      </c>
      <c r="E4287" s="23" t="s">
        <v>81</v>
      </c>
      <c r="F4287">
        <f t="shared" si="66"/>
        <v>201910</v>
      </c>
    </row>
    <row r="4288" spans="1:6" x14ac:dyDescent="0.3">
      <c r="A4288" s="21" t="s">
        <v>14</v>
      </c>
      <c r="B4288" s="21" t="s">
        <v>6</v>
      </c>
      <c r="C4288" s="21" t="s">
        <v>9</v>
      </c>
      <c r="D4288" s="22">
        <v>42</v>
      </c>
      <c r="E4288" s="23" t="s">
        <v>81</v>
      </c>
      <c r="F4288">
        <f t="shared" si="66"/>
        <v>201910</v>
      </c>
    </row>
    <row r="4289" spans="1:6" x14ac:dyDescent="0.3">
      <c r="A4289" s="21" t="s">
        <v>14</v>
      </c>
      <c r="B4289" s="21" t="s">
        <v>6</v>
      </c>
      <c r="C4289" s="21" t="s">
        <v>10</v>
      </c>
      <c r="D4289" s="22">
        <v>75</v>
      </c>
      <c r="E4289" s="23" t="s">
        <v>81</v>
      </c>
      <c r="F4289">
        <f t="shared" si="66"/>
        <v>201910</v>
      </c>
    </row>
    <row r="4290" spans="1:6" x14ac:dyDescent="0.3">
      <c r="A4290" s="21" t="s">
        <v>14</v>
      </c>
      <c r="B4290" s="21" t="s">
        <v>6</v>
      </c>
      <c r="C4290" s="21" t="s">
        <v>11</v>
      </c>
      <c r="D4290" s="22">
        <v>37</v>
      </c>
      <c r="E4290" s="23" t="s">
        <v>81</v>
      </c>
      <c r="F4290">
        <f t="shared" si="66"/>
        <v>201910</v>
      </c>
    </row>
    <row r="4291" spans="1:6" x14ac:dyDescent="0.3">
      <c r="A4291" s="21" t="s">
        <v>14</v>
      </c>
      <c r="B4291" s="21" t="s">
        <v>6</v>
      </c>
      <c r="C4291" s="21" t="s">
        <v>12</v>
      </c>
      <c r="D4291" s="22">
        <v>13</v>
      </c>
      <c r="E4291" s="23" t="s">
        <v>81</v>
      </c>
      <c r="F4291">
        <f t="shared" ref="F4291:F4354" si="67">YEAR(E4291)*100+MONTH(E4291)</f>
        <v>201910</v>
      </c>
    </row>
    <row r="4292" spans="1:6" x14ac:dyDescent="0.3">
      <c r="A4292" s="21" t="s">
        <v>140</v>
      </c>
      <c r="B4292" s="21" t="s">
        <v>6</v>
      </c>
      <c r="C4292" s="21" t="s">
        <v>7</v>
      </c>
      <c r="D4292" s="22">
        <v>18</v>
      </c>
      <c r="E4292" s="23" t="s">
        <v>81</v>
      </c>
      <c r="F4292">
        <f t="shared" si="67"/>
        <v>201910</v>
      </c>
    </row>
    <row r="4293" spans="1:6" x14ac:dyDescent="0.3">
      <c r="A4293" s="21" t="s">
        <v>140</v>
      </c>
      <c r="B4293" s="21" t="s">
        <v>6</v>
      </c>
      <c r="C4293" s="21" t="s">
        <v>9</v>
      </c>
      <c r="D4293" s="22">
        <v>0</v>
      </c>
      <c r="E4293" s="23" t="s">
        <v>81</v>
      </c>
      <c r="F4293">
        <f t="shared" si="67"/>
        <v>201910</v>
      </c>
    </row>
    <row r="4294" spans="1:6" x14ac:dyDescent="0.3">
      <c r="A4294" s="21" t="s">
        <v>140</v>
      </c>
      <c r="B4294" s="21" t="s">
        <v>6</v>
      </c>
      <c r="C4294" s="21" t="s">
        <v>10</v>
      </c>
      <c r="D4294" s="22">
        <v>3</v>
      </c>
      <c r="E4294" s="23" t="s">
        <v>81</v>
      </c>
      <c r="F4294">
        <f t="shared" si="67"/>
        <v>201910</v>
      </c>
    </row>
    <row r="4295" spans="1:6" x14ac:dyDescent="0.3">
      <c r="A4295" s="21" t="s">
        <v>140</v>
      </c>
      <c r="B4295" s="21" t="s">
        <v>6</v>
      </c>
      <c r="C4295" s="21" t="s">
        <v>11</v>
      </c>
      <c r="D4295" s="22">
        <v>1</v>
      </c>
      <c r="E4295" s="23" t="s">
        <v>81</v>
      </c>
      <c r="F4295">
        <f t="shared" si="67"/>
        <v>201910</v>
      </c>
    </row>
    <row r="4296" spans="1:6" x14ac:dyDescent="0.3">
      <c r="A4296" s="21" t="s">
        <v>140</v>
      </c>
      <c r="B4296" s="21" t="s">
        <v>6</v>
      </c>
      <c r="C4296" s="21" t="s">
        <v>12</v>
      </c>
      <c r="D4296" s="22">
        <v>0</v>
      </c>
      <c r="E4296" s="23" t="s">
        <v>81</v>
      </c>
      <c r="F4296">
        <f t="shared" si="67"/>
        <v>201910</v>
      </c>
    </row>
    <row r="4297" spans="1:6" x14ac:dyDescent="0.3">
      <c r="A4297" s="21" t="s">
        <v>15</v>
      </c>
      <c r="B4297" s="21" t="s">
        <v>6</v>
      </c>
      <c r="C4297" s="21" t="s">
        <v>7</v>
      </c>
      <c r="D4297" s="22">
        <v>360</v>
      </c>
      <c r="E4297" s="23" t="s">
        <v>81</v>
      </c>
      <c r="F4297">
        <f t="shared" si="67"/>
        <v>201910</v>
      </c>
    </row>
    <row r="4298" spans="1:6" x14ac:dyDescent="0.3">
      <c r="A4298" s="21" t="s">
        <v>15</v>
      </c>
      <c r="B4298" s="21" t="s">
        <v>6</v>
      </c>
      <c r="C4298" s="21" t="s">
        <v>9</v>
      </c>
      <c r="D4298" s="22">
        <v>134</v>
      </c>
      <c r="E4298" s="23" t="s">
        <v>81</v>
      </c>
      <c r="F4298">
        <f t="shared" si="67"/>
        <v>201910</v>
      </c>
    </row>
    <row r="4299" spans="1:6" x14ac:dyDescent="0.3">
      <c r="A4299" s="21" t="s">
        <v>15</v>
      </c>
      <c r="B4299" s="21" t="s">
        <v>6</v>
      </c>
      <c r="C4299" s="21" t="s">
        <v>10</v>
      </c>
      <c r="D4299" s="22">
        <v>438</v>
      </c>
      <c r="E4299" s="23" t="s">
        <v>81</v>
      </c>
      <c r="F4299">
        <f t="shared" si="67"/>
        <v>201910</v>
      </c>
    </row>
    <row r="4300" spans="1:6" x14ac:dyDescent="0.3">
      <c r="A4300" s="21" t="s">
        <v>15</v>
      </c>
      <c r="B4300" s="21" t="s">
        <v>6</v>
      </c>
      <c r="C4300" s="21" t="s">
        <v>11</v>
      </c>
      <c r="D4300" s="22">
        <v>161</v>
      </c>
      <c r="E4300" s="23" t="s">
        <v>81</v>
      </c>
      <c r="F4300">
        <f t="shared" si="67"/>
        <v>201910</v>
      </c>
    </row>
    <row r="4301" spans="1:6" x14ac:dyDescent="0.3">
      <c r="A4301" s="21" t="s">
        <v>15</v>
      </c>
      <c r="B4301" s="21" t="s">
        <v>6</v>
      </c>
      <c r="C4301" s="21" t="s">
        <v>12</v>
      </c>
      <c r="D4301" s="22">
        <v>36</v>
      </c>
      <c r="E4301" s="23" t="s">
        <v>81</v>
      </c>
      <c r="F4301">
        <f t="shared" si="67"/>
        <v>201910</v>
      </c>
    </row>
    <row r="4302" spans="1:6" x14ac:dyDescent="0.3">
      <c r="A4302" s="21" t="s">
        <v>16</v>
      </c>
      <c r="B4302" s="21" t="s">
        <v>6</v>
      </c>
      <c r="C4302" s="21" t="s">
        <v>7</v>
      </c>
      <c r="D4302" s="22">
        <v>1163</v>
      </c>
      <c r="E4302" s="23" t="s">
        <v>81</v>
      </c>
      <c r="F4302">
        <f t="shared" si="67"/>
        <v>201910</v>
      </c>
    </row>
    <row r="4303" spans="1:6" x14ac:dyDescent="0.3">
      <c r="A4303" s="21" t="s">
        <v>16</v>
      </c>
      <c r="B4303" s="21" t="s">
        <v>6</v>
      </c>
      <c r="C4303" s="21" t="s">
        <v>9</v>
      </c>
      <c r="D4303" s="22">
        <v>280</v>
      </c>
      <c r="E4303" s="23" t="s">
        <v>81</v>
      </c>
      <c r="F4303">
        <f t="shared" si="67"/>
        <v>201910</v>
      </c>
    </row>
    <row r="4304" spans="1:6" x14ac:dyDescent="0.3">
      <c r="A4304" s="21" t="s">
        <v>16</v>
      </c>
      <c r="B4304" s="21" t="s">
        <v>6</v>
      </c>
      <c r="C4304" s="21" t="s">
        <v>10</v>
      </c>
      <c r="D4304" s="22">
        <v>462</v>
      </c>
      <c r="E4304" s="23" t="s">
        <v>81</v>
      </c>
      <c r="F4304">
        <f t="shared" si="67"/>
        <v>201910</v>
      </c>
    </row>
    <row r="4305" spans="1:6" x14ac:dyDescent="0.3">
      <c r="A4305" s="21" t="s">
        <v>16</v>
      </c>
      <c r="B4305" s="21" t="s">
        <v>6</v>
      </c>
      <c r="C4305" s="21" t="s">
        <v>11</v>
      </c>
      <c r="D4305" s="22">
        <v>151</v>
      </c>
      <c r="E4305" s="23" t="s">
        <v>81</v>
      </c>
      <c r="F4305">
        <f t="shared" si="67"/>
        <v>201910</v>
      </c>
    </row>
    <row r="4306" spans="1:6" x14ac:dyDescent="0.3">
      <c r="A4306" s="21" t="s">
        <v>16</v>
      </c>
      <c r="B4306" s="21" t="s">
        <v>6</v>
      </c>
      <c r="C4306" s="21" t="s">
        <v>12</v>
      </c>
      <c r="D4306" s="22">
        <v>25</v>
      </c>
      <c r="E4306" s="23" t="s">
        <v>81</v>
      </c>
      <c r="F4306">
        <f t="shared" si="67"/>
        <v>201910</v>
      </c>
    </row>
    <row r="4307" spans="1:6" x14ac:dyDescent="0.3">
      <c r="A4307" s="21" t="s">
        <v>17</v>
      </c>
      <c r="B4307" s="21" t="s">
        <v>6</v>
      </c>
      <c r="C4307" s="21" t="s">
        <v>7</v>
      </c>
      <c r="D4307" s="22">
        <v>89</v>
      </c>
      <c r="E4307" s="23" t="s">
        <v>81</v>
      </c>
      <c r="F4307">
        <f t="shared" si="67"/>
        <v>201910</v>
      </c>
    </row>
    <row r="4308" spans="1:6" x14ac:dyDescent="0.3">
      <c r="A4308" s="21" t="s">
        <v>17</v>
      </c>
      <c r="B4308" s="21" t="s">
        <v>6</v>
      </c>
      <c r="C4308" s="21" t="s">
        <v>9</v>
      </c>
      <c r="D4308" s="22">
        <v>6</v>
      </c>
      <c r="E4308" s="23" t="s">
        <v>81</v>
      </c>
      <c r="F4308">
        <f t="shared" si="67"/>
        <v>201910</v>
      </c>
    </row>
    <row r="4309" spans="1:6" x14ac:dyDescent="0.3">
      <c r="A4309" s="21" t="s">
        <v>17</v>
      </c>
      <c r="B4309" s="21" t="s">
        <v>6</v>
      </c>
      <c r="C4309" s="21" t="s">
        <v>10</v>
      </c>
      <c r="D4309" s="22">
        <v>10</v>
      </c>
      <c r="E4309" s="23" t="s">
        <v>81</v>
      </c>
      <c r="F4309">
        <f t="shared" si="67"/>
        <v>201910</v>
      </c>
    </row>
    <row r="4310" spans="1:6" x14ac:dyDescent="0.3">
      <c r="A4310" s="21" t="s">
        <v>17</v>
      </c>
      <c r="B4310" s="21" t="s">
        <v>6</v>
      </c>
      <c r="C4310" s="21" t="s">
        <v>11</v>
      </c>
      <c r="D4310" s="22">
        <v>10</v>
      </c>
      <c r="E4310" s="23" t="s">
        <v>81</v>
      </c>
      <c r="F4310">
        <f t="shared" si="67"/>
        <v>201910</v>
      </c>
    </row>
    <row r="4311" spans="1:6" x14ac:dyDescent="0.3">
      <c r="A4311" s="21" t="s">
        <v>17</v>
      </c>
      <c r="B4311" s="21" t="s">
        <v>6</v>
      </c>
      <c r="C4311" s="21" t="s">
        <v>12</v>
      </c>
      <c r="D4311" s="22">
        <v>1</v>
      </c>
      <c r="E4311" s="23" t="s">
        <v>81</v>
      </c>
      <c r="F4311">
        <f t="shared" si="67"/>
        <v>201910</v>
      </c>
    </row>
    <row r="4312" spans="1:6" x14ac:dyDescent="0.3">
      <c r="A4312" s="21" t="s">
        <v>141</v>
      </c>
      <c r="B4312" s="21" t="s">
        <v>6</v>
      </c>
      <c r="C4312" s="21" t="s">
        <v>7</v>
      </c>
      <c r="D4312" s="22">
        <v>8</v>
      </c>
      <c r="E4312" s="23" t="s">
        <v>81</v>
      </c>
      <c r="F4312">
        <f t="shared" si="67"/>
        <v>201910</v>
      </c>
    </row>
    <row r="4313" spans="1:6" x14ac:dyDescent="0.3">
      <c r="A4313" s="21" t="s">
        <v>141</v>
      </c>
      <c r="B4313" s="21" t="s">
        <v>6</v>
      </c>
      <c r="C4313" s="21" t="s">
        <v>9</v>
      </c>
      <c r="D4313" s="22">
        <v>1</v>
      </c>
      <c r="E4313" s="23" t="s">
        <v>81</v>
      </c>
      <c r="F4313">
        <f t="shared" si="67"/>
        <v>201910</v>
      </c>
    </row>
    <row r="4314" spans="1:6" x14ac:dyDescent="0.3">
      <c r="A4314" s="21" t="s">
        <v>141</v>
      </c>
      <c r="B4314" s="21" t="s">
        <v>6</v>
      </c>
      <c r="C4314" s="21" t="s">
        <v>10</v>
      </c>
      <c r="D4314" s="22">
        <v>3</v>
      </c>
      <c r="E4314" s="23" t="s">
        <v>81</v>
      </c>
      <c r="F4314">
        <f t="shared" si="67"/>
        <v>201910</v>
      </c>
    </row>
    <row r="4315" spans="1:6" x14ac:dyDescent="0.3">
      <c r="A4315" s="21" t="s">
        <v>141</v>
      </c>
      <c r="B4315" s="21" t="s">
        <v>6</v>
      </c>
      <c r="C4315" s="21" t="s">
        <v>11</v>
      </c>
      <c r="D4315" s="22">
        <v>0</v>
      </c>
      <c r="E4315" s="23" t="s">
        <v>81</v>
      </c>
      <c r="F4315">
        <f t="shared" si="67"/>
        <v>201910</v>
      </c>
    </row>
    <row r="4316" spans="1:6" x14ac:dyDescent="0.3">
      <c r="A4316" s="21" t="s">
        <v>141</v>
      </c>
      <c r="B4316" s="21" t="s">
        <v>6</v>
      </c>
      <c r="C4316" s="21" t="s">
        <v>12</v>
      </c>
      <c r="D4316" s="22">
        <v>1</v>
      </c>
      <c r="E4316" s="23" t="s">
        <v>81</v>
      </c>
      <c r="F4316">
        <f t="shared" si="67"/>
        <v>201910</v>
      </c>
    </row>
    <row r="4317" spans="1:6" x14ac:dyDescent="0.3">
      <c r="A4317" s="21" t="s">
        <v>18</v>
      </c>
      <c r="B4317" s="21" t="s">
        <v>6</v>
      </c>
      <c r="C4317" s="21" t="s">
        <v>7</v>
      </c>
      <c r="D4317" s="22">
        <v>315</v>
      </c>
      <c r="E4317" s="23" t="s">
        <v>81</v>
      </c>
      <c r="F4317">
        <f t="shared" si="67"/>
        <v>201910</v>
      </c>
    </row>
    <row r="4318" spans="1:6" x14ac:dyDescent="0.3">
      <c r="A4318" s="21" t="s">
        <v>18</v>
      </c>
      <c r="B4318" s="21" t="s">
        <v>6</v>
      </c>
      <c r="C4318" s="21" t="s">
        <v>9</v>
      </c>
      <c r="D4318" s="22">
        <v>108</v>
      </c>
      <c r="E4318" s="23" t="s">
        <v>81</v>
      </c>
      <c r="F4318">
        <f t="shared" si="67"/>
        <v>201910</v>
      </c>
    </row>
    <row r="4319" spans="1:6" x14ac:dyDescent="0.3">
      <c r="A4319" s="21" t="s">
        <v>18</v>
      </c>
      <c r="B4319" s="21" t="s">
        <v>6</v>
      </c>
      <c r="C4319" s="21" t="s">
        <v>10</v>
      </c>
      <c r="D4319" s="22">
        <v>92</v>
      </c>
      <c r="E4319" s="23" t="s">
        <v>81</v>
      </c>
      <c r="F4319">
        <f t="shared" si="67"/>
        <v>201910</v>
      </c>
    </row>
    <row r="4320" spans="1:6" x14ac:dyDescent="0.3">
      <c r="A4320" s="21" t="s">
        <v>18</v>
      </c>
      <c r="B4320" s="21" t="s">
        <v>6</v>
      </c>
      <c r="C4320" s="21" t="s">
        <v>11</v>
      </c>
      <c r="D4320" s="22">
        <v>101</v>
      </c>
      <c r="E4320" s="23" t="s">
        <v>81</v>
      </c>
      <c r="F4320">
        <f t="shared" si="67"/>
        <v>201910</v>
      </c>
    </row>
    <row r="4321" spans="1:6" x14ac:dyDescent="0.3">
      <c r="A4321" s="21" t="s">
        <v>18</v>
      </c>
      <c r="B4321" s="21" t="s">
        <v>6</v>
      </c>
      <c r="C4321" s="21" t="s">
        <v>12</v>
      </c>
      <c r="D4321" s="22">
        <v>8</v>
      </c>
      <c r="E4321" s="23" t="s">
        <v>81</v>
      </c>
      <c r="F4321">
        <f t="shared" si="67"/>
        <v>201910</v>
      </c>
    </row>
    <row r="4322" spans="1:6" x14ac:dyDescent="0.3">
      <c r="A4322" s="21" t="s">
        <v>19</v>
      </c>
      <c r="B4322" s="21" t="s">
        <v>6</v>
      </c>
      <c r="C4322" s="21" t="s">
        <v>7</v>
      </c>
      <c r="D4322" s="22">
        <v>37</v>
      </c>
      <c r="E4322" s="23" t="s">
        <v>81</v>
      </c>
      <c r="F4322">
        <f t="shared" si="67"/>
        <v>201910</v>
      </c>
    </row>
    <row r="4323" spans="1:6" x14ac:dyDescent="0.3">
      <c r="A4323" s="21" t="s">
        <v>19</v>
      </c>
      <c r="B4323" s="21" t="s">
        <v>6</v>
      </c>
      <c r="C4323" s="21" t="s">
        <v>9</v>
      </c>
      <c r="D4323" s="22">
        <v>9</v>
      </c>
      <c r="E4323" s="23" t="s">
        <v>81</v>
      </c>
      <c r="F4323">
        <f t="shared" si="67"/>
        <v>201910</v>
      </c>
    </row>
    <row r="4324" spans="1:6" x14ac:dyDescent="0.3">
      <c r="A4324" s="21" t="s">
        <v>19</v>
      </c>
      <c r="B4324" s="21" t="s">
        <v>6</v>
      </c>
      <c r="C4324" s="21" t="s">
        <v>10</v>
      </c>
      <c r="D4324" s="22">
        <v>12</v>
      </c>
      <c r="E4324" s="23" t="s">
        <v>81</v>
      </c>
      <c r="F4324">
        <f t="shared" si="67"/>
        <v>201910</v>
      </c>
    </row>
    <row r="4325" spans="1:6" x14ac:dyDescent="0.3">
      <c r="A4325" s="21" t="s">
        <v>19</v>
      </c>
      <c r="B4325" s="21" t="s">
        <v>6</v>
      </c>
      <c r="C4325" s="21" t="s">
        <v>11</v>
      </c>
      <c r="D4325" s="22">
        <v>4</v>
      </c>
      <c r="E4325" s="23" t="s">
        <v>81</v>
      </c>
      <c r="F4325">
        <f t="shared" si="67"/>
        <v>201910</v>
      </c>
    </row>
    <row r="4326" spans="1:6" x14ac:dyDescent="0.3">
      <c r="A4326" s="21" t="s">
        <v>19</v>
      </c>
      <c r="B4326" s="21" t="s">
        <v>6</v>
      </c>
      <c r="C4326" s="21" t="s">
        <v>12</v>
      </c>
      <c r="D4326" s="22">
        <v>3</v>
      </c>
      <c r="E4326" s="23" t="s">
        <v>81</v>
      </c>
      <c r="F4326">
        <f t="shared" si="67"/>
        <v>201910</v>
      </c>
    </row>
    <row r="4327" spans="1:6" x14ac:dyDescent="0.3">
      <c r="A4327" s="21" t="s">
        <v>20</v>
      </c>
      <c r="B4327" s="21" t="s">
        <v>6</v>
      </c>
      <c r="C4327" s="21" t="s">
        <v>7</v>
      </c>
      <c r="D4327" s="22">
        <v>80</v>
      </c>
      <c r="E4327" s="23" t="s">
        <v>81</v>
      </c>
      <c r="F4327">
        <f t="shared" si="67"/>
        <v>201910</v>
      </c>
    </row>
    <row r="4328" spans="1:6" x14ac:dyDescent="0.3">
      <c r="A4328" s="21" t="s">
        <v>20</v>
      </c>
      <c r="B4328" s="21" t="s">
        <v>6</v>
      </c>
      <c r="C4328" s="21" t="s">
        <v>9</v>
      </c>
      <c r="D4328" s="22">
        <v>9</v>
      </c>
      <c r="E4328" s="23" t="s">
        <v>81</v>
      </c>
      <c r="F4328">
        <f t="shared" si="67"/>
        <v>201910</v>
      </c>
    </row>
    <row r="4329" spans="1:6" x14ac:dyDescent="0.3">
      <c r="A4329" s="21" t="s">
        <v>20</v>
      </c>
      <c r="B4329" s="21" t="s">
        <v>6</v>
      </c>
      <c r="C4329" s="21" t="s">
        <v>10</v>
      </c>
      <c r="D4329" s="22">
        <v>17</v>
      </c>
      <c r="E4329" s="23" t="s">
        <v>81</v>
      </c>
      <c r="F4329">
        <f t="shared" si="67"/>
        <v>201910</v>
      </c>
    </row>
    <row r="4330" spans="1:6" x14ac:dyDescent="0.3">
      <c r="A4330" s="21" t="s">
        <v>20</v>
      </c>
      <c r="B4330" s="21" t="s">
        <v>6</v>
      </c>
      <c r="C4330" s="21" t="s">
        <v>11</v>
      </c>
      <c r="D4330" s="22">
        <v>7</v>
      </c>
      <c r="E4330" s="23" t="s">
        <v>81</v>
      </c>
      <c r="F4330">
        <f t="shared" si="67"/>
        <v>201910</v>
      </c>
    </row>
    <row r="4331" spans="1:6" x14ac:dyDescent="0.3">
      <c r="A4331" s="21" t="s">
        <v>20</v>
      </c>
      <c r="B4331" s="21" t="s">
        <v>6</v>
      </c>
      <c r="C4331" s="21" t="s">
        <v>12</v>
      </c>
      <c r="D4331" s="22">
        <v>1</v>
      </c>
      <c r="E4331" s="23" t="s">
        <v>81</v>
      </c>
      <c r="F4331">
        <f t="shared" si="67"/>
        <v>201910</v>
      </c>
    </row>
    <row r="4332" spans="1:6" x14ac:dyDescent="0.3">
      <c r="A4332" s="21" t="s">
        <v>21</v>
      </c>
      <c r="B4332" s="21" t="s">
        <v>6</v>
      </c>
      <c r="C4332" s="21" t="s">
        <v>7</v>
      </c>
      <c r="D4332" s="22">
        <v>20</v>
      </c>
      <c r="E4332" s="23" t="s">
        <v>81</v>
      </c>
      <c r="F4332">
        <f t="shared" si="67"/>
        <v>201910</v>
      </c>
    </row>
    <row r="4333" spans="1:6" x14ac:dyDescent="0.3">
      <c r="A4333" s="21" t="s">
        <v>21</v>
      </c>
      <c r="B4333" s="21" t="s">
        <v>6</v>
      </c>
      <c r="C4333" s="21" t="s">
        <v>9</v>
      </c>
      <c r="D4333" s="22">
        <v>7</v>
      </c>
      <c r="E4333" s="23" t="s">
        <v>81</v>
      </c>
      <c r="F4333">
        <f t="shared" si="67"/>
        <v>201910</v>
      </c>
    </row>
    <row r="4334" spans="1:6" x14ac:dyDescent="0.3">
      <c r="A4334" s="21" t="s">
        <v>21</v>
      </c>
      <c r="B4334" s="21" t="s">
        <v>6</v>
      </c>
      <c r="C4334" s="21" t="s">
        <v>10</v>
      </c>
      <c r="D4334" s="22">
        <v>15</v>
      </c>
      <c r="E4334" s="23" t="s">
        <v>81</v>
      </c>
      <c r="F4334">
        <f t="shared" si="67"/>
        <v>201910</v>
      </c>
    </row>
    <row r="4335" spans="1:6" x14ac:dyDescent="0.3">
      <c r="A4335" s="21" t="s">
        <v>21</v>
      </c>
      <c r="B4335" s="21" t="s">
        <v>6</v>
      </c>
      <c r="C4335" s="21" t="s">
        <v>11</v>
      </c>
      <c r="D4335" s="22">
        <v>6</v>
      </c>
      <c r="E4335" s="23" t="s">
        <v>81</v>
      </c>
      <c r="F4335">
        <f t="shared" si="67"/>
        <v>201910</v>
      </c>
    </row>
    <row r="4336" spans="1:6" x14ac:dyDescent="0.3">
      <c r="A4336" s="21" t="s">
        <v>21</v>
      </c>
      <c r="B4336" s="21" t="s">
        <v>6</v>
      </c>
      <c r="C4336" s="21" t="s">
        <v>12</v>
      </c>
      <c r="D4336" s="22">
        <v>1</v>
      </c>
      <c r="E4336" s="23" t="s">
        <v>81</v>
      </c>
      <c r="F4336">
        <f t="shared" si="67"/>
        <v>201910</v>
      </c>
    </row>
    <row r="4337" spans="1:6" x14ac:dyDescent="0.3">
      <c r="A4337" s="21" t="s">
        <v>22</v>
      </c>
      <c r="B4337" s="21" t="s">
        <v>6</v>
      </c>
      <c r="C4337" s="21" t="s">
        <v>7</v>
      </c>
      <c r="D4337" s="22">
        <v>9</v>
      </c>
      <c r="E4337" s="23" t="s">
        <v>81</v>
      </c>
      <c r="F4337">
        <f t="shared" si="67"/>
        <v>201910</v>
      </c>
    </row>
    <row r="4338" spans="1:6" x14ac:dyDescent="0.3">
      <c r="A4338" s="21" t="s">
        <v>22</v>
      </c>
      <c r="B4338" s="21" t="s">
        <v>6</v>
      </c>
      <c r="C4338" s="21" t="s">
        <v>9</v>
      </c>
      <c r="D4338" s="22">
        <v>1</v>
      </c>
      <c r="E4338" s="23" t="s">
        <v>81</v>
      </c>
      <c r="F4338">
        <f t="shared" si="67"/>
        <v>201910</v>
      </c>
    </row>
    <row r="4339" spans="1:6" x14ac:dyDescent="0.3">
      <c r="A4339" s="21" t="s">
        <v>22</v>
      </c>
      <c r="B4339" s="21" t="s">
        <v>6</v>
      </c>
      <c r="C4339" s="21" t="s">
        <v>10</v>
      </c>
      <c r="D4339" s="22">
        <v>1</v>
      </c>
      <c r="E4339" s="23" t="s">
        <v>81</v>
      </c>
      <c r="F4339">
        <f t="shared" si="67"/>
        <v>201910</v>
      </c>
    </row>
    <row r="4340" spans="1:6" x14ac:dyDescent="0.3">
      <c r="A4340" s="21" t="s">
        <v>22</v>
      </c>
      <c r="B4340" s="21" t="s">
        <v>6</v>
      </c>
      <c r="C4340" s="21" t="s">
        <v>11</v>
      </c>
      <c r="D4340" s="22">
        <v>6</v>
      </c>
      <c r="E4340" s="23" t="s">
        <v>81</v>
      </c>
      <c r="F4340">
        <f t="shared" si="67"/>
        <v>201910</v>
      </c>
    </row>
    <row r="4341" spans="1:6" x14ac:dyDescent="0.3">
      <c r="A4341" s="21" t="s">
        <v>22</v>
      </c>
      <c r="B4341" s="21" t="s">
        <v>6</v>
      </c>
      <c r="C4341" s="21" t="s">
        <v>12</v>
      </c>
      <c r="D4341" s="22">
        <v>2</v>
      </c>
      <c r="E4341" s="23" t="s">
        <v>81</v>
      </c>
      <c r="F4341">
        <f t="shared" si="67"/>
        <v>201910</v>
      </c>
    </row>
    <row r="4342" spans="1:6" x14ac:dyDescent="0.3">
      <c r="A4342" s="21" t="s">
        <v>23</v>
      </c>
      <c r="B4342" s="21" t="s">
        <v>6</v>
      </c>
      <c r="C4342" s="21" t="s">
        <v>7</v>
      </c>
      <c r="D4342" s="22">
        <v>0</v>
      </c>
      <c r="E4342" s="23" t="s">
        <v>81</v>
      </c>
      <c r="F4342">
        <f t="shared" si="67"/>
        <v>201910</v>
      </c>
    </row>
    <row r="4343" spans="1:6" x14ac:dyDescent="0.3">
      <c r="A4343" s="21" t="s">
        <v>23</v>
      </c>
      <c r="B4343" s="21" t="s">
        <v>6</v>
      </c>
      <c r="C4343" s="21" t="s">
        <v>9</v>
      </c>
      <c r="D4343" s="22">
        <v>0</v>
      </c>
      <c r="E4343" s="23" t="s">
        <v>81</v>
      </c>
      <c r="F4343">
        <f t="shared" si="67"/>
        <v>201910</v>
      </c>
    </row>
    <row r="4344" spans="1:6" x14ac:dyDescent="0.3">
      <c r="A4344" s="21" t="s">
        <v>23</v>
      </c>
      <c r="B4344" s="21" t="s">
        <v>6</v>
      </c>
      <c r="C4344" s="21" t="s">
        <v>10</v>
      </c>
      <c r="D4344" s="22">
        <v>0</v>
      </c>
      <c r="E4344" s="23" t="s">
        <v>81</v>
      </c>
      <c r="F4344">
        <f t="shared" si="67"/>
        <v>201910</v>
      </c>
    </row>
    <row r="4345" spans="1:6" x14ac:dyDescent="0.3">
      <c r="A4345" s="21" t="s">
        <v>23</v>
      </c>
      <c r="B4345" s="21" t="s">
        <v>6</v>
      </c>
      <c r="C4345" s="21" t="s">
        <v>11</v>
      </c>
      <c r="D4345" s="22">
        <v>0</v>
      </c>
      <c r="E4345" s="23" t="s">
        <v>81</v>
      </c>
      <c r="F4345">
        <f t="shared" si="67"/>
        <v>201910</v>
      </c>
    </row>
    <row r="4346" spans="1:6" x14ac:dyDescent="0.3">
      <c r="A4346" s="21" t="s">
        <v>23</v>
      </c>
      <c r="B4346" s="21" t="s">
        <v>6</v>
      </c>
      <c r="C4346" s="21" t="s">
        <v>12</v>
      </c>
      <c r="D4346" s="22">
        <v>0</v>
      </c>
      <c r="E4346" s="23" t="s">
        <v>81</v>
      </c>
      <c r="F4346">
        <f t="shared" si="67"/>
        <v>201910</v>
      </c>
    </row>
    <row r="4347" spans="1:6" x14ac:dyDescent="0.3">
      <c r="A4347" s="21" t="s">
        <v>24</v>
      </c>
      <c r="B4347" s="21" t="s">
        <v>6</v>
      </c>
      <c r="C4347" s="21" t="s">
        <v>7</v>
      </c>
      <c r="D4347" s="22">
        <v>1</v>
      </c>
      <c r="E4347" s="23" t="s">
        <v>81</v>
      </c>
      <c r="F4347">
        <f t="shared" si="67"/>
        <v>201910</v>
      </c>
    </row>
    <row r="4348" spans="1:6" x14ac:dyDescent="0.3">
      <c r="A4348" s="21" t="s">
        <v>24</v>
      </c>
      <c r="B4348" s="21" t="s">
        <v>6</v>
      </c>
      <c r="C4348" s="21" t="s">
        <v>9</v>
      </c>
      <c r="D4348" s="22">
        <v>2</v>
      </c>
      <c r="E4348" s="23" t="s">
        <v>81</v>
      </c>
      <c r="F4348">
        <f t="shared" si="67"/>
        <v>201910</v>
      </c>
    </row>
    <row r="4349" spans="1:6" x14ac:dyDescent="0.3">
      <c r="A4349" s="21" t="s">
        <v>24</v>
      </c>
      <c r="B4349" s="21" t="s">
        <v>6</v>
      </c>
      <c r="C4349" s="21" t="s">
        <v>10</v>
      </c>
      <c r="D4349" s="22">
        <v>0</v>
      </c>
      <c r="E4349" s="23" t="s">
        <v>81</v>
      </c>
      <c r="F4349">
        <f t="shared" si="67"/>
        <v>201910</v>
      </c>
    </row>
    <row r="4350" spans="1:6" x14ac:dyDescent="0.3">
      <c r="A4350" s="21" t="s">
        <v>24</v>
      </c>
      <c r="B4350" s="21" t="s">
        <v>6</v>
      </c>
      <c r="C4350" s="21" t="s">
        <v>11</v>
      </c>
      <c r="D4350" s="22">
        <v>0</v>
      </c>
      <c r="E4350" s="23" t="s">
        <v>81</v>
      </c>
      <c r="F4350">
        <f t="shared" si="67"/>
        <v>201910</v>
      </c>
    </row>
    <row r="4351" spans="1:6" x14ac:dyDescent="0.3">
      <c r="A4351" s="21" t="s">
        <v>24</v>
      </c>
      <c r="B4351" s="21" t="s">
        <v>6</v>
      </c>
      <c r="C4351" s="21" t="s">
        <v>12</v>
      </c>
      <c r="D4351" s="22">
        <v>0</v>
      </c>
      <c r="E4351" s="23" t="s">
        <v>81</v>
      </c>
      <c r="F4351">
        <f t="shared" si="67"/>
        <v>201910</v>
      </c>
    </row>
    <row r="4352" spans="1:6" x14ac:dyDescent="0.3">
      <c r="A4352" s="21" t="s">
        <v>5</v>
      </c>
      <c r="B4352" s="21" t="s">
        <v>6</v>
      </c>
      <c r="C4352" s="21" t="s">
        <v>7</v>
      </c>
      <c r="D4352" s="22">
        <v>268</v>
      </c>
      <c r="E4352" s="23" t="s">
        <v>82</v>
      </c>
      <c r="F4352">
        <f t="shared" si="67"/>
        <v>201911</v>
      </c>
    </row>
    <row r="4353" spans="1:6" x14ac:dyDescent="0.3">
      <c r="A4353" s="21" t="s">
        <v>5</v>
      </c>
      <c r="B4353" s="21" t="s">
        <v>6</v>
      </c>
      <c r="C4353" s="21" t="s">
        <v>9</v>
      </c>
      <c r="D4353" s="22">
        <v>78</v>
      </c>
      <c r="E4353" s="23" t="s">
        <v>82</v>
      </c>
      <c r="F4353">
        <f t="shared" si="67"/>
        <v>201911</v>
      </c>
    </row>
    <row r="4354" spans="1:6" x14ac:dyDescent="0.3">
      <c r="A4354" s="21" t="s">
        <v>5</v>
      </c>
      <c r="B4354" s="21" t="s">
        <v>6</v>
      </c>
      <c r="C4354" s="21" t="s">
        <v>10</v>
      </c>
      <c r="D4354" s="22">
        <v>136</v>
      </c>
      <c r="E4354" s="23" t="s">
        <v>82</v>
      </c>
      <c r="F4354">
        <f t="shared" si="67"/>
        <v>201911</v>
      </c>
    </row>
    <row r="4355" spans="1:6" x14ac:dyDescent="0.3">
      <c r="A4355" s="21" t="s">
        <v>5</v>
      </c>
      <c r="B4355" s="21" t="s">
        <v>6</v>
      </c>
      <c r="C4355" s="21" t="s">
        <v>11</v>
      </c>
      <c r="D4355" s="22">
        <v>70</v>
      </c>
      <c r="E4355" s="23" t="s">
        <v>82</v>
      </c>
      <c r="F4355">
        <f t="shared" ref="F4355:F4418" si="68">YEAR(E4355)*100+MONTH(E4355)</f>
        <v>201911</v>
      </c>
    </row>
    <row r="4356" spans="1:6" x14ac:dyDescent="0.3">
      <c r="A4356" s="21" t="s">
        <v>5</v>
      </c>
      <c r="B4356" s="21" t="s">
        <v>6</v>
      </c>
      <c r="C4356" s="21" t="s">
        <v>12</v>
      </c>
      <c r="D4356" s="22">
        <v>26</v>
      </c>
      <c r="E4356" s="23" t="s">
        <v>82</v>
      </c>
      <c r="F4356">
        <f t="shared" si="68"/>
        <v>201911</v>
      </c>
    </row>
    <row r="4357" spans="1:6" x14ac:dyDescent="0.3">
      <c r="A4357" s="21" t="s">
        <v>13</v>
      </c>
      <c r="B4357" s="21" t="s">
        <v>6</v>
      </c>
      <c r="C4357" s="21" t="s">
        <v>7</v>
      </c>
      <c r="D4357" s="22">
        <v>37</v>
      </c>
      <c r="E4357" s="23" t="s">
        <v>82</v>
      </c>
      <c r="F4357">
        <f t="shared" si="68"/>
        <v>201911</v>
      </c>
    </row>
    <row r="4358" spans="1:6" x14ac:dyDescent="0.3">
      <c r="A4358" s="21" t="s">
        <v>13</v>
      </c>
      <c r="B4358" s="21" t="s">
        <v>6</v>
      </c>
      <c r="C4358" s="21" t="s">
        <v>9</v>
      </c>
      <c r="D4358" s="22">
        <v>6</v>
      </c>
      <c r="E4358" s="23" t="s">
        <v>82</v>
      </c>
      <c r="F4358">
        <f t="shared" si="68"/>
        <v>201911</v>
      </c>
    </row>
    <row r="4359" spans="1:6" x14ac:dyDescent="0.3">
      <c r="A4359" s="21" t="s">
        <v>13</v>
      </c>
      <c r="B4359" s="21" t="s">
        <v>6</v>
      </c>
      <c r="C4359" s="21" t="s">
        <v>10</v>
      </c>
      <c r="D4359" s="22">
        <v>22</v>
      </c>
      <c r="E4359" s="23" t="s">
        <v>82</v>
      </c>
      <c r="F4359">
        <f t="shared" si="68"/>
        <v>201911</v>
      </c>
    </row>
    <row r="4360" spans="1:6" x14ac:dyDescent="0.3">
      <c r="A4360" s="21" t="s">
        <v>13</v>
      </c>
      <c r="B4360" s="21" t="s">
        <v>6</v>
      </c>
      <c r="C4360" s="21" t="s">
        <v>11</v>
      </c>
      <c r="D4360" s="22">
        <v>14</v>
      </c>
      <c r="E4360" s="23" t="s">
        <v>82</v>
      </c>
      <c r="F4360">
        <f t="shared" si="68"/>
        <v>201911</v>
      </c>
    </row>
    <row r="4361" spans="1:6" x14ac:dyDescent="0.3">
      <c r="A4361" s="21" t="s">
        <v>13</v>
      </c>
      <c r="B4361" s="21" t="s">
        <v>6</v>
      </c>
      <c r="C4361" s="21" t="s">
        <v>12</v>
      </c>
      <c r="D4361" s="22">
        <v>0</v>
      </c>
      <c r="E4361" s="23" t="s">
        <v>82</v>
      </c>
      <c r="F4361">
        <f t="shared" si="68"/>
        <v>201911</v>
      </c>
    </row>
    <row r="4362" spans="1:6" x14ac:dyDescent="0.3">
      <c r="A4362" s="21" t="s">
        <v>14</v>
      </c>
      <c r="B4362" s="21" t="s">
        <v>6</v>
      </c>
      <c r="C4362" s="21" t="s">
        <v>7</v>
      </c>
      <c r="D4362" s="22">
        <v>98</v>
      </c>
      <c r="E4362" s="23" t="s">
        <v>82</v>
      </c>
      <c r="F4362">
        <f t="shared" si="68"/>
        <v>201911</v>
      </c>
    </row>
    <row r="4363" spans="1:6" x14ac:dyDescent="0.3">
      <c r="A4363" s="21" t="s">
        <v>14</v>
      </c>
      <c r="B4363" s="21" t="s">
        <v>6</v>
      </c>
      <c r="C4363" s="21" t="s">
        <v>9</v>
      </c>
      <c r="D4363" s="22">
        <v>22</v>
      </c>
      <c r="E4363" s="23" t="s">
        <v>82</v>
      </c>
      <c r="F4363">
        <f t="shared" si="68"/>
        <v>201911</v>
      </c>
    </row>
    <row r="4364" spans="1:6" x14ac:dyDescent="0.3">
      <c r="A4364" s="21" t="s">
        <v>14</v>
      </c>
      <c r="B4364" s="21" t="s">
        <v>6</v>
      </c>
      <c r="C4364" s="21" t="s">
        <v>10</v>
      </c>
      <c r="D4364" s="22">
        <v>71</v>
      </c>
      <c r="E4364" s="23" t="s">
        <v>82</v>
      </c>
      <c r="F4364">
        <f t="shared" si="68"/>
        <v>201911</v>
      </c>
    </row>
    <row r="4365" spans="1:6" x14ac:dyDescent="0.3">
      <c r="A4365" s="21" t="s">
        <v>14</v>
      </c>
      <c r="B4365" s="21" t="s">
        <v>6</v>
      </c>
      <c r="C4365" s="21" t="s">
        <v>11</v>
      </c>
      <c r="D4365" s="22">
        <v>27</v>
      </c>
      <c r="E4365" s="23" t="s">
        <v>82</v>
      </c>
      <c r="F4365">
        <f t="shared" si="68"/>
        <v>201911</v>
      </c>
    </row>
    <row r="4366" spans="1:6" x14ac:dyDescent="0.3">
      <c r="A4366" s="21" t="s">
        <v>14</v>
      </c>
      <c r="B4366" s="21" t="s">
        <v>6</v>
      </c>
      <c r="C4366" s="21" t="s">
        <v>12</v>
      </c>
      <c r="D4366" s="22">
        <v>9</v>
      </c>
      <c r="E4366" s="23" t="s">
        <v>82</v>
      </c>
      <c r="F4366">
        <f t="shared" si="68"/>
        <v>201911</v>
      </c>
    </row>
    <row r="4367" spans="1:6" x14ac:dyDescent="0.3">
      <c r="A4367" s="21" t="s">
        <v>140</v>
      </c>
      <c r="B4367" s="21" t="s">
        <v>6</v>
      </c>
      <c r="C4367" s="21" t="s">
        <v>7</v>
      </c>
      <c r="D4367" s="22">
        <v>19</v>
      </c>
      <c r="E4367" s="23" t="s">
        <v>82</v>
      </c>
      <c r="F4367">
        <f t="shared" si="68"/>
        <v>201911</v>
      </c>
    </row>
    <row r="4368" spans="1:6" x14ac:dyDescent="0.3">
      <c r="A4368" s="21" t="s">
        <v>140</v>
      </c>
      <c r="B4368" s="21" t="s">
        <v>6</v>
      </c>
      <c r="C4368" s="21" t="s">
        <v>9</v>
      </c>
      <c r="D4368" s="22">
        <v>1</v>
      </c>
      <c r="E4368" s="23" t="s">
        <v>82</v>
      </c>
      <c r="F4368">
        <f t="shared" si="68"/>
        <v>201911</v>
      </c>
    </row>
    <row r="4369" spans="1:6" x14ac:dyDescent="0.3">
      <c r="A4369" s="21" t="s">
        <v>140</v>
      </c>
      <c r="B4369" s="21" t="s">
        <v>6</v>
      </c>
      <c r="C4369" s="21" t="s">
        <v>10</v>
      </c>
      <c r="D4369" s="22">
        <v>5</v>
      </c>
      <c r="E4369" s="23" t="s">
        <v>82</v>
      </c>
      <c r="F4369">
        <f t="shared" si="68"/>
        <v>201911</v>
      </c>
    </row>
    <row r="4370" spans="1:6" x14ac:dyDescent="0.3">
      <c r="A4370" s="21" t="s">
        <v>140</v>
      </c>
      <c r="B4370" s="21" t="s">
        <v>6</v>
      </c>
      <c r="C4370" s="21" t="s">
        <v>11</v>
      </c>
      <c r="D4370" s="22">
        <v>1</v>
      </c>
      <c r="E4370" s="23" t="s">
        <v>82</v>
      </c>
      <c r="F4370">
        <f t="shared" si="68"/>
        <v>201911</v>
      </c>
    </row>
    <row r="4371" spans="1:6" x14ac:dyDescent="0.3">
      <c r="A4371" s="21" t="s">
        <v>140</v>
      </c>
      <c r="B4371" s="21" t="s">
        <v>6</v>
      </c>
      <c r="C4371" s="21" t="s">
        <v>12</v>
      </c>
      <c r="D4371" s="22">
        <v>0</v>
      </c>
      <c r="E4371" s="23" t="s">
        <v>82</v>
      </c>
      <c r="F4371">
        <f t="shared" si="68"/>
        <v>201911</v>
      </c>
    </row>
    <row r="4372" spans="1:6" x14ac:dyDescent="0.3">
      <c r="A4372" s="21" t="s">
        <v>15</v>
      </c>
      <c r="B4372" s="21" t="s">
        <v>6</v>
      </c>
      <c r="C4372" s="21" t="s">
        <v>7</v>
      </c>
      <c r="D4372" s="22">
        <v>337</v>
      </c>
      <c r="E4372" s="23" t="s">
        <v>82</v>
      </c>
      <c r="F4372">
        <f t="shared" si="68"/>
        <v>201911</v>
      </c>
    </row>
    <row r="4373" spans="1:6" x14ac:dyDescent="0.3">
      <c r="A4373" s="21" t="s">
        <v>15</v>
      </c>
      <c r="B4373" s="21" t="s">
        <v>6</v>
      </c>
      <c r="C4373" s="21" t="s">
        <v>9</v>
      </c>
      <c r="D4373" s="22">
        <v>124</v>
      </c>
      <c r="E4373" s="23" t="s">
        <v>82</v>
      </c>
      <c r="F4373">
        <f t="shared" si="68"/>
        <v>201911</v>
      </c>
    </row>
    <row r="4374" spans="1:6" x14ac:dyDescent="0.3">
      <c r="A4374" s="21" t="s">
        <v>15</v>
      </c>
      <c r="B4374" s="21" t="s">
        <v>6</v>
      </c>
      <c r="C4374" s="21" t="s">
        <v>10</v>
      </c>
      <c r="D4374" s="22">
        <v>356</v>
      </c>
      <c r="E4374" s="23" t="s">
        <v>82</v>
      </c>
      <c r="F4374">
        <f t="shared" si="68"/>
        <v>201911</v>
      </c>
    </row>
    <row r="4375" spans="1:6" x14ac:dyDescent="0.3">
      <c r="A4375" s="21" t="s">
        <v>15</v>
      </c>
      <c r="B4375" s="21" t="s">
        <v>6</v>
      </c>
      <c r="C4375" s="21" t="s">
        <v>11</v>
      </c>
      <c r="D4375" s="22">
        <v>189</v>
      </c>
      <c r="E4375" s="23" t="s">
        <v>82</v>
      </c>
      <c r="F4375">
        <f t="shared" si="68"/>
        <v>201911</v>
      </c>
    </row>
    <row r="4376" spans="1:6" x14ac:dyDescent="0.3">
      <c r="A4376" s="21" t="s">
        <v>15</v>
      </c>
      <c r="B4376" s="21" t="s">
        <v>6</v>
      </c>
      <c r="C4376" s="21" t="s">
        <v>12</v>
      </c>
      <c r="D4376" s="22">
        <v>28</v>
      </c>
      <c r="E4376" s="23" t="s">
        <v>82</v>
      </c>
      <c r="F4376">
        <f t="shared" si="68"/>
        <v>201911</v>
      </c>
    </row>
    <row r="4377" spans="1:6" x14ac:dyDescent="0.3">
      <c r="A4377" s="21" t="s">
        <v>16</v>
      </c>
      <c r="B4377" s="21" t="s">
        <v>6</v>
      </c>
      <c r="C4377" s="21" t="s">
        <v>7</v>
      </c>
      <c r="D4377" s="22">
        <v>1029</v>
      </c>
      <c r="E4377" s="23" t="s">
        <v>82</v>
      </c>
      <c r="F4377">
        <f t="shared" si="68"/>
        <v>201911</v>
      </c>
    </row>
    <row r="4378" spans="1:6" x14ac:dyDescent="0.3">
      <c r="A4378" s="21" t="s">
        <v>16</v>
      </c>
      <c r="B4378" s="21" t="s">
        <v>6</v>
      </c>
      <c r="C4378" s="21" t="s">
        <v>9</v>
      </c>
      <c r="D4378" s="22">
        <v>271</v>
      </c>
      <c r="E4378" s="23" t="s">
        <v>82</v>
      </c>
      <c r="F4378">
        <f t="shared" si="68"/>
        <v>201911</v>
      </c>
    </row>
    <row r="4379" spans="1:6" x14ac:dyDescent="0.3">
      <c r="A4379" s="21" t="s">
        <v>16</v>
      </c>
      <c r="B4379" s="21" t="s">
        <v>6</v>
      </c>
      <c r="C4379" s="21" t="s">
        <v>10</v>
      </c>
      <c r="D4379" s="22">
        <v>442</v>
      </c>
      <c r="E4379" s="23" t="s">
        <v>82</v>
      </c>
      <c r="F4379">
        <f t="shared" si="68"/>
        <v>201911</v>
      </c>
    </row>
    <row r="4380" spans="1:6" x14ac:dyDescent="0.3">
      <c r="A4380" s="21" t="s">
        <v>16</v>
      </c>
      <c r="B4380" s="21" t="s">
        <v>6</v>
      </c>
      <c r="C4380" s="21" t="s">
        <v>11</v>
      </c>
      <c r="D4380" s="22">
        <v>144</v>
      </c>
      <c r="E4380" s="23" t="s">
        <v>82</v>
      </c>
      <c r="F4380">
        <f t="shared" si="68"/>
        <v>201911</v>
      </c>
    </row>
    <row r="4381" spans="1:6" x14ac:dyDescent="0.3">
      <c r="A4381" s="21" t="s">
        <v>16</v>
      </c>
      <c r="B4381" s="21" t="s">
        <v>6</v>
      </c>
      <c r="C4381" s="21" t="s">
        <v>12</v>
      </c>
      <c r="D4381" s="22">
        <v>18</v>
      </c>
      <c r="E4381" s="23" t="s">
        <v>82</v>
      </c>
      <c r="F4381">
        <f t="shared" si="68"/>
        <v>201911</v>
      </c>
    </row>
    <row r="4382" spans="1:6" x14ac:dyDescent="0.3">
      <c r="A4382" s="21" t="s">
        <v>17</v>
      </c>
      <c r="B4382" s="21" t="s">
        <v>6</v>
      </c>
      <c r="C4382" s="21" t="s">
        <v>7</v>
      </c>
      <c r="D4382" s="22">
        <v>82</v>
      </c>
      <c r="E4382" s="23" t="s">
        <v>82</v>
      </c>
      <c r="F4382">
        <f t="shared" si="68"/>
        <v>201911</v>
      </c>
    </row>
    <row r="4383" spans="1:6" x14ac:dyDescent="0.3">
      <c r="A4383" s="21" t="s">
        <v>17</v>
      </c>
      <c r="B4383" s="21" t="s">
        <v>6</v>
      </c>
      <c r="C4383" s="21" t="s">
        <v>9</v>
      </c>
      <c r="D4383" s="22">
        <v>5</v>
      </c>
      <c r="E4383" s="23" t="s">
        <v>82</v>
      </c>
      <c r="F4383">
        <f t="shared" si="68"/>
        <v>201911</v>
      </c>
    </row>
    <row r="4384" spans="1:6" x14ac:dyDescent="0.3">
      <c r="A4384" s="21" t="s">
        <v>17</v>
      </c>
      <c r="B4384" s="21" t="s">
        <v>6</v>
      </c>
      <c r="C4384" s="21" t="s">
        <v>10</v>
      </c>
      <c r="D4384" s="22">
        <v>6</v>
      </c>
      <c r="E4384" s="23" t="s">
        <v>82</v>
      </c>
      <c r="F4384">
        <f t="shared" si="68"/>
        <v>201911</v>
      </c>
    </row>
    <row r="4385" spans="1:6" x14ac:dyDescent="0.3">
      <c r="A4385" s="21" t="s">
        <v>17</v>
      </c>
      <c r="B4385" s="21" t="s">
        <v>6</v>
      </c>
      <c r="C4385" s="21" t="s">
        <v>11</v>
      </c>
      <c r="D4385" s="22">
        <v>13</v>
      </c>
      <c r="E4385" s="23" t="s">
        <v>82</v>
      </c>
      <c r="F4385">
        <f t="shared" si="68"/>
        <v>201911</v>
      </c>
    </row>
    <row r="4386" spans="1:6" x14ac:dyDescent="0.3">
      <c r="A4386" s="21" t="s">
        <v>17</v>
      </c>
      <c r="B4386" s="21" t="s">
        <v>6</v>
      </c>
      <c r="C4386" s="21" t="s">
        <v>12</v>
      </c>
      <c r="D4386" s="22">
        <v>2</v>
      </c>
      <c r="E4386" s="23" t="s">
        <v>82</v>
      </c>
      <c r="F4386">
        <f t="shared" si="68"/>
        <v>201911</v>
      </c>
    </row>
    <row r="4387" spans="1:6" x14ac:dyDescent="0.3">
      <c r="A4387" s="21" t="s">
        <v>141</v>
      </c>
      <c r="B4387" s="21" t="s">
        <v>6</v>
      </c>
      <c r="C4387" s="21" t="s">
        <v>7</v>
      </c>
      <c r="D4387" s="22">
        <v>2</v>
      </c>
      <c r="E4387" s="23" t="s">
        <v>82</v>
      </c>
      <c r="F4387">
        <f t="shared" si="68"/>
        <v>201911</v>
      </c>
    </row>
    <row r="4388" spans="1:6" x14ac:dyDescent="0.3">
      <c r="A4388" s="21" t="s">
        <v>141</v>
      </c>
      <c r="B4388" s="21" t="s">
        <v>6</v>
      </c>
      <c r="C4388" s="21" t="s">
        <v>9</v>
      </c>
      <c r="D4388" s="22">
        <v>2</v>
      </c>
      <c r="E4388" s="23" t="s">
        <v>82</v>
      </c>
      <c r="F4388">
        <f t="shared" si="68"/>
        <v>201911</v>
      </c>
    </row>
    <row r="4389" spans="1:6" x14ac:dyDescent="0.3">
      <c r="A4389" s="21" t="s">
        <v>141</v>
      </c>
      <c r="B4389" s="21" t="s">
        <v>6</v>
      </c>
      <c r="C4389" s="21" t="s">
        <v>10</v>
      </c>
      <c r="D4389" s="22">
        <v>2</v>
      </c>
      <c r="E4389" s="23" t="s">
        <v>82</v>
      </c>
      <c r="F4389">
        <f t="shared" si="68"/>
        <v>201911</v>
      </c>
    </row>
    <row r="4390" spans="1:6" x14ac:dyDescent="0.3">
      <c r="A4390" s="21" t="s">
        <v>141</v>
      </c>
      <c r="B4390" s="21" t="s">
        <v>6</v>
      </c>
      <c r="C4390" s="21" t="s">
        <v>11</v>
      </c>
      <c r="D4390" s="22">
        <v>0</v>
      </c>
      <c r="E4390" s="23" t="s">
        <v>82</v>
      </c>
      <c r="F4390">
        <f t="shared" si="68"/>
        <v>201911</v>
      </c>
    </row>
    <row r="4391" spans="1:6" x14ac:dyDescent="0.3">
      <c r="A4391" s="21" t="s">
        <v>141</v>
      </c>
      <c r="B4391" s="21" t="s">
        <v>6</v>
      </c>
      <c r="C4391" s="21" t="s">
        <v>12</v>
      </c>
      <c r="D4391" s="22">
        <v>0</v>
      </c>
      <c r="E4391" s="23" t="s">
        <v>82</v>
      </c>
      <c r="F4391">
        <f t="shared" si="68"/>
        <v>201911</v>
      </c>
    </row>
    <row r="4392" spans="1:6" x14ac:dyDescent="0.3">
      <c r="A4392" s="21" t="s">
        <v>18</v>
      </c>
      <c r="B4392" s="21" t="s">
        <v>6</v>
      </c>
      <c r="C4392" s="21" t="s">
        <v>7</v>
      </c>
      <c r="D4392" s="22">
        <v>232</v>
      </c>
      <c r="E4392" s="23" t="s">
        <v>82</v>
      </c>
      <c r="F4392">
        <f t="shared" si="68"/>
        <v>201911</v>
      </c>
    </row>
    <row r="4393" spans="1:6" x14ac:dyDescent="0.3">
      <c r="A4393" s="21" t="s">
        <v>18</v>
      </c>
      <c r="B4393" s="21" t="s">
        <v>6</v>
      </c>
      <c r="C4393" s="21" t="s">
        <v>9</v>
      </c>
      <c r="D4393" s="22">
        <v>77</v>
      </c>
      <c r="E4393" s="23" t="s">
        <v>82</v>
      </c>
      <c r="F4393">
        <f t="shared" si="68"/>
        <v>201911</v>
      </c>
    </row>
    <row r="4394" spans="1:6" x14ac:dyDescent="0.3">
      <c r="A4394" s="21" t="s">
        <v>18</v>
      </c>
      <c r="B4394" s="21" t="s">
        <v>6</v>
      </c>
      <c r="C4394" s="21" t="s">
        <v>10</v>
      </c>
      <c r="D4394" s="22">
        <v>92</v>
      </c>
      <c r="E4394" s="23" t="s">
        <v>82</v>
      </c>
      <c r="F4394">
        <f t="shared" si="68"/>
        <v>201911</v>
      </c>
    </row>
    <row r="4395" spans="1:6" x14ac:dyDescent="0.3">
      <c r="A4395" s="21" t="s">
        <v>18</v>
      </c>
      <c r="B4395" s="21" t="s">
        <v>6</v>
      </c>
      <c r="C4395" s="21" t="s">
        <v>11</v>
      </c>
      <c r="D4395" s="22">
        <v>79</v>
      </c>
      <c r="E4395" s="23" t="s">
        <v>82</v>
      </c>
      <c r="F4395">
        <f t="shared" si="68"/>
        <v>201911</v>
      </c>
    </row>
    <row r="4396" spans="1:6" x14ac:dyDescent="0.3">
      <c r="A4396" s="21" t="s">
        <v>18</v>
      </c>
      <c r="B4396" s="21" t="s">
        <v>6</v>
      </c>
      <c r="C4396" s="21" t="s">
        <v>12</v>
      </c>
      <c r="D4396" s="22">
        <v>13</v>
      </c>
      <c r="E4396" s="23" t="s">
        <v>82</v>
      </c>
      <c r="F4396">
        <f t="shared" si="68"/>
        <v>201911</v>
      </c>
    </row>
    <row r="4397" spans="1:6" x14ac:dyDescent="0.3">
      <c r="A4397" s="21" t="s">
        <v>19</v>
      </c>
      <c r="B4397" s="21" t="s">
        <v>6</v>
      </c>
      <c r="C4397" s="21" t="s">
        <v>7</v>
      </c>
      <c r="D4397" s="22">
        <v>20</v>
      </c>
      <c r="E4397" s="23" t="s">
        <v>82</v>
      </c>
      <c r="F4397">
        <f t="shared" si="68"/>
        <v>201911</v>
      </c>
    </row>
    <row r="4398" spans="1:6" x14ac:dyDescent="0.3">
      <c r="A4398" s="21" t="s">
        <v>19</v>
      </c>
      <c r="B4398" s="21" t="s">
        <v>6</v>
      </c>
      <c r="C4398" s="21" t="s">
        <v>9</v>
      </c>
      <c r="D4398" s="22">
        <v>4</v>
      </c>
      <c r="E4398" s="23" t="s">
        <v>82</v>
      </c>
      <c r="F4398">
        <f t="shared" si="68"/>
        <v>201911</v>
      </c>
    </row>
    <row r="4399" spans="1:6" x14ac:dyDescent="0.3">
      <c r="A4399" s="21" t="s">
        <v>19</v>
      </c>
      <c r="B4399" s="21" t="s">
        <v>6</v>
      </c>
      <c r="C4399" s="21" t="s">
        <v>10</v>
      </c>
      <c r="D4399" s="22">
        <v>4</v>
      </c>
      <c r="E4399" s="23" t="s">
        <v>82</v>
      </c>
      <c r="F4399">
        <f t="shared" si="68"/>
        <v>201911</v>
      </c>
    </row>
    <row r="4400" spans="1:6" x14ac:dyDescent="0.3">
      <c r="A4400" s="21" t="s">
        <v>19</v>
      </c>
      <c r="B4400" s="21" t="s">
        <v>6</v>
      </c>
      <c r="C4400" s="21" t="s">
        <v>11</v>
      </c>
      <c r="D4400" s="22">
        <v>3</v>
      </c>
      <c r="E4400" s="23" t="s">
        <v>82</v>
      </c>
      <c r="F4400">
        <f t="shared" si="68"/>
        <v>201911</v>
      </c>
    </row>
    <row r="4401" spans="1:6" x14ac:dyDescent="0.3">
      <c r="A4401" s="21" t="s">
        <v>19</v>
      </c>
      <c r="B4401" s="21" t="s">
        <v>6</v>
      </c>
      <c r="C4401" s="21" t="s">
        <v>12</v>
      </c>
      <c r="D4401" s="22">
        <v>0</v>
      </c>
      <c r="E4401" s="23" t="s">
        <v>82</v>
      </c>
      <c r="F4401">
        <f t="shared" si="68"/>
        <v>201911</v>
      </c>
    </row>
    <row r="4402" spans="1:6" x14ac:dyDescent="0.3">
      <c r="A4402" s="21" t="s">
        <v>20</v>
      </c>
      <c r="B4402" s="21" t="s">
        <v>6</v>
      </c>
      <c r="C4402" s="21" t="s">
        <v>7</v>
      </c>
      <c r="D4402" s="22">
        <v>56</v>
      </c>
      <c r="E4402" s="23" t="s">
        <v>82</v>
      </c>
      <c r="F4402">
        <f t="shared" si="68"/>
        <v>201911</v>
      </c>
    </row>
    <row r="4403" spans="1:6" x14ac:dyDescent="0.3">
      <c r="A4403" s="21" t="s">
        <v>20</v>
      </c>
      <c r="B4403" s="21" t="s">
        <v>6</v>
      </c>
      <c r="C4403" s="21" t="s">
        <v>9</v>
      </c>
      <c r="D4403" s="22">
        <v>5</v>
      </c>
      <c r="E4403" s="23" t="s">
        <v>82</v>
      </c>
      <c r="F4403">
        <f t="shared" si="68"/>
        <v>201911</v>
      </c>
    </row>
    <row r="4404" spans="1:6" x14ac:dyDescent="0.3">
      <c r="A4404" s="21" t="s">
        <v>20</v>
      </c>
      <c r="B4404" s="21" t="s">
        <v>6</v>
      </c>
      <c r="C4404" s="21" t="s">
        <v>10</v>
      </c>
      <c r="D4404" s="22">
        <v>15</v>
      </c>
      <c r="E4404" s="23" t="s">
        <v>82</v>
      </c>
      <c r="F4404">
        <f t="shared" si="68"/>
        <v>201911</v>
      </c>
    </row>
    <row r="4405" spans="1:6" x14ac:dyDescent="0.3">
      <c r="A4405" s="21" t="s">
        <v>20</v>
      </c>
      <c r="B4405" s="21" t="s">
        <v>6</v>
      </c>
      <c r="C4405" s="21" t="s">
        <v>11</v>
      </c>
      <c r="D4405" s="22">
        <v>5</v>
      </c>
      <c r="E4405" s="23" t="s">
        <v>82</v>
      </c>
      <c r="F4405">
        <f t="shared" si="68"/>
        <v>201911</v>
      </c>
    </row>
    <row r="4406" spans="1:6" x14ac:dyDescent="0.3">
      <c r="A4406" s="21" t="s">
        <v>20</v>
      </c>
      <c r="B4406" s="21" t="s">
        <v>6</v>
      </c>
      <c r="C4406" s="21" t="s">
        <v>12</v>
      </c>
      <c r="D4406" s="22">
        <v>0</v>
      </c>
      <c r="E4406" s="23" t="s">
        <v>82</v>
      </c>
      <c r="F4406">
        <f t="shared" si="68"/>
        <v>201911</v>
      </c>
    </row>
    <row r="4407" spans="1:6" x14ac:dyDescent="0.3">
      <c r="A4407" s="21" t="s">
        <v>21</v>
      </c>
      <c r="B4407" s="21" t="s">
        <v>6</v>
      </c>
      <c r="C4407" s="21" t="s">
        <v>7</v>
      </c>
      <c r="D4407" s="22">
        <v>15</v>
      </c>
      <c r="E4407" s="23" t="s">
        <v>82</v>
      </c>
      <c r="F4407">
        <f t="shared" si="68"/>
        <v>201911</v>
      </c>
    </row>
    <row r="4408" spans="1:6" x14ac:dyDescent="0.3">
      <c r="A4408" s="21" t="s">
        <v>21</v>
      </c>
      <c r="B4408" s="21" t="s">
        <v>6</v>
      </c>
      <c r="C4408" s="21" t="s">
        <v>9</v>
      </c>
      <c r="D4408" s="22">
        <v>6</v>
      </c>
      <c r="E4408" s="23" t="s">
        <v>82</v>
      </c>
      <c r="F4408">
        <f t="shared" si="68"/>
        <v>201911</v>
      </c>
    </row>
    <row r="4409" spans="1:6" x14ac:dyDescent="0.3">
      <c r="A4409" s="21" t="s">
        <v>21</v>
      </c>
      <c r="B4409" s="21" t="s">
        <v>6</v>
      </c>
      <c r="C4409" s="21" t="s">
        <v>10</v>
      </c>
      <c r="D4409" s="22">
        <v>21</v>
      </c>
      <c r="E4409" s="23" t="s">
        <v>82</v>
      </c>
      <c r="F4409">
        <f t="shared" si="68"/>
        <v>201911</v>
      </c>
    </row>
    <row r="4410" spans="1:6" x14ac:dyDescent="0.3">
      <c r="A4410" s="21" t="s">
        <v>21</v>
      </c>
      <c r="B4410" s="21" t="s">
        <v>6</v>
      </c>
      <c r="C4410" s="21" t="s">
        <v>11</v>
      </c>
      <c r="D4410" s="22">
        <v>2</v>
      </c>
      <c r="E4410" s="23" t="s">
        <v>82</v>
      </c>
      <c r="F4410">
        <f t="shared" si="68"/>
        <v>201911</v>
      </c>
    </row>
    <row r="4411" spans="1:6" x14ac:dyDescent="0.3">
      <c r="A4411" s="21" t="s">
        <v>21</v>
      </c>
      <c r="B4411" s="21" t="s">
        <v>6</v>
      </c>
      <c r="C4411" s="21" t="s">
        <v>12</v>
      </c>
      <c r="D4411" s="22">
        <v>2</v>
      </c>
      <c r="E4411" s="23" t="s">
        <v>82</v>
      </c>
      <c r="F4411">
        <f t="shared" si="68"/>
        <v>201911</v>
      </c>
    </row>
    <row r="4412" spans="1:6" x14ac:dyDescent="0.3">
      <c r="A4412" s="21" t="s">
        <v>22</v>
      </c>
      <c r="B4412" s="21" t="s">
        <v>6</v>
      </c>
      <c r="C4412" s="21" t="s">
        <v>7</v>
      </c>
      <c r="D4412" s="22">
        <v>11</v>
      </c>
      <c r="E4412" s="23" t="s">
        <v>82</v>
      </c>
      <c r="F4412">
        <f t="shared" si="68"/>
        <v>201911</v>
      </c>
    </row>
    <row r="4413" spans="1:6" x14ac:dyDescent="0.3">
      <c r="A4413" s="21" t="s">
        <v>22</v>
      </c>
      <c r="B4413" s="21" t="s">
        <v>6</v>
      </c>
      <c r="C4413" s="21" t="s">
        <v>9</v>
      </c>
      <c r="D4413" s="22">
        <v>2</v>
      </c>
      <c r="E4413" s="23" t="s">
        <v>82</v>
      </c>
      <c r="F4413">
        <f t="shared" si="68"/>
        <v>201911</v>
      </c>
    </row>
    <row r="4414" spans="1:6" x14ac:dyDescent="0.3">
      <c r="A4414" s="21" t="s">
        <v>22</v>
      </c>
      <c r="B4414" s="21" t="s">
        <v>6</v>
      </c>
      <c r="C4414" s="21" t="s">
        <v>10</v>
      </c>
      <c r="D4414" s="22">
        <v>5</v>
      </c>
      <c r="E4414" s="23" t="s">
        <v>82</v>
      </c>
      <c r="F4414">
        <f t="shared" si="68"/>
        <v>201911</v>
      </c>
    </row>
    <row r="4415" spans="1:6" x14ac:dyDescent="0.3">
      <c r="A4415" s="21" t="s">
        <v>22</v>
      </c>
      <c r="B4415" s="21" t="s">
        <v>6</v>
      </c>
      <c r="C4415" s="21" t="s">
        <v>11</v>
      </c>
      <c r="D4415" s="22">
        <v>1</v>
      </c>
      <c r="E4415" s="23" t="s">
        <v>82</v>
      </c>
      <c r="F4415">
        <f t="shared" si="68"/>
        <v>201911</v>
      </c>
    </row>
    <row r="4416" spans="1:6" x14ac:dyDescent="0.3">
      <c r="A4416" s="21" t="s">
        <v>22</v>
      </c>
      <c r="B4416" s="21" t="s">
        <v>6</v>
      </c>
      <c r="C4416" s="21" t="s">
        <v>12</v>
      </c>
      <c r="D4416" s="22">
        <v>3</v>
      </c>
      <c r="E4416" s="23" t="s">
        <v>82</v>
      </c>
      <c r="F4416">
        <f t="shared" si="68"/>
        <v>201911</v>
      </c>
    </row>
    <row r="4417" spans="1:6" x14ac:dyDescent="0.3">
      <c r="A4417" s="21" t="s">
        <v>23</v>
      </c>
      <c r="B4417" s="21" t="s">
        <v>6</v>
      </c>
      <c r="C4417" s="21" t="s">
        <v>7</v>
      </c>
      <c r="D4417" s="22">
        <v>0</v>
      </c>
      <c r="E4417" s="23" t="s">
        <v>82</v>
      </c>
      <c r="F4417">
        <f t="shared" si="68"/>
        <v>201911</v>
      </c>
    </row>
    <row r="4418" spans="1:6" x14ac:dyDescent="0.3">
      <c r="A4418" s="21" t="s">
        <v>23</v>
      </c>
      <c r="B4418" s="21" t="s">
        <v>6</v>
      </c>
      <c r="C4418" s="21" t="s">
        <v>9</v>
      </c>
      <c r="D4418" s="22">
        <v>0</v>
      </c>
      <c r="E4418" s="23" t="s">
        <v>82</v>
      </c>
      <c r="F4418">
        <f t="shared" si="68"/>
        <v>201911</v>
      </c>
    </row>
    <row r="4419" spans="1:6" x14ac:dyDescent="0.3">
      <c r="A4419" s="21" t="s">
        <v>23</v>
      </c>
      <c r="B4419" s="21" t="s">
        <v>6</v>
      </c>
      <c r="C4419" s="21" t="s">
        <v>10</v>
      </c>
      <c r="D4419" s="22">
        <v>0</v>
      </c>
      <c r="E4419" s="23" t="s">
        <v>82</v>
      </c>
      <c r="F4419">
        <f t="shared" ref="F4419:F4482" si="69">YEAR(E4419)*100+MONTH(E4419)</f>
        <v>201911</v>
      </c>
    </row>
    <row r="4420" spans="1:6" x14ac:dyDescent="0.3">
      <c r="A4420" s="21" t="s">
        <v>23</v>
      </c>
      <c r="B4420" s="21" t="s">
        <v>6</v>
      </c>
      <c r="C4420" s="21" t="s">
        <v>11</v>
      </c>
      <c r="D4420" s="22">
        <v>0</v>
      </c>
      <c r="E4420" s="23" t="s">
        <v>82</v>
      </c>
      <c r="F4420">
        <f t="shared" si="69"/>
        <v>201911</v>
      </c>
    </row>
    <row r="4421" spans="1:6" x14ac:dyDescent="0.3">
      <c r="A4421" s="21" t="s">
        <v>23</v>
      </c>
      <c r="B4421" s="21" t="s">
        <v>6</v>
      </c>
      <c r="C4421" s="21" t="s">
        <v>12</v>
      </c>
      <c r="D4421" s="22">
        <v>0</v>
      </c>
      <c r="E4421" s="23" t="s">
        <v>82</v>
      </c>
      <c r="F4421">
        <f t="shared" si="69"/>
        <v>201911</v>
      </c>
    </row>
    <row r="4422" spans="1:6" x14ac:dyDescent="0.3">
      <c r="A4422" s="21" t="s">
        <v>24</v>
      </c>
      <c r="B4422" s="21" t="s">
        <v>6</v>
      </c>
      <c r="C4422" s="21" t="s">
        <v>7</v>
      </c>
      <c r="D4422" s="22">
        <v>5</v>
      </c>
      <c r="E4422" s="23" t="s">
        <v>82</v>
      </c>
      <c r="F4422">
        <f t="shared" si="69"/>
        <v>201911</v>
      </c>
    </row>
    <row r="4423" spans="1:6" x14ac:dyDescent="0.3">
      <c r="A4423" s="21" t="s">
        <v>24</v>
      </c>
      <c r="B4423" s="21" t="s">
        <v>6</v>
      </c>
      <c r="C4423" s="21" t="s">
        <v>9</v>
      </c>
      <c r="D4423" s="22">
        <v>0</v>
      </c>
      <c r="E4423" s="23" t="s">
        <v>82</v>
      </c>
      <c r="F4423">
        <f t="shared" si="69"/>
        <v>201911</v>
      </c>
    </row>
    <row r="4424" spans="1:6" x14ac:dyDescent="0.3">
      <c r="A4424" s="21" t="s">
        <v>24</v>
      </c>
      <c r="B4424" s="21" t="s">
        <v>6</v>
      </c>
      <c r="C4424" s="21" t="s">
        <v>10</v>
      </c>
      <c r="D4424" s="22">
        <v>0</v>
      </c>
      <c r="E4424" s="23" t="s">
        <v>82</v>
      </c>
      <c r="F4424">
        <f t="shared" si="69"/>
        <v>201911</v>
      </c>
    </row>
    <row r="4425" spans="1:6" x14ac:dyDescent="0.3">
      <c r="A4425" s="21" t="s">
        <v>24</v>
      </c>
      <c r="B4425" s="21" t="s">
        <v>6</v>
      </c>
      <c r="C4425" s="21" t="s">
        <v>11</v>
      </c>
      <c r="D4425" s="22">
        <v>0</v>
      </c>
      <c r="E4425" s="23" t="s">
        <v>82</v>
      </c>
      <c r="F4425">
        <f t="shared" si="69"/>
        <v>201911</v>
      </c>
    </row>
    <row r="4426" spans="1:6" x14ac:dyDescent="0.3">
      <c r="A4426" s="21" t="s">
        <v>24</v>
      </c>
      <c r="B4426" s="21" t="s">
        <v>6</v>
      </c>
      <c r="C4426" s="21" t="s">
        <v>12</v>
      </c>
      <c r="D4426" s="22">
        <v>1</v>
      </c>
      <c r="E4426" s="23" t="s">
        <v>82</v>
      </c>
      <c r="F4426">
        <f t="shared" si="69"/>
        <v>201911</v>
      </c>
    </row>
    <row r="4427" spans="1:6" x14ac:dyDescent="0.3">
      <c r="A4427" s="21" t="s">
        <v>5</v>
      </c>
      <c r="B4427" s="21" t="s">
        <v>6</v>
      </c>
      <c r="C4427" s="21" t="s">
        <v>7</v>
      </c>
      <c r="D4427" s="22">
        <v>302</v>
      </c>
      <c r="E4427" s="23" t="s">
        <v>83</v>
      </c>
      <c r="F4427">
        <f t="shared" si="69"/>
        <v>201912</v>
      </c>
    </row>
    <row r="4428" spans="1:6" x14ac:dyDescent="0.3">
      <c r="A4428" s="21" t="s">
        <v>5</v>
      </c>
      <c r="B4428" s="21" t="s">
        <v>6</v>
      </c>
      <c r="C4428" s="21" t="s">
        <v>9</v>
      </c>
      <c r="D4428" s="22">
        <v>101</v>
      </c>
      <c r="E4428" s="23" t="s">
        <v>83</v>
      </c>
      <c r="F4428">
        <f t="shared" si="69"/>
        <v>201912</v>
      </c>
    </row>
    <row r="4429" spans="1:6" x14ac:dyDescent="0.3">
      <c r="A4429" s="21" t="s">
        <v>5</v>
      </c>
      <c r="B4429" s="21" t="s">
        <v>6</v>
      </c>
      <c r="C4429" s="21" t="s">
        <v>10</v>
      </c>
      <c r="D4429" s="22">
        <v>148</v>
      </c>
      <c r="E4429" s="23" t="s">
        <v>83</v>
      </c>
      <c r="F4429">
        <f t="shared" si="69"/>
        <v>201912</v>
      </c>
    </row>
    <row r="4430" spans="1:6" x14ac:dyDescent="0.3">
      <c r="A4430" s="21" t="s">
        <v>5</v>
      </c>
      <c r="B4430" s="21" t="s">
        <v>6</v>
      </c>
      <c r="C4430" s="21" t="s">
        <v>11</v>
      </c>
      <c r="D4430" s="22">
        <v>81</v>
      </c>
      <c r="E4430" s="23" t="s">
        <v>83</v>
      </c>
      <c r="F4430">
        <f t="shared" si="69"/>
        <v>201912</v>
      </c>
    </row>
    <row r="4431" spans="1:6" x14ac:dyDescent="0.3">
      <c r="A4431" s="21" t="s">
        <v>5</v>
      </c>
      <c r="B4431" s="21" t="s">
        <v>6</v>
      </c>
      <c r="C4431" s="21" t="s">
        <v>12</v>
      </c>
      <c r="D4431" s="22">
        <v>21</v>
      </c>
      <c r="E4431" s="23" t="s">
        <v>83</v>
      </c>
      <c r="F4431">
        <f t="shared" si="69"/>
        <v>201912</v>
      </c>
    </row>
    <row r="4432" spans="1:6" x14ac:dyDescent="0.3">
      <c r="A4432" s="21" t="s">
        <v>13</v>
      </c>
      <c r="B4432" s="21" t="s">
        <v>6</v>
      </c>
      <c r="C4432" s="21" t="s">
        <v>7</v>
      </c>
      <c r="D4432" s="22">
        <v>20</v>
      </c>
      <c r="E4432" s="23" t="s">
        <v>83</v>
      </c>
      <c r="F4432">
        <f t="shared" si="69"/>
        <v>201912</v>
      </c>
    </row>
    <row r="4433" spans="1:6" x14ac:dyDescent="0.3">
      <c r="A4433" s="21" t="s">
        <v>13</v>
      </c>
      <c r="B4433" s="21" t="s">
        <v>6</v>
      </c>
      <c r="C4433" s="21" t="s">
        <v>9</v>
      </c>
      <c r="D4433" s="22">
        <v>1</v>
      </c>
      <c r="E4433" s="23" t="s">
        <v>83</v>
      </c>
      <c r="F4433">
        <f t="shared" si="69"/>
        <v>201912</v>
      </c>
    </row>
    <row r="4434" spans="1:6" x14ac:dyDescent="0.3">
      <c r="A4434" s="21" t="s">
        <v>13</v>
      </c>
      <c r="B4434" s="21" t="s">
        <v>6</v>
      </c>
      <c r="C4434" s="21" t="s">
        <v>10</v>
      </c>
      <c r="D4434" s="22">
        <v>14</v>
      </c>
      <c r="E4434" s="23" t="s">
        <v>83</v>
      </c>
      <c r="F4434">
        <f t="shared" si="69"/>
        <v>201912</v>
      </c>
    </row>
    <row r="4435" spans="1:6" x14ac:dyDescent="0.3">
      <c r="A4435" s="21" t="s">
        <v>13</v>
      </c>
      <c r="B4435" s="21" t="s">
        <v>6</v>
      </c>
      <c r="C4435" s="21" t="s">
        <v>11</v>
      </c>
      <c r="D4435" s="22">
        <v>9</v>
      </c>
      <c r="E4435" s="23" t="s">
        <v>83</v>
      </c>
      <c r="F4435">
        <f t="shared" si="69"/>
        <v>201912</v>
      </c>
    </row>
    <row r="4436" spans="1:6" x14ac:dyDescent="0.3">
      <c r="A4436" s="21" t="s">
        <v>13</v>
      </c>
      <c r="B4436" s="21" t="s">
        <v>6</v>
      </c>
      <c r="C4436" s="21" t="s">
        <v>12</v>
      </c>
      <c r="D4436" s="22">
        <v>0</v>
      </c>
      <c r="E4436" s="23" t="s">
        <v>83</v>
      </c>
      <c r="F4436">
        <f t="shared" si="69"/>
        <v>201912</v>
      </c>
    </row>
    <row r="4437" spans="1:6" x14ac:dyDescent="0.3">
      <c r="A4437" s="21" t="s">
        <v>14</v>
      </c>
      <c r="B4437" s="21" t="s">
        <v>6</v>
      </c>
      <c r="C4437" s="21" t="s">
        <v>7</v>
      </c>
      <c r="D4437" s="22">
        <v>101</v>
      </c>
      <c r="E4437" s="23" t="s">
        <v>83</v>
      </c>
      <c r="F4437">
        <f t="shared" si="69"/>
        <v>201912</v>
      </c>
    </row>
    <row r="4438" spans="1:6" x14ac:dyDescent="0.3">
      <c r="A4438" s="21" t="s">
        <v>14</v>
      </c>
      <c r="B4438" s="21" t="s">
        <v>6</v>
      </c>
      <c r="C4438" s="21" t="s">
        <v>9</v>
      </c>
      <c r="D4438" s="22">
        <v>30</v>
      </c>
      <c r="E4438" s="23" t="s">
        <v>83</v>
      </c>
      <c r="F4438">
        <f t="shared" si="69"/>
        <v>201912</v>
      </c>
    </row>
    <row r="4439" spans="1:6" x14ac:dyDescent="0.3">
      <c r="A4439" s="21" t="s">
        <v>14</v>
      </c>
      <c r="B4439" s="21" t="s">
        <v>6</v>
      </c>
      <c r="C4439" s="21" t="s">
        <v>10</v>
      </c>
      <c r="D4439" s="22">
        <v>49</v>
      </c>
      <c r="E4439" s="23" t="s">
        <v>83</v>
      </c>
      <c r="F4439">
        <f t="shared" si="69"/>
        <v>201912</v>
      </c>
    </row>
    <row r="4440" spans="1:6" x14ac:dyDescent="0.3">
      <c r="A4440" s="21" t="s">
        <v>14</v>
      </c>
      <c r="B4440" s="21" t="s">
        <v>6</v>
      </c>
      <c r="C4440" s="21" t="s">
        <v>11</v>
      </c>
      <c r="D4440" s="22">
        <v>30</v>
      </c>
      <c r="E4440" s="23" t="s">
        <v>83</v>
      </c>
      <c r="F4440">
        <f t="shared" si="69"/>
        <v>201912</v>
      </c>
    </row>
    <row r="4441" spans="1:6" x14ac:dyDescent="0.3">
      <c r="A4441" s="21" t="s">
        <v>14</v>
      </c>
      <c r="B4441" s="21" t="s">
        <v>6</v>
      </c>
      <c r="C4441" s="21" t="s">
        <v>12</v>
      </c>
      <c r="D4441" s="22">
        <v>13</v>
      </c>
      <c r="E4441" s="23" t="s">
        <v>83</v>
      </c>
      <c r="F4441">
        <f t="shared" si="69"/>
        <v>201912</v>
      </c>
    </row>
    <row r="4442" spans="1:6" x14ac:dyDescent="0.3">
      <c r="A4442" s="21" t="s">
        <v>140</v>
      </c>
      <c r="B4442" s="21" t="s">
        <v>6</v>
      </c>
      <c r="C4442" s="21" t="s">
        <v>7</v>
      </c>
      <c r="D4442" s="22">
        <v>15</v>
      </c>
      <c r="E4442" s="23" t="s">
        <v>83</v>
      </c>
      <c r="F4442">
        <f t="shared" si="69"/>
        <v>201912</v>
      </c>
    </row>
    <row r="4443" spans="1:6" x14ac:dyDescent="0.3">
      <c r="A4443" s="21" t="s">
        <v>140</v>
      </c>
      <c r="B4443" s="21" t="s">
        <v>6</v>
      </c>
      <c r="C4443" s="21" t="s">
        <v>9</v>
      </c>
      <c r="D4443" s="22">
        <v>1</v>
      </c>
      <c r="E4443" s="23" t="s">
        <v>83</v>
      </c>
      <c r="F4443">
        <f t="shared" si="69"/>
        <v>201912</v>
      </c>
    </row>
    <row r="4444" spans="1:6" x14ac:dyDescent="0.3">
      <c r="A4444" s="21" t="s">
        <v>140</v>
      </c>
      <c r="B4444" s="21" t="s">
        <v>6</v>
      </c>
      <c r="C4444" s="21" t="s">
        <v>10</v>
      </c>
      <c r="D4444" s="22">
        <v>5</v>
      </c>
      <c r="E4444" s="23" t="s">
        <v>83</v>
      </c>
      <c r="F4444">
        <f t="shared" si="69"/>
        <v>201912</v>
      </c>
    </row>
    <row r="4445" spans="1:6" x14ac:dyDescent="0.3">
      <c r="A4445" s="21" t="s">
        <v>140</v>
      </c>
      <c r="B4445" s="21" t="s">
        <v>6</v>
      </c>
      <c r="C4445" s="21" t="s">
        <v>11</v>
      </c>
      <c r="D4445" s="22">
        <v>1</v>
      </c>
      <c r="E4445" s="23" t="s">
        <v>83</v>
      </c>
      <c r="F4445">
        <f t="shared" si="69"/>
        <v>201912</v>
      </c>
    </row>
    <row r="4446" spans="1:6" x14ac:dyDescent="0.3">
      <c r="A4446" s="21" t="s">
        <v>140</v>
      </c>
      <c r="B4446" s="21" t="s">
        <v>6</v>
      </c>
      <c r="C4446" s="21" t="s">
        <v>12</v>
      </c>
      <c r="D4446" s="22">
        <v>0</v>
      </c>
      <c r="E4446" s="23" t="s">
        <v>83</v>
      </c>
      <c r="F4446">
        <f t="shared" si="69"/>
        <v>201912</v>
      </c>
    </row>
    <row r="4447" spans="1:6" x14ac:dyDescent="0.3">
      <c r="A4447" s="21" t="s">
        <v>15</v>
      </c>
      <c r="B4447" s="21" t="s">
        <v>6</v>
      </c>
      <c r="C4447" s="21" t="s">
        <v>7</v>
      </c>
      <c r="D4447" s="22">
        <v>271</v>
      </c>
      <c r="E4447" s="23" t="s">
        <v>83</v>
      </c>
      <c r="F4447">
        <f t="shared" si="69"/>
        <v>201912</v>
      </c>
    </row>
    <row r="4448" spans="1:6" x14ac:dyDescent="0.3">
      <c r="A4448" s="21" t="s">
        <v>15</v>
      </c>
      <c r="B4448" s="21" t="s">
        <v>6</v>
      </c>
      <c r="C4448" s="21" t="s">
        <v>9</v>
      </c>
      <c r="D4448" s="22">
        <v>123</v>
      </c>
      <c r="E4448" s="23" t="s">
        <v>83</v>
      </c>
      <c r="F4448">
        <f t="shared" si="69"/>
        <v>201912</v>
      </c>
    </row>
    <row r="4449" spans="1:6" x14ac:dyDescent="0.3">
      <c r="A4449" s="21" t="s">
        <v>15</v>
      </c>
      <c r="B4449" s="21" t="s">
        <v>6</v>
      </c>
      <c r="C4449" s="21" t="s">
        <v>10</v>
      </c>
      <c r="D4449" s="22">
        <v>346</v>
      </c>
      <c r="E4449" s="23" t="s">
        <v>83</v>
      </c>
      <c r="F4449">
        <f t="shared" si="69"/>
        <v>201912</v>
      </c>
    </row>
    <row r="4450" spans="1:6" x14ac:dyDescent="0.3">
      <c r="A4450" s="21" t="s">
        <v>15</v>
      </c>
      <c r="B4450" s="21" t="s">
        <v>6</v>
      </c>
      <c r="C4450" s="21" t="s">
        <v>11</v>
      </c>
      <c r="D4450" s="22">
        <v>177</v>
      </c>
      <c r="E4450" s="23" t="s">
        <v>83</v>
      </c>
      <c r="F4450">
        <f t="shared" si="69"/>
        <v>201912</v>
      </c>
    </row>
    <row r="4451" spans="1:6" x14ac:dyDescent="0.3">
      <c r="A4451" s="21" t="s">
        <v>15</v>
      </c>
      <c r="B4451" s="21" t="s">
        <v>6</v>
      </c>
      <c r="C4451" s="21" t="s">
        <v>12</v>
      </c>
      <c r="D4451" s="22">
        <v>23</v>
      </c>
      <c r="E4451" s="23" t="s">
        <v>83</v>
      </c>
      <c r="F4451">
        <f t="shared" si="69"/>
        <v>201912</v>
      </c>
    </row>
    <row r="4452" spans="1:6" x14ac:dyDescent="0.3">
      <c r="A4452" s="21" t="s">
        <v>16</v>
      </c>
      <c r="B4452" s="21" t="s">
        <v>6</v>
      </c>
      <c r="C4452" s="21" t="s">
        <v>7</v>
      </c>
      <c r="D4452" s="22">
        <v>1150</v>
      </c>
      <c r="E4452" s="23" t="s">
        <v>83</v>
      </c>
      <c r="F4452">
        <f t="shared" si="69"/>
        <v>201912</v>
      </c>
    </row>
    <row r="4453" spans="1:6" x14ac:dyDescent="0.3">
      <c r="A4453" s="21" t="s">
        <v>16</v>
      </c>
      <c r="B4453" s="21" t="s">
        <v>6</v>
      </c>
      <c r="C4453" s="21" t="s">
        <v>9</v>
      </c>
      <c r="D4453" s="22">
        <v>252</v>
      </c>
      <c r="E4453" s="23" t="s">
        <v>83</v>
      </c>
      <c r="F4453">
        <f t="shared" si="69"/>
        <v>201912</v>
      </c>
    </row>
    <row r="4454" spans="1:6" x14ac:dyDescent="0.3">
      <c r="A4454" s="21" t="s">
        <v>16</v>
      </c>
      <c r="B4454" s="21" t="s">
        <v>6</v>
      </c>
      <c r="C4454" s="21" t="s">
        <v>10</v>
      </c>
      <c r="D4454" s="22">
        <v>390</v>
      </c>
      <c r="E4454" s="23" t="s">
        <v>83</v>
      </c>
      <c r="F4454">
        <f t="shared" si="69"/>
        <v>201912</v>
      </c>
    </row>
    <row r="4455" spans="1:6" x14ac:dyDescent="0.3">
      <c r="A4455" s="21" t="s">
        <v>16</v>
      </c>
      <c r="B4455" s="21" t="s">
        <v>6</v>
      </c>
      <c r="C4455" s="21" t="s">
        <v>11</v>
      </c>
      <c r="D4455" s="22">
        <v>105</v>
      </c>
      <c r="E4455" s="23" t="s">
        <v>83</v>
      </c>
      <c r="F4455">
        <f t="shared" si="69"/>
        <v>201912</v>
      </c>
    </row>
    <row r="4456" spans="1:6" x14ac:dyDescent="0.3">
      <c r="A4456" s="21" t="s">
        <v>16</v>
      </c>
      <c r="B4456" s="21" t="s">
        <v>6</v>
      </c>
      <c r="C4456" s="21" t="s">
        <v>12</v>
      </c>
      <c r="D4456" s="22">
        <v>20</v>
      </c>
      <c r="E4456" s="23" t="s">
        <v>83</v>
      </c>
      <c r="F4456">
        <f t="shared" si="69"/>
        <v>201912</v>
      </c>
    </row>
    <row r="4457" spans="1:6" x14ac:dyDescent="0.3">
      <c r="A4457" s="21" t="s">
        <v>17</v>
      </c>
      <c r="B4457" s="21" t="s">
        <v>6</v>
      </c>
      <c r="C4457" s="21" t="s">
        <v>7</v>
      </c>
      <c r="D4457" s="22">
        <v>64</v>
      </c>
      <c r="E4457" s="23" t="s">
        <v>83</v>
      </c>
      <c r="F4457">
        <f t="shared" si="69"/>
        <v>201912</v>
      </c>
    </row>
    <row r="4458" spans="1:6" x14ac:dyDescent="0.3">
      <c r="A4458" s="21" t="s">
        <v>17</v>
      </c>
      <c r="B4458" s="21" t="s">
        <v>6</v>
      </c>
      <c r="C4458" s="21" t="s">
        <v>9</v>
      </c>
      <c r="D4458" s="22">
        <v>6</v>
      </c>
      <c r="E4458" s="23" t="s">
        <v>83</v>
      </c>
      <c r="F4458">
        <f t="shared" si="69"/>
        <v>201912</v>
      </c>
    </row>
    <row r="4459" spans="1:6" x14ac:dyDescent="0.3">
      <c r="A4459" s="21" t="s">
        <v>17</v>
      </c>
      <c r="B4459" s="21" t="s">
        <v>6</v>
      </c>
      <c r="C4459" s="21" t="s">
        <v>10</v>
      </c>
      <c r="D4459" s="22">
        <v>20</v>
      </c>
      <c r="E4459" s="23" t="s">
        <v>83</v>
      </c>
      <c r="F4459">
        <f t="shared" si="69"/>
        <v>201912</v>
      </c>
    </row>
    <row r="4460" spans="1:6" x14ac:dyDescent="0.3">
      <c r="A4460" s="21" t="s">
        <v>17</v>
      </c>
      <c r="B4460" s="21" t="s">
        <v>6</v>
      </c>
      <c r="C4460" s="21" t="s">
        <v>11</v>
      </c>
      <c r="D4460" s="22">
        <v>13</v>
      </c>
      <c r="E4460" s="23" t="s">
        <v>83</v>
      </c>
      <c r="F4460">
        <f t="shared" si="69"/>
        <v>201912</v>
      </c>
    </row>
    <row r="4461" spans="1:6" x14ac:dyDescent="0.3">
      <c r="A4461" s="21" t="s">
        <v>17</v>
      </c>
      <c r="B4461" s="21" t="s">
        <v>6</v>
      </c>
      <c r="C4461" s="21" t="s">
        <v>12</v>
      </c>
      <c r="D4461" s="22">
        <v>0</v>
      </c>
      <c r="E4461" s="23" t="s">
        <v>83</v>
      </c>
      <c r="F4461">
        <f t="shared" si="69"/>
        <v>201912</v>
      </c>
    </row>
    <row r="4462" spans="1:6" x14ac:dyDescent="0.3">
      <c r="A4462" s="21" t="s">
        <v>141</v>
      </c>
      <c r="B4462" s="21" t="s">
        <v>6</v>
      </c>
      <c r="C4462" s="21" t="s">
        <v>7</v>
      </c>
      <c r="D4462" s="22">
        <v>5</v>
      </c>
      <c r="E4462" s="23" t="s">
        <v>83</v>
      </c>
      <c r="F4462">
        <f t="shared" si="69"/>
        <v>201912</v>
      </c>
    </row>
    <row r="4463" spans="1:6" x14ac:dyDescent="0.3">
      <c r="A4463" s="21" t="s">
        <v>141</v>
      </c>
      <c r="B4463" s="21" t="s">
        <v>6</v>
      </c>
      <c r="C4463" s="21" t="s">
        <v>9</v>
      </c>
      <c r="D4463" s="22">
        <v>1</v>
      </c>
      <c r="E4463" s="23" t="s">
        <v>83</v>
      </c>
      <c r="F4463">
        <f t="shared" si="69"/>
        <v>201912</v>
      </c>
    </row>
    <row r="4464" spans="1:6" x14ac:dyDescent="0.3">
      <c r="A4464" s="21" t="s">
        <v>141</v>
      </c>
      <c r="B4464" s="21" t="s">
        <v>6</v>
      </c>
      <c r="C4464" s="21" t="s">
        <v>10</v>
      </c>
      <c r="D4464" s="22">
        <v>0</v>
      </c>
      <c r="E4464" s="23" t="s">
        <v>83</v>
      </c>
      <c r="F4464">
        <f t="shared" si="69"/>
        <v>201912</v>
      </c>
    </row>
    <row r="4465" spans="1:6" x14ac:dyDescent="0.3">
      <c r="A4465" s="21" t="s">
        <v>141</v>
      </c>
      <c r="B4465" s="21" t="s">
        <v>6</v>
      </c>
      <c r="C4465" s="21" t="s">
        <v>11</v>
      </c>
      <c r="D4465" s="22">
        <v>0</v>
      </c>
      <c r="E4465" s="23" t="s">
        <v>83</v>
      </c>
      <c r="F4465">
        <f t="shared" si="69"/>
        <v>201912</v>
      </c>
    </row>
    <row r="4466" spans="1:6" x14ac:dyDescent="0.3">
      <c r="A4466" s="21" t="s">
        <v>141</v>
      </c>
      <c r="B4466" s="21" t="s">
        <v>6</v>
      </c>
      <c r="C4466" s="21" t="s">
        <v>12</v>
      </c>
      <c r="D4466" s="22">
        <v>0</v>
      </c>
      <c r="E4466" s="23" t="s">
        <v>83</v>
      </c>
      <c r="F4466">
        <f t="shared" si="69"/>
        <v>201912</v>
      </c>
    </row>
    <row r="4467" spans="1:6" x14ac:dyDescent="0.3">
      <c r="A4467" s="21" t="s">
        <v>18</v>
      </c>
      <c r="B4467" s="21" t="s">
        <v>6</v>
      </c>
      <c r="C4467" s="21" t="s">
        <v>7</v>
      </c>
      <c r="D4467" s="22">
        <v>277</v>
      </c>
      <c r="E4467" s="23" t="s">
        <v>83</v>
      </c>
      <c r="F4467">
        <f t="shared" si="69"/>
        <v>201912</v>
      </c>
    </row>
    <row r="4468" spans="1:6" x14ac:dyDescent="0.3">
      <c r="A4468" s="21" t="s">
        <v>18</v>
      </c>
      <c r="B4468" s="21" t="s">
        <v>6</v>
      </c>
      <c r="C4468" s="21" t="s">
        <v>9</v>
      </c>
      <c r="D4468" s="22">
        <v>66</v>
      </c>
      <c r="E4468" s="23" t="s">
        <v>83</v>
      </c>
      <c r="F4468">
        <f t="shared" si="69"/>
        <v>201912</v>
      </c>
    </row>
    <row r="4469" spans="1:6" x14ac:dyDescent="0.3">
      <c r="A4469" s="21" t="s">
        <v>18</v>
      </c>
      <c r="B4469" s="21" t="s">
        <v>6</v>
      </c>
      <c r="C4469" s="21" t="s">
        <v>10</v>
      </c>
      <c r="D4469" s="22">
        <v>98</v>
      </c>
      <c r="E4469" s="23" t="s">
        <v>83</v>
      </c>
      <c r="F4469">
        <f t="shared" si="69"/>
        <v>201912</v>
      </c>
    </row>
    <row r="4470" spans="1:6" x14ac:dyDescent="0.3">
      <c r="A4470" s="21" t="s">
        <v>18</v>
      </c>
      <c r="B4470" s="21" t="s">
        <v>6</v>
      </c>
      <c r="C4470" s="21" t="s">
        <v>11</v>
      </c>
      <c r="D4470" s="22">
        <v>80</v>
      </c>
      <c r="E4470" s="23" t="s">
        <v>83</v>
      </c>
      <c r="F4470">
        <f t="shared" si="69"/>
        <v>201912</v>
      </c>
    </row>
    <row r="4471" spans="1:6" x14ac:dyDescent="0.3">
      <c r="A4471" s="21" t="s">
        <v>18</v>
      </c>
      <c r="B4471" s="21" t="s">
        <v>6</v>
      </c>
      <c r="C4471" s="21" t="s">
        <v>12</v>
      </c>
      <c r="D4471" s="22">
        <v>11</v>
      </c>
      <c r="E4471" s="23" t="s">
        <v>83</v>
      </c>
      <c r="F4471">
        <f t="shared" si="69"/>
        <v>201912</v>
      </c>
    </row>
    <row r="4472" spans="1:6" x14ac:dyDescent="0.3">
      <c r="A4472" s="21" t="s">
        <v>19</v>
      </c>
      <c r="B4472" s="21" t="s">
        <v>6</v>
      </c>
      <c r="C4472" s="21" t="s">
        <v>7</v>
      </c>
      <c r="D4472" s="22">
        <v>27</v>
      </c>
      <c r="E4472" s="23" t="s">
        <v>83</v>
      </c>
      <c r="F4472">
        <f t="shared" si="69"/>
        <v>201912</v>
      </c>
    </row>
    <row r="4473" spans="1:6" x14ac:dyDescent="0.3">
      <c r="A4473" s="21" t="s">
        <v>19</v>
      </c>
      <c r="B4473" s="21" t="s">
        <v>6</v>
      </c>
      <c r="C4473" s="21" t="s">
        <v>9</v>
      </c>
      <c r="D4473" s="22">
        <v>5</v>
      </c>
      <c r="E4473" s="23" t="s">
        <v>83</v>
      </c>
      <c r="F4473">
        <f t="shared" si="69"/>
        <v>201912</v>
      </c>
    </row>
    <row r="4474" spans="1:6" x14ac:dyDescent="0.3">
      <c r="A4474" s="21" t="s">
        <v>19</v>
      </c>
      <c r="B4474" s="21" t="s">
        <v>6</v>
      </c>
      <c r="C4474" s="21" t="s">
        <v>10</v>
      </c>
      <c r="D4474" s="22">
        <v>3</v>
      </c>
      <c r="E4474" s="23" t="s">
        <v>83</v>
      </c>
      <c r="F4474">
        <f t="shared" si="69"/>
        <v>201912</v>
      </c>
    </row>
    <row r="4475" spans="1:6" x14ac:dyDescent="0.3">
      <c r="A4475" s="21" t="s">
        <v>19</v>
      </c>
      <c r="B4475" s="21" t="s">
        <v>6</v>
      </c>
      <c r="C4475" s="21" t="s">
        <v>11</v>
      </c>
      <c r="D4475" s="22">
        <v>4</v>
      </c>
      <c r="E4475" s="23" t="s">
        <v>83</v>
      </c>
      <c r="F4475">
        <f t="shared" si="69"/>
        <v>201912</v>
      </c>
    </row>
    <row r="4476" spans="1:6" x14ac:dyDescent="0.3">
      <c r="A4476" s="21" t="s">
        <v>19</v>
      </c>
      <c r="B4476" s="21" t="s">
        <v>6</v>
      </c>
      <c r="C4476" s="21" t="s">
        <v>12</v>
      </c>
      <c r="D4476" s="22">
        <v>2</v>
      </c>
      <c r="E4476" s="23" t="s">
        <v>83</v>
      </c>
      <c r="F4476">
        <f t="shared" si="69"/>
        <v>201912</v>
      </c>
    </row>
    <row r="4477" spans="1:6" x14ac:dyDescent="0.3">
      <c r="A4477" s="21" t="s">
        <v>20</v>
      </c>
      <c r="B4477" s="21" t="s">
        <v>6</v>
      </c>
      <c r="C4477" s="21" t="s">
        <v>7</v>
      </c>
      <c r="D4477" s="22">
        <v>57</v>
      </c>
      <c r="E4477" s="23" t="s">
        <v>83</v>
      </c>
      <c r="F4477">
        <f t="shared" si="69"/>
        <v>201912</v>
      </c>
    </row>
    <row r="4478" spans="1:6" x14ac:dyDescent="0.3">
      <c r="A4478" s="21" t="s">
        <v>20</v>
      </c>
      <c r="B4478" s="21" t="s">
        <v>6</v>
      </c>
      <c r="C4478" s="21" t="s">
        <v>9</v>
      </c>
      <c r="D4478" s="22">
        <v>9</v>
      </c>
      <c r="E4478" s="23" t="s">
        <v>83</v>
      </c>
      <c r="F4478">
        <f t="shared" si="69"/>
        <v>201912</v>
      </c>
    </row>
    <row r="4479" spans="1:6" x14ac:dyDescent="0.3">
      <c r="A4479" s="21" t="s">
        <v>20</v>
      </c>
      <c r="B4479" s="21" t="s">
        <v>6</v>
      </c>
      <c r="C4479" s="21" t="s">
        <v>10</v>
      </c>
      <c r="D4479" s="22">
        <v>3</v>
      </c>
      <c r="E4479" s="23" t="s">
        <v>83</v>
      </c>
      <c r="F4479">
        <f t="shared" si="69"/>
        <v>201912</v>
      </c>
    </row>
    <row r="4480" spans="1:6" x14ac:dyDescent="0.3">
      <c r="A4480" s="21" t="s">
        <v>20</v>
      </c>
      <c r="B4480" s="21" t="s">
        <v>6</v>
      </c>
      <c r="C4480" s="21" t="s">
        <v>11</v>
      </c>
      <c r="D4480" s="22">
        <v>7</v>
      </c>
      <c r="E4480" s="23" t="s">
        <v>83</v>
      </c>
      <c r="F4480">
        <f t="shared" si="69"/>
        <v>201912</v>
      </c>
    </row>
    <row r="4481" spans="1:6" x14ac:dyDescent="0.3">
      <c r="A4481" s="21" t="s">
        <v>20</v>
      </c>
      <c r="B4481" s="21" t="s">
        <v>6</v>
      </c>
      <c r="C4481" s="21" t="s">
        <v>12</v>
      </c>
      <c r="D4481" s="22">
        <v>0</v>
      </c>
      <c r="E4481" s="23" t="s">
        <v>83</v>
      </c>
      <c r="F4481">
        <f t="shared" si="69"/>
        <v>201912</v>
      </c>
    </row>
    <row r="4482" spans="1:6" x14ac:dyDescent="0.3">
      <c r="A4482" s="21" t="s">
        <v>21</v>
      </c>
      <c r="B4482" s="21" t="s">
        <v>6</v>
      </c>
      <c r="C4482" s="21" t="s">
        <v>7</v>
      </c>
      <c r="D4482" s="22">
        <v>17</v>
      </c>
      <c r="E4482" s="23" t="s">
        <v>83</v>
      </c>
      <c r="F4482">
        <f t="shared" si="69"/>
        <v>201912</v>
      </c>
    </row>
    <row r="4483" spans="1:6" x14ac:dyDescent="0.3">
      <c r="A4483" s="21" t="s">
        <v>21</v>
      </c>
      <c r="B4483" s="21" t="s">
        <v>6</v>
      </c>
      <c r="C4483" s="21" t="s">
        <v>9</v>
      </c>
      <c r="D4483" s="22">
        <v>9</v>
      </c>
      <c r="E4483" s="23" t="s">
        <v>83</v>
      </c>
      <c r="F4483">
        <f t="shared" ref="F4483:F4546" si="70">YEAR(E4483)*100+MONTH(E4483)</f>
        <v>201912</v>
      </c>
    </row>
    <row r="4484" spans="1:6" x14ac:dyDescent="0.3">
      <c r="A4484" s="21" t="s">
        <v>21</v>
      </c>
      <c r="B4484" s="21" t="s">
        <v>6</v>
      </c>
      <c r="C4484" s="21" t="s">
        <v>10</v>
      </c>
      <c r="D4484" s="22">
        <v>14</v>
      </c>
      <c r="E4484" s="23" t="s">
        <v>83</v>
      </c>
      <c r="F4484">
        <f t="shared" si="70"/>
        <v>201912</v>
      </c>
    </row>
    <row r="4485" spans="1:6" x14ac:dyDescent="0.3">
      <c r="A4485" s="21" t="s">
        <v>21</v>
      </c>
      <c r="B4485" s="21" t="s">
        <v>6</v>
      </c>
      <c r="C4485" s="21" t="s">
        <v>11</v>
      </c>
      <c r="D4485" s="22">
        <v>2</v>
      </c>
      <c r="E4485" s="23" t="s">
        <v>83</v>
      </c>
      <c r="F4485">
        <f t="shared" si="70"/>
        <v>201912</v>
      </c>
    </row>
    <row r="4486" spans="1:6" x14ac:dyDescent="0.3">
      <c r="A4486" s="21" t="s">
        <v>21</v>
      </c>
      <c r="B4486" s="21" t="s">
        <v>6</v>
      </c>
      <c r="C4486" s="21" t="s">
        <v>12</v>
      </c>
      <c r="D4486" s="22">
        <v>1</v>
      </c>
      <c r="E4486" s="23" t="s">
        <v>83</v>
      </c>
      <c r="F4486">
        <f t="shared" si="70"/>
        <v>201912</v>
      </c>
    </row>
    <row r="4487" spans="1:6" x14ac:dyDescent="0.3">
      <c r="A4487" s="21" t="s">
        <v>22</v>
      </c>
      <c r="B4487" s="21" t="s">
        <v>6</v>
      </c>
      <c r="C4487" s="21" t="s">
        <v>7</v>
      </c>
      <c r="D4487" s="22">
        <v>6</v>
      </c>
      <c r="E4487" s="23" t="s">
        <v>83</v>
      </c>
      <c r="F4487">
        <f t="shared" si="70"/>
        <v>201912</v>
      </c>
    </row>
    <row r="4488" spans="1:6" x14ac:dyDescent="0.3">
      <c r="A4488" s="21" t="s">
        <v>22</v>
      </c>
      <c r="B4488" s="21" t="s">
        <v>6</v>
      </c>
      <c r="C4488" s="21" t="s">
        <v>9</v>
      </c>
      <c r="D4488" s="22">
        <v>0</v>
      </c>
      <c r="E4488" s="23" t="s">
        <v>83</v>
      </c>
      <c r="F4488">
        <f t="shared" si="70"/>
        <v>201912</v>
      </c>
    </row>
    <row r="4489" spans="1:6" x14ac:dyDescent="0.3">
      <c r="A4489" s="21" t="s">
        <v>22</v>
      </c>
      <c r="B4489" s="21" t="s">
        <v>6</v>
      </c>
      <c r="C4489" s="21" t="s">
        <v>10</v>
      </c>
      <c r="D4489" s="22">
        <v>1</v>
      </c>
      <c r="E4489" s="23" t="s">
        <v>83</v>
      </c>
      <c r="F4489">
        <f t="shared" si="70"/>
        <v>201912</v>
      </c>
    </row>
    <row r="4490" spans="1:6" x14ac:dyDescent="0.3">
      <c r="A4490" s="21" t="s">
        <v>22</v>
      </c>
      <c r="B4490" s="21" t="s">
        <v>6</v>
      </c>
      <c r="C4490" s="21" t="s">
        <v>11</v>
      </c>
      <c r="D4490" s="22">
        <v>2</v>
      </c>
      <c r="E4490" s="23" t="s">
        <v>83</v>
      </c>
      <c r="F4490">
        <f t="shared" si="70"/>
        <v>201912</v>
      </c>
    </row>
    <row r="4491" spans="1:6" x14ac:dyDescent="0.3">
      <c r="A4491" s="21" t="s">
        <v>22</v>
      </c>
      <c r="B4491" s="21" t="s">
        <v>6</v>
      </c>
      <c r="C4491" s="21" t="s">
        <v>12</v>
      </c>
      <c r="D4491" s="22">
        <v>1</v>
      </c>
      <c r="E4491" s="23" t="s">
        <v>83</v>
      </c>
      <c r="F4491">
        <f t="shared" si="70"/>
        <v>201912</v>
      </c>
    </row>
    <row r="4492" spans="1:6" x14ac:dyDescent="0.3">
      <c r="A4492" s="21" t="s">
        <v>23</v>
      </c>
      <c r="B4492" s="21" t="s">
        <v>6</v>
      </c>
      <c r="C4492" s="21" t="s">
        <v>7</v>
      </c>
      <c r="D4492" s="22">
        <v>0</v>
      </c>
      <c r="E4492" s="23" t="s">
        <v>83</v>
      </c>
      <c r="F4492">
        <f t="shared" si="70"/>
        <v>201912</v>
      </c>
    </row>
    <row r="4493" spans="1:6" x14ac:dyDescent="0.3">
      <c r="A4493" s="21" t="s">
        <v>23</v>
      </c>
      <c r="B4493" s="21" t="s">
        <v>6</v>
      </c>
      <c r="C4493" s="21" t="s">
        <v>9</v>
      </c>
      <c r="D4493" s="22">
        <v>0</v>
      </c>
      <c r="E4493" s="23" t="s">
        <v>83</v>
      </c>
      <c r="F4493">
        <f t="shared" si="70"/>
        <v>201912</v>
      </c>
    </row>
    <row r="4494" spans="1:6" x14ac:dyDescent="0.3">
      <c r="A4494" s="21" t="s">
        <v>23</v>
      </c>
      <c r="B4494" s="21" t="s">
        <v>6</v>
      </c>
      <c r="C4494" s="21" t="s">
        <v>10</v>
      </c>
      <c r="D4494" s="22">
        <v>0</v>
      </c>
      <c r="E4494" s="23" t="s">
        <v>83</v>
      </c>
      <c r="F4494">
        <f t="shared" si="70"/>
        <v>201912</v>
      </c>
    </row>
    <row r="4495" spans="1:6" x14ac:dyDescent="0.3">
      <c r="A4495" s="21" t="s">
        <v>23</v>
      </c>
      <c r="B4495" s="21" t="s">
        <v>6</v>
      </c>
      <c r="C4495" s="21" t="s">
        <v>11</v>
      </c>
      <c r="D4495" s="22">
        <v>0</v>
      </c>
      <c r="E4495" s="23" t="s">
        <v>83</v>
      </c>
      <c r="F4495">
        <f t="shared" si="70"/>
        <v>201912</v>
      </c>
    </row>
    <row r="4496" spans="1:6" x14ac:dyDescent="0.3">
      <c r="A4496" s="21" t="s">
        <v>23</v>
      </c>
      <c r="B4496" s="21" t="s">
        <v>6</v>
      </c>
      <c r="C4496" s="21" t="s">
        <v>12</v>
      </c>
      <c r="D4496" s="22">
        <v>0</v>
      </c>
      <c r="E4496" s="23" t="s">
        <v>83</v>
      </c>
      <c r="F4496">
        <f t="shared" si="70"/>
        <v>201912</v>
      </c>
    </row>
    <row r="4497" spans="1:6" x14ac:dyDescent="0.3">
      <c r="A4497" s="21" t="s">
        <v>24</v>
      </c>
      <c r="B4497" s="21" t="s">
        <v>6</v>
      </c>
      <c r="C4497" s="21" t="s">
        <v>7</v>
      </c>
      <c r="D4497" s="22">
        <v>2</v>
      </c>
      <c r="E4497" s="23" t="s">
        <v>83</v>
      </c>
      <c r="F4497">
        <f t="shared" si="70"/>
        <v>201912</v>
      </c>
    </row>
    <row r="4498" spans="1:6" x14ac:dyDescent="0.3">
      <c r="A4498" s="21" t="s">
        <v>24</v>
      </c>
      <c r="B4498" s="21" t="s">
        <v>6</v>
      </c>
      <c r="C4498" s="21" t="s">
        <v>9</v>
      </c>
      <c r="D4498" s="22">
        <v>0</v>
      </c>
      <c r="E4498" s="23" t="s">
        <v>83</v>
      </c>
      <c r="F4498">
        <f t="shared" si="70"/>
        <v>201912</v>
      </c>
    </row>
    <row r="4499" spans="1:6" x14ac:dyDescent="0.3">
      <c r="A4499" s="21" t="s">
        <v>24</v>
      </c>
      <c r="B4499" s="21" t="s">
        <v>6</v>
      </c>
      <c r="C4499" s="21" t="s">
        <v>10</v>
      </c>
      <c r="D4499" s="22">
        <v>0</v>
      </c>
      <c r="E4499" s="23" t="s">
        <v>83</v>
      </c>
      <c r="F4499">
        <f t="shared" si="70"/>
        <v>201912</v>
      </c>
    </row>
    <row r="4500" spans="1:6" x14ac:dyDescent="0.3">
      <c r="A4500" s="21" t="s">
        <v>24</v>
      </c>
      <c r="B4500" s="21" t="s">
        <v>6</v>
      </c>
      <c r="C4500" s="21" t="s">
        <v>11</v>
      </c>
      <c r="D4500" s="22">
        <v>0</v>
      </c>
      <c r="E4500" s="23" t="s">
        <v>83</v>
      </c>
      <c r="F4500">
        <f t="shared" si="70"/>
        <v>201912</v>
      </c>
    </row>
    <row r="4501" spans="1:6" x14ac:dyDescent="0.3">
      <c r="A4501" s="21" t="s">
        <v>24</v>
      </c>
      <c r="B4501" s="21" t="s">
        <v>6</v>
      </c>
      <c r="C4501" s="21" t="s">
        <v>12</v>
      </c>
      <c r="D4501" s="22">
        <v>0</v>
      </c>
      <c r="E4501" s="23" t="s">
        <v>83</v>
      </c>
      <c r="F4501">
        <f t="shared" si="70"/>
        <v>201912</v>
      </c>
    </row>
    <row r="4502" spans="1:6" x14ac:dyDescent="0.3">
      <c r="A4502" s="21" t="s">
        <v>5</v>
      </c>
      <c r="B4502" s="21" t="s">
        <v>84</v>
      </c>
      <c r="C4502" s="21" t="s">
        <v>85</v>
      </c>
      <c r="D4502" s="22">
        <v>108</v>
      </c>
      <c r="E4502" s="23" t="s">
        <v>83</v>
      </c>
      <c r="F4502">
        <f t="shared" si="70"/>
        <v>201912</v>
      </c>
    </row>
    <row r="4503" spans="1:6" x14ac:dyDescent="0.3">
      <c r="A4503" s="21" t="s">
        <v>5</v>
      </c>
      <c r="B4503" s="21" t="s">
        <v>84</v>
      </c>
      <c r="C4503" s="21" t="s">
        <v>86</v>
      </c>
      <c r="D4503" s="22">
        <v>72</v>
      </c>
      <c r="E4503" s="23" t="s">
        <v>83</v>
      </c>
      <c r="F4503">
        <f t="shared" si="70"/>
        <v>201912</v>
      </c>
    </row>
    <row r="4504" spans="1:6" x14ac:dyDescent="0.3">
      <c r="A4504" s="21" t="s">
        <v>13</v>
      </c>
      <c r="B4504" s="21" t="s">
        <v>84</v>
      </c>
      <c r="C4504" s="21" t="s">
        <v>85</v>
      </c>
      <c r="D4504" s="22">
        <v>36</v>
      </c>
      <c r="E4504" s="23" t="s">
        <v>83</v>
      </c>
      <c r="F4504">
        <f t="shared" si="70"/>
        <v>201912</v>
      </c>
    </row>
    <row r="4505" spans="1:6" x14ac:dyDescent="0.3">
      <c r="A4505" s="21" t="s">
        <v>13</v>
      </c>
      <c r="B4505" s="21" t="s">
        <v>84</v>
      </c>
      <c r="C4505" s="21" t="s">
        <v>86</v>
      </c>
      <c r="D4505" s="22">
        <v>2</v>
      </c>
      <c r="E4505" s="23" t="s">
        <v>83</v>
      </c>
      <c r="F4505">
        <f t="shared" si="70"/>
        <v>201912</v>
      </c>
    </row>
    <row r="4506" spans="1:6" x14ac:dyDescent="0.3">
      <c r="A4506" s="21" t="s">
        <v>14</v>
      </c>
      <c r="B4506" s="21" t="s">
        <v>84</v>
      </c>
      <c r="C4506" s="21" t="s">
        <v>85</v>
      </c>
      <c r="D4506" s="22">
        <v>70</v>
      </c>
      <c r="E4506" s="23" t="s">
        <v>83</v>
      </c>
      <c r="F4506">
        <f t="shared" si="70"/>
        <v>201912</v>
      </c>
    </row>
    <row r="4507" spans="1:6" x14ac:dyDescent="0.3">
      <c r="A4507" s="21" t="s">
        <v>14</v>
      </c>
      <c r="B4507" s="21" t="s">
        <v>84</v>
      </c>
      <c r="C4507" s="21" t="s">
        <v>86</v>
      </c>
      <c r="D4507" s="22">
        <v>65</v>
      </c>
      <c r="E4507" s="23" t="s">
        <v>83</v>
      </c>
      <c r="F4507">
        <f t="shared" si="70"/>
        <v>201912</v>
      </c>
    </row>
    <row r="4508" spans="1:6" x14ac:dyDescent="0.3">
      <c r="A4508" s="21" t="s">
        <v>140</v>
      </c>
      <c r="B4508" s="21" t="s">
        <v>84</v>
      </c>
      <c r="C4508" s="21" t="s">
        <v>85</v>
      </c>
      <c r="D4508" s="22">
        <v>3</v>
      </c>
      <c r="E4508" s="23" t="s">
        <v>83</v>
      </c>
      <c r="F4508">
        <f t="shared" si="70"/>
        <v>201912</v>
      </c>
    </row>
    <row r="4509" spans="1:6" x14ac:dyDescent="0.3">
      <c r="A4509" s="21" t="s">
        <v>140</v>
      </c>
      <c r="B4509" s="21" t="s">
        <v>84</v>
      </c>
      <c r="C4509" s="21" t="s">
        <v>86</v>
      </c>
      <c r="D4509" s="22">
        <v>0</v>
      </c>
      <c r="E4509" s="23" t="s">
        <v>83</v>
      </c>
      <c r="F4509">
        <f t="shared" si="70"/>
        <v>201912</v>
      </c>
    </row>
    <row r="4510" spans="1:6" x14ac:dyDescent="0.3">
      <c r="A4510" s="21" t="s">
        <v>15</v>
      </c>
      <c r="B4510" s="21" t="s">
        <v>84</v>
      </c>
      <c r="C4510" s="21" t="s">
        <v>85</v>
      </c>
      <c r="D4510" s="22">
        <v>155</v>
      </c>
      <c r="E4510" s="23" t="s">
        <v>83</v>
      </c>
      <c r="F4510">
        <f t="shared" si="70"/>
        <v>201912</v>
      </c>
    </row>
    <row r="4511" spans="1:6" x14ac:dyDescent="0.3">
      <c r="A4511" s="21" t="s">
        <v>15</v>
      </c>
      <c r="B4511" s="21" t="s">
        <v>84</v>
      </c>
      <c r="C4511" s="21" t="s">
        <v>86</v>
      </c>
      <c r="D4511" s="22">
        <v>81</v>
      </c>
      <c r="E4511" s="23" t="s">
        <v>83</v>
      </c>
      <c r="F4511">
        <f t="shared" si="70"/>
        <v>201912</v>
      </c>
    </row>
    <row r="4512" spans="1:6" x14ac:dyDescent="0.3">
      <c r="A4512" s="21" t="s">
        <v>16</v>
      </c>
      <c r="B4512" s="21" t="s">
        <v>84</v>
      </c>
      <c r="C4512" s="21" t="s">
        <v>85</v>
      </c>
      <c r="D4512" s="22">
        <v>192</v>
      </c>
      <c r="E4512" s="23" t="s">
        <v>83</v>
      </c>
      <c r="F4512">
        <f t="shared" si="70"/>
        <v>201912</v>
      </c>
    </row>
    <row r="4513" spans="1:6" x14ac:dyDescent="0.3">
      <c r="A4513" s="21" t="s">
        <v>16</v>
      </c>
      <c r="B4513" s="21" t="s">
        <v>84</v>
      </c>
      <c r="C4513" s="21" t="s">
        <v>86</v>
      </c>
      <c r="D4513" s="22">
        <v>48</v>
      </c>
      <c r="E4513" s="23" t="s">
        <v>83</v>
      </c>
      <c r="F4513">
        <f t="shared" si="70"/>
        <v>201912</v>
      </c>
    </row>
    <row r="4514" spans="1:6" x14ac:dyDescent="0.3">
      <c r="A4514" s="21" t="s">
        <v>17</v>
      </c>
      <c r="B4514" s="21" t="s">
        <v>84</v>
      </c>
      <c r="C4514" s="21" t="s">
        <v>85</v>
      </c>
      <c r="D4514" s="22">
        <v>18</v>
      </c>
      <c r="E4514" s="23" t="s">
        <v>83</v>
      </c>
      <c r="F4514">
        <f t="shared" si="70"/>
        <v>201912</v>
      </c>
    </row>
    <row r="4515" spans="1:6" x14ac:dyDescent="0.3">
      <c r="A4515" s="21" t="s">
        <v>17</v>
      </c>
      <c r="B4515" s="21" t="s">
        <v>84</v>
      </c>
      <c r="C4515" s="21" t="s">
        <v>86</v>
      </c>
      <c r="D4515" s="22">
        <v>1</v>
      </c>
      <c r="E4515" s="23" t="s">
        <v>83</v>
      </c>
      <c r="F4515">
        <f t="shared" si="70"/>
        <v>201912</v>
      </c>
    </row>
    <row r="4516" spans="1:6" x14ac:dyDescent="0.3">
      <c r="A4516" s="21" t="s">
        <v>141</v>
      </c>
      <c r="B4516" s="21" t="s">
        <v>84</v>
      </c>
      <c r="C4516" s="21" t="s">
        <v>85</v>
      </c>
      <c r="D4516" s="22">
        <v>0</v>
      </c>
      <c r="E4516" s="23" t="s">
        <v>83</v>
      </c>
      <c r="F4516">
        <f t="shared" si="70"/>
        <v>201912</v>
      </c>
    </row>
    <row r="4517" spans="1:6" x14ac:dyDescent="0.3">
      <c r="A4517" s="21" t="s">
        <v>141</v>
      </c>
      <c r="B4517" s="21" t="s">
        <v>84</v>
      </c>
      <c r="C4517" s="21" t="s">
        <v>86</v>
      </c>
      <c r="D4517" s="22">
        <v>0</v>
      </c>
      <c r="E4517" s="23" t="s">
        <v>83</v>
      </c>
      <c r="F4517">
        <f t="shared" si="70"/>
        <v>201912</v>
      </c>
    </row>
    <row r="4518" spans="1:6" x14ac:dyDescent="0.3">
      <c r="A4518" s="21" t="s">
        <v>18</v>
      </c>
      <c r="B4518" s="21" t="s">
        <v>84</v>
      </c>
      <c r="C4518" s="21" t="s">
        <v>85</v>
      </c>
      <c r="D4518" s="22">
        <v>100</v>
      </c>
      <c r="E4518" s="23" t="s">
        <v>83</v>
      </c>
      <c r="F4518">
        <f t="shared" si="70"/>
        <v>201912</v>
      </c>
    </row>
    <row r="4519" spans="1:6" x14ac:dyDescent="0.3">
      <c r="A4519" s="21" t="s">
        <v>18</v>
      </c>
      <c r="B4519" s="21" t="s">
        <v>84</v>
      </c>
      <c r="C4519" s="21" t="s">
        <v>86</v>
      </c>
      <c r="D4519" s="22">
        <v>44</v>
      </c>
      <c r="E4519" s="23" t="s">
        <v>83</v>
      </c>
      <c r="F4519">
        <f t="shared" si="70"/>
        <v>201912</v>
      </c>
    </row>
    <row r="4520" spans="1:6" x14ac:dyDescent="0.3">
      <c r="A4520" s="21" t="s">
        <v>19</v>
      </c>
      <c r="B4520" s="21" t="s">
        <v>84</v>
      </c>
      <c r="C4520" s="21" t="s">
        <v>85</v>
      </c>
      <c r="D4520" s="22">
        <v>6</v>
      </c>
      <c r="E4520" s="23" t="s">
        <v>83</v>
      </c>
      <c r="F4520">
        <f t="shared" si="70"/>
        <v>201912</v>
      </c>
    </row>
    <row r="4521" spans="1:6" x14ac:dyDescent="0.3">
      <c r="A4521" s="21" t="s">
        <v>19</v>
      </c>
      <c r="B4521" s="21" t="s">
        <v>84</v>
      </c>
      <c r="C4521" s="21" t="s">
        <v>86</v>
      </c>
      <c r="D4521" s="22">
        <v>4</v>
      </c>
      <c r="E4521" s="23" t="s">
        <v>83</v>
      </c>
      <c r="F4521">
        <f t="shared" si="70"/>
        <v>201912</v>
      </c>
    </row>
    <row r="4522" spans="1:6" x14ac:dyDescent="0.3">
      <c r="A4522" s="21" t="s">
        <v>20</v>
      </c>
      <c r="B4522" s="21" t="s">
        <v>84</v>
      </c>
      <c r="C4522" s="21" t="s">
        <v>85</v>
      </c>
      <c r="D4522" s="22">
        <v>4</v>
      </c>
      <c r="E4522" s="23" t="s">
        <v>83</v>
      </c>
      <c r="F4522">
        <f t="shared" si="70"/>
        <v>201912</v>
      </c>
    </row>
    <row r="4523" spans="1:6" x14ac:dyDescent="0.3">
      <c r="A4523" s="21" t="s">
        <v>20</v>
      </c>
      <c r="B4523" s="21" t="s">
        <v>84</v>
      </c>
      <c r="C4523" s="21" t="s">
        <v>86</v>
      </c>
      <c r="D4523" s="22">
        <v>2</v>
      </c>
      <c r="E4523" s="23" t="s">
        <v>83</v>
      </c>
      <c r="F4523">
        <f t="shared" si="70"/>
        <v>201912</v>
      </c>
    </row>
    <row r="4524" spans="1:6" x14ac:dyDescent="0.3">
      <c r="A4524" s="21" t="s">
        <v>21</v>
      </c>
      <c r="B4524" s="21" t="s">
        <v>84</v>
      </c>
      <c r="C4524" s="21" t="s">
        <v>85</v>
      </c>
      <c r="D4524" s="22">
        <v>4</v>
      </c>
      <c r="E4524" s="23" t="s">
        <v>83</v>
      </c>
      <c r="F4524">
        <f t="shared" si="70"/>
        <v>201912</v>
      </c>
    </row>
    <row r="4525" spans="1:6" x14ac:dyDescent="0.3">
      <c r="A4525" s="21" t="s">
        <v>21</v>
      </c>
      <c r="B4525" s="21" t="s">
        <v>84</v>
      </c>
      <c r="C4525" s="21" t="s">
        <v>86</v>
      </c>
      <c r="D4525" s="22">
        <v>2</v>
      </c>
      <c r="E4525" s="23" t="s">
        <v>83</v>
      </c>
      <c r="F4525">
        <f t="shared" si="70"/>
        <v>201912</v>
      </c>
    </row>
    <row r="4526" spans="1:6" x14ac:dyDescent="0.3">
      <c r="A4526" s="21" t="s">
        <v>22</v>
      </c>
      <c r="B4526" s="21" t="s">
        <v>84</v>
      </c>
      <c r="C4526" s="21" t="s">
        <v>85</v>
      </c>
      <c r="D4526" s="22">
        <v>4</v>
      </c>
      <c r="E4526" s="23" t="s">
        <v>83</v>
      </c>
      <c r="F4526">
        <f t="shared" si="70"/>
        <v>201912</v>
      </c>
    </row>
    <row r="4527" spans="1:6" x14ac:dyDescent="0.3">
      <c r="A4527" s="21" t="s">
        <v>22</v>
      </c>
      <c r="B4527" s="21" t="s">
        <v>84</v>
      </c>
      <c r="C4527" s="21" t="s">
        <v>86</v>
      </c>
      <c r="D4527" s="22">
        <v>2</v>
      </c>
      <c r="E4527" s="23" t="s">
        <v>83</v>
      </c>
      <c r="F4527">
        <f t="shared" si="70"/>
        <v>201912</v>
      </c>
    </row>
    <row r="4528" spans="1:6" x14ac:dyDescent="0.3">
      <c r="A4528" s="21" t="s">
        <v>23</v>
      </c>
      <c r="B4528" s="21" t="s">
        <v>84</v>
      </c>
      <c r="C4528" s="21" t="s">
        <v>85</v>
      </c>
      <c r="D4528" s="22">
        <v>0</v>
      </c>
      <c r="E4528" s="23" t="s">
        <v>83</v>
      </c>
      <c r="F4528">
        <f t="shared" si="70"/>
        <v>201912</v>
      </c>
    </row>
    <row r="4529" spans="1:6" x14ac:dyDescent="0.3">
      <c r="A4529" s="21" t="s">
        <v>23</v>
      </c>
      <c r="B4529" s="21" t="s">
        <v>84</v>
      </c>
      <c r="C4529" s="21" t="s">
        <v>86</v>
      </c>
      <c r="D4529" s="22">
        <v>0</v>
      </c>
      <c r="E4529" s="23" t="s">
        <v>83</v>
      </c>
      <c r="F4529">
        <f t="shared" si="70"/>
        <v>201912</v>
      </c>
    </row>
    <row r="4530" spans="1:6" x14ac:dyDescent="0.3">
      <c r="A4530" s="21" t="s">
        <v>24</v>
      </c>
      <c r="B4530" s="21" t="s">
        <v>84</v>
      </c>
      <c r="C4530" s="21" t="s">
        <v>85</v>
      </c>
      <c r="D4530" s="22">
        <v>1</v>
      </c>
      <c r="E4530" s="23" t="s">
        <v>83</v>
      </c>
      <c r="F4530">
        <f t="shared" si="70"/>
        <v>201912</v>
      </c>
    </row>
    <row r="4531" spans="1:6" x14ac:dyDescent="0.3">
      <c r="A4531" s="21" t="s">
        <v>24</v>
      </c>
      <c r="B4531" s="21" t="s">
        <v>84</v>
      </c>
      <c r="C4531" s="21" t="s">
        <v>86</v>
      </c>
      <c r="D4531" s="22">
        <v>0</v>
      </c>
      <c r="E4531" s="23" t="s">
        <v>83</v>
      </c>
      <c r="F4531">
        <f t="shared" si="70"/>
        <v>201912</v>
      </c>
    </row>
    <row r="4532" spans="1:6" x14ac:dyDescent="0.3">
      <c r="A4532" s="21" t="s">
        <v>5</v>
      </c>
      <c r="B4532" s="21" t="s">
        <v>84</v>
      </c>
      <c r="C4532" s="21" t="s">
        <v>85</v>
      </c>
      <c r="D4532" s="22">
        <v>90</v>
      </c>
      <c r="E4532" s="23" t="s">
        <v>82</v>
      </c>
      <c r="F4532">
        <f t="shared" si="70"/>
        <v>201911</v>
      </c>
    </row>
    <row r="4533" spans="1:6" x14ac:dyDescent="0.3">
      <c r="A4533" s="21" t="s">
        <v>5</v>
      </c>
      <c r="B4533" s="21" t="s">
        <v>84</v>
      </c>
      <c r="C4533" s="21" t="s">
        <v>86</v>
      </c>
      <c r="D4533" s="22">
        <v>58</v>
      </c>
      <c r="E4533" s="23" t="s">
        <v>82</v>
      </c>
      <c r="F4533">
        <f t="shared" si="70"/>
        <v>201911</v>
      </c>
    </row>
    <row r="4534" spans="1:6" x14ac:dyDescent="0.3">
      <c r="A4534" s="21" t="s">
        <v>13</v>
      </c>
      <c r="B4534" s="21" t="s">
        <v>84</v>
      </c>
      <c r="C4534" s="21" t="s">
        <v>85</v>
      </c>
      <c r="D4534" s="22">
        <v>27</v>
      </c>
      <c r="E4534" s="23" t="s">
        <v>82</v>
      </c>
      <c r="F4534">
        <f t="shared" si="70"/>
        <v>201911</v>
      </c>
    </row>
    <row r="4535" spans="1:6" x14ac:dyDescent="0.3">
      <c r="A4535" s="21" t="s">
        <v>13</v>
      </c>
      <c r="B4535" s="21" t="s">
        <v>84</v>
      </c>
      <c r="C4535" s="21" t="s">
        <v>86</v>
      </c>
      <c r="D4535" s="22">
        <v>0</v>
      </c>
      <c r="E4535" s="23" t="s">
        <v>82</v>
      </c>
      <c r="F4535">
        <f t="shared" si="70"/>
        <v>201911</v>
      </c>
    </row>
    <row r="4536" spans="1:6" x14ac:dyDescent="0.3">
      <c r="A4536" s="21" t="s">
        <v>14</v>
      </c>
      <c r="B4536" s="21" t="s">
        <v>84</v>
      </c>
      <c r="C4536" s="21" t="s">
        <v>85</v>
      </c>
      <c r="D4536" s="22">
        <v>75</v>
      </c>
      <c r="E4536" s="23" t="s">
        <v>82</v>
      </c>
      <c r="F4536">
        <f t="shared" si="70"/>
        <v>201911</v>
      </c>
    </row>
    <row r="4537" spans="1:6" x14ac:dyDescent="0.3">
      <c r="A4537" s="21" t="s">
        <v>14</v>
      </c>
      <c r="B4537" s="21" t="s">
        <v>84</v>
      </c>
      <c r="C4537" s="21" t="s">
        <v>86</v>
      </c>
      <c r="D4537" s="22">
        <v>75</v>
      </c>
      <c r="E4537" s="23" t="s">
        <v>82</v>
      </c>
      <c r="F4537">
        <f t="shared" si="70"/>
        <v>201911</v>
      </c>
    </row>
    <row r="4538" spans="1:6" x14ac:dyDescent="0.3">
      <c r="A4538" s="21" t="s">
        <v>140</v>
      </c>
      <c r="B4538" s="21" t="s">
        <v>84</v>
      </c>
      <c r="C4538" s="21" t="s">
        <v>85</v>
      </c>
      <c r="D4538" s="22">
        <v>3</v>
      </c>
      <c r="E4538" s="23" t="s">
        <v>82</v>
      </c>
      <c r="F4538">
        <f t="shared" si="70"/>
        <v>201911</v>
      </c>
    </row>
    <row r="4539" spans="1:6" x14ac:dyDescent="0.3">
      <c r="A4539" s="21" t="s">
        <v>140</v>
      </c>
      <c r="B4539" s="21" t="s">
        <v>84</v>
      </c>
      <c r="C4539" s="21" t="s">
        <v>86</v>
      </c>
      <c r="D4539" s="22">
        <v>0</v>
      </c>
      <c r="E4539" s="23" t="s">
        <v>82</v>
      </c>
      <c r="F4539">
        <f t="shared" si="70"/>
        <v>201911</v>
      </c>
    </row>
    <row r="4540" spans="1:6" x14ac:dyDescent="0.3">
      <c r="A4540" s="21" t="s">
        <v>15</v>
      </c>
      <c r="B4540" s="21" t="s">
        <v>84</v>
      </c>
      <c r="C4540" s="21" t="s">
        <v>85</v>
      </c>
      <c r="D4540" s="22">
        <v>170</v>
      </c>
      <c r="E4540" s="23" t="s">
        <v>82</v>
      </c>
      <c r="F4540">
        <f t="shared" si="70"/>
        <v>201911</v>
      </c>
    </row>
    <row r="4541" spans="1:6" x14ac:dyDescent="0.3">
      <c r="A4541" s="21" t="s">
        <v>15</v>
      </c>
      <c r="B4541" s="21" t="s">
        <v>84</v>
      </c>
      <c r="C4541" s="21" t="s">
        <v>86</v>
      </c>
      <c r="D4541" s="22">
        <v>78</v>
      </c>
      <c r="E4541" s="23" t="s">
        <v>82</v>
      </c>
      <c r="F4541">
        <f t="shared" si="70"/>
        <v>201911</v>
      </c>
    </row>
    <row r="4542" spans="1:6" x14ac:dyDescent="0.3">
      <c r="A4542" s="21" t="s">
        <v>16</v>
      </c>
      <c r="B4542" s="21" t="s">
        <v>84</v>
      </c>
      <c r="C4542" s="21" t="s">
        <v>85</v>
      </c>
      <c r="D4542" s="22">
        <v>193</v>
      </c>
      <c r="E4542" s="23" t="s">
        <v>82</v>
      </c>
      <c r="F4542">
        <f t="shared" si="70"/>
        <v>201911</v>
      </c>
    </row>
    <row r="4543" spans="1:6" x14ac:dyDescent="0.3">
      <c r="A4543" s="21" t="s">
        <v>16</v>
      </c>
      <c r="B4543" s="21" t="s">
        <v>84</v>
      </c>
      <c r="C4543" s="21" t="s">
        <v>86</v>
      </c>
      <c r="D4543" s="22">
        <v>51</v>
      </c>
      <c r="E4543" s="23" t="s">
        <v>82</v>
      </c>
      <c r="F4543">
        <f t="shared" si="70"/>
        <v>201911</v>
      </c>
    </row>
    <row r="4544" spans="1:6" x14ac:dyDescent="0.3">
      <c r="A4544" s="21" t="s">
        <v>17</v>
      </c>
      <c r="B4544" s="21" t="s">
        <v>84</v>
      </c>
      <c r="C4544" s="21" t="s">
        <v>85</v>
      </c>
      <c r="D4544" s="22">
        <v>27</v>
      </c>
      <c r="E4544" s="23" t="s">
        <v>82</v>
      </c>
      <c r="F4544">
        <f t="shared" si="70"/>
        <v>201911</v>
      </c>
    </row>
    <row r="4545" spans="1:6" x14ac:dyDescent="0.3">
      <c r="A4545" s="21" t="s">
        <v>17</v>
      </c>
      <c r="B4545" s="21" t="s">
        <v>84</v>
      </c>
      <c r="C4545" s="21" t="s">
        <v>86</v>
      </c>
      <c r="D4545" s="22">
        <v>2</v>
      </c>
      <c r="E4545" s="23" t="s">
        <v>82</v>
      </c>
      <c r="F4545">
        <f t="shared" si="70"/>
        <v>201911</v>
      </c>
    </row>
    <row r="4546" spans="1:6" x14ac:dyDescent="0.3">
      <c r="A4546" s="21" t="s">
        <v>141</v>
      </c>
      <c r="B4546" s="21" t="s">
        <v>84</v>
      </c>
      <c r="C4546" s="21" t="s">
        <v>85</v>
      </c>
      <c r="D4546" s="22">
        <v>0</v>
      </c>
      <c r="E4546" s="23" t="s">
        <v>82</v>
      </c>
      <c r="F4546">
        <f t="shared" si="70"/>
        <v>201911</v>
      </c>
    </row>
    <row r="4547" spans="1:6" x14ac:dyDescent="0.3">
      <c r="A4547" s="21" t="s">
        <v>141</v>
      </c>
      <c r="B4547" s="21" t="s">
        <v>84</v>
      </c>
      <c r="C4547" s="21" t="s">
        <v>86</v>
      </c>
      <c r="D4547" s="22">
        <v>0</v>
      </c>
      <c r="E4547" s="23" t="s">
        <v>82</v>
      </c>
      <c r="F4547">
        <f t="shared" ref="F4547:F4610" si="71">YEAR(E4547)*100+MONTH(E4547)</f>
        <v>201911</v>
      </c>
    </row>
    <row r="4548" spans="1:6" x14ac:dyDescent="0.3">
      <c r="A4548" s="21" t="s">
        <v>18</v>
      </c>
      <c r="B4548" s="21" t="s">
        <v>84</v>
      </c>
      <c r="C4548" s="21" t="s">
        <v>85</v>
      </c>
      <c r="D4548" s="22">
        <v>84</v>
      </c>
      <c r="E4548" s="23" t="s">
        <v>82</v>
      </c>
      <c r="F4548">
        <f t="shared" si="71"/>
        <v>201911</v>
      </c>
    </row>
    <row r="4549" spans="1:6" x14ac:dyDescent="0.3">
      <c r="A4549" s="21" t="s">
        <v>18</v>
      </c>
      <c r="B4549" s="21" t="s">
        <v>84</v>
      </c>
      <c r="C4549" s="21" t="s">
        <v>86</v>
      </c>
      <c r="D4549" s="22">
        <v>50</v>
      </c>
      <c r="E4549" s="23" t="s">
        <v>82</v>
      </c>
      <c r="F4549">
        <f t="shared" si="71"/>
        <v>201911</v>
      </c>
    </row>
    <row r="4550" spans="1:6" x14ac:dyDescent="0.3">
      <c r="A4550" s="21" t="s">
        <v>19</v>
      </c>
      <c r="B4550" s="21" t="s">
        <v>84</v>
      </c>
      <c r="C4550" s="21" t="s">
        <v>85</v>
      </c>
      <c r="D4550" s="22">
        <v>2</v>
      </c>
      <c r="E4550" s="23" t="s">
        <v>82</v>
      </c>
      <c r="F4550">
        <f t="shared" si="71"/>
        <v>201911</v>
      </c>
    </row>
    <row r="4551" spans="1:6" x14ac:dyDescent="0.3">
      <c r="A4551" s="21" t="s">
        <v>19</v>
      </c>
      <c r="B4551" s="21" t="s">
        <v>84</v>
      </c>
      <c r="C4551" s="21" t="s">
        <v>86</v>
      </c>
      <c r="D4551" s="22">
        <v>0</v>
      </c>
      <c r="E4551" s="23" t="s">
        <v>82</v>
      </c>
      <c r="F4551">
        <f t="shared" si="71"/>
        <v>201911</v>
      </c>
    </row>
    <row r="4552" spans="1:6" x14ac:dyDescent="0.3">
      <c r="A4552" s="21" t="s">
        <v>20</v>
      </c>
      <c r="B4552" s="21" t="s">
        <v>84</v>
      </c>
      <c r="C4552" s="21" t="s">
        <v>85</v>
      </c>
      <c r="D4552" s="22">
        <v>8</v>
      </c>
      <c r="E4552" s="23" t="s">
        <v>82</v>
      </c>
      <c r="F4552">
        <f t="shared" si="71"/>
        <v>201911</v>
      </c>
    </row>
    <row r="4553" spans="1:6" x14ac:dyDescent="0.3">
      <c r="A4553" s="21" t="s">
        <v>20</v>
      </c>
      <c r="B4553" s="21" t="s">
        <v>84</v>
      </c>
      <c r="C4553" s="21" t="s">
        <v>86</v>
      </c>
      <c r="D4553" s="22">
        <v>1</v>
      </c>
      <c r="E4553" s="23" t="s">
        <v>82</v>
      </c>
      <c r="F4553">
        <f t="shared" si="71"/>
        <v>201911</v>
      </c>
    </row>
    <row r="4554" spans="1:6" x14ac:dyDescent="0.3">
      <c r="A4554" s="21" t="s">
        <v>21</v>
      </c>
      <c r="B4554" s="21" t="s">
        <v>84</v>
      </c>
      <c r="C4554" s="21" t="s">
        <v>85</v>
      </c>
      <c r="D4554" s="22">
        <v>5</v>
      </c>
      <c r="E4554" s="23" t="s">
        <v>82</v>
      </c>
      <c r="F4554">
        <f t="shared" si="71"/>
        <v>201911</v>
      </c>
    </row>
    <row r="4555" spans="1:6" x14ac:dyDescent="0.3">
      <c r="A4555" s="21" t="s">
        <v>21</v>
      </c>
      <c r="B4555" s="21" t="s">
        <v>84</v>
      </c>
      <c r="C4555" s="21" t="s">
        <v>86</v>
      </c>
      <c r="D4555" s="22">
        <v>5</v>
      </c>
      <c r="E4555" s="23" t="s">
        <v>82</v>
      </c>
      <c r="F4555">
        <f t="shared" si="71"/>
        <v>201911</v>
      </c>
    </row>
    <row r="4556" spans="1:6" x14ac:dyDescent="0.3">
      <c r="A4556" s="21" t="s">
        <v>22</v>
      </c>
      <c r="B4556" s="21" t="s">
        <v>84</v>
      </c>
      <c r="C4556" s="21" t="s">
        <v>85</v>
      </c>
      <c r="D4556" s="22">
        <v>3</v>
      </c>
      <c r="E4556" s="23" t="s">
        <v>82</v>
      </c>
      <c r="F4556">
        <f t="shared" si="71"/>
        <v>201911</v>
      </c>
    </row>
    <row r="4557" spans="1:6" x14ac:dyDescent="0.3">
      <c r="A4557" s="21" t="s">
        <v>22</v>
      </c>
      <c r="B4557" s="21" t="s">
        <v>84</v>
      </c>
      <c r="C4557" s="21" t="s">
        <v>86</v>
      </c>
      <c r="D4557" s="22">
        <v>4</v>
      </c>
      <c r="E4557" s="23" t="s">
        <v>82</v>
      </c>
      <c r="F4557">
        <f t="shared" si="71"/>
        <v>201911</v>
      </c>
    </row>
    <row r="4558" spans="1:6" x14ac:dyDescent="0.3">
      <c r="A4558" s="21" t="s">
        <v>23</v>
      </c>
      <c r="B4558" s="21" t="s">
        <v>84</v>
      </c>
      <c r="C4558" s="21" t="s">
        <v>85</v>
      </c>
      <c r="D4558" s="22">
        <v>0</v>
      </c>
      <c r="E4558" s="23" t="s">
        <v>82</v>
      </c>
      <c r="F4558">
        <f t="shared" si="71"/>
        <v>201911</v>
      </c>
    </row>
    <row r="4559" spans="1:6" x14ac:dyDescent="0.3">
      <c r="A4559" s="21" t="s">
        <v>23</v>
      </c>
      <c r="B4559" s="21" t="s">
        <v>84</v>
      </c>
      <c r="C4559" s="21" t="s">
        <v>86</v>
      </c>
      <c r="D4559" s="22">
        <v>0</v>
      </c>
      <c r="E4559" s="23" t="s">
        <v>82</v>
      </c>
      <c r="F4559">
        <f t="shared" si="71"/>
        <v>201911</v>
      </c>
    </row>
    <row r="4560" spans="1:6" x14ac:dyDescent="0.3">
      <c r="A4560" s="21" t="s">
        <v>24</v>
      </c>
      <c r="B4560" s="21" t="s">
        <v>84</v>
      </c>
      <c r="C4560" s="21" t="s">
        <v>85</v>
      </c>
      <c r="D4560" s="22">
        <v>0</v>
      </c>
      <c r="E4560" s="23" t="s">
        <v>82</v>
      </c>
      <c r="F4560">
        <f t="shared" si="71"/>
        <v>201911</v>
      </c>
    </row>
    <row r="4561" spans="1:6" x14ac:dyDescent="0.3">
      <c r="A4561" s="21" t="s">
        <v>24</v>
      </c>
      <c r="B4561" s="21" t="s">
        <v>84</v>
      </c>
      <c r="C4561" s="21" t="s">
        <v>86</v>
      </c>
      <c r="D4561" s="22">
        <v>0</v>
      </c>
      <c r="E4561" s="23" t="s">
        <v>82</v>
      </c>
      <c r="F4561">
        <f t="shared" si="71"/>
        <v>201911</v>
      </c>
    </row>
    <row r="4562" spans="1:6" x14ac:dyDescent="0.3">
      <c r="A4562" s="21" t="s">
        <v>5</v>
      </c>
      <c r="B4562" s="21" t="s">
        <v>84</v>
      </c>
      <c r="C4562" s="21" t="s">
        <v>85</v>
      </c>
      <c r="D4562" s="22">
        <v>104</v>
      </c>
      <c r="E4562" s="23" t="s">
        <v>81</v>
      </c>
      <c r="F4562">
        <f t="shared" si="71"/>
        <v>201910</v>
      </c>
    </row>
    <row r="4563" spans="1:6" x14ac:dyDescent="0.3">
      <c r="A4563" s="21" t="s">
        <v>5</v>
      </c>
      <c r="B4563" s="21" t="s">
        <v>84</v>
      </c>
      <c r="C4563" s="21" t="s">
        <v>86</v>
      </c>
      <c r="D4563" s="22">
        <v>73</v>
      </c>
      <c r="E4563" s="23" t="s">
        <v>81</v>
      </c>
      <c r="F4563">
        <f t="shared" si="71"/>
        <v>201910</v>
      </c>
    </row>
    <row r="4564" spans="1:6" x14ac:dyDescent="0.3">
      <c r="A4564" s="21" t="s">
        <v>13</v>
      </c>
      <c r="B4564" s="21" t="s">
        <v>84</v>
      </c>
      <c r="C4564" s="21" t="s">
        <v>85</v>
      </c>
      <c r="D4564" s="22">
        <v>45</v>
      </c>
      <c r="E4564" s="23" t="s">
        <v>81</v>
      </c>
      <c r="F4564">
        <f t="shared" si="71"/>
        <v>201910</v>
      </c>
    </row>
    <row r="4565" spans="1:6" x14ac:dyDescent="0.3">
      <c r="A4565" s="21" t="s">
        <v>13</v>
      </c>
      <c r="B4565" s="21" t="s">
        <v>84</v>
      </c>
      <c r="C4565" s="21" t="s">
        <v>86</v>
      </c>
      <c r="D4565" s="22">
        <v>3</v>
      </c>
      <c r="E4565" s="23" t="s">
        <v>81</v>
      </c>
      <c r="F4565">
        <f t="shared" si="71"/>
        <v>201910</v>
      </c>
    </row>
    <row r="4566" spans="1:6" x14ac:dyDescent="0.3">
      <c r="A4566" s="21" t="s">
        <v>14</v>
      </c>
      <c r="B4566" s="21" t="s">
        <v>84</v>
      </c>
      <c r="C4566" s="21" t="s">
        <v>85</v>
      </c>
      <c r="D4566" s="22">
        <v>74</v>
      </c>
      <c r="E4566" s="23" t="s">
        <v>81</v>
      </c>
      <c r="F4566">
        <f t="shared" si="71"/>
        <v>201910</v>
      </c>
    </row>
    <row r="4567" spans="1:6" x14ac:dyDescent="0.3">
      <c r="A4567" s="21" t="s">
        <v>14</v>
      </c>
      <c r="B4567" s="21" t="s">
        <v>84</v>
      </c>
      <c r="C4567" s="21" t="s">
        <v>86</v>
      </c>
      <c r="D4567" s="22">
        <v>93</v>
      </c>
      <c r="E4567" s="23" t="s">
        <v>81</v>
      </c>
      <c r="F4567">
        <f t="shared" si="71"/>
        <v>201910</v>
      </c>
    </row>
    <row r="4568" spans="1:6" x14ac:dyDescent="0.3">
      <c r="A4568" s="21" t="s">
        <v>140</v>
      </c>
      <c r="B4568" s="21" t="s">
        <v>84</v>
      </c>
      <c r="C4568" s="21" t="s">
        <v>85</v>
      </c>
      <c r="D4568" s="22">
        <v>5</v>
      </c>
      <c r="E4568" s="23" t="s">
        <v>81</v>
      </c>
      <c r="F4568">
        <f t="shared" si="71"/>
        <v>201910</v>
      </c>
    </row>
    <row r="4569" spans="1:6" x14ac:dyDescent="0.3">
      <c r="A4569" s="21" t="s">
        <v>140</v>
      </c>
      <c r="B4569" s="21" t="s">
        <v>84</v>
      </c>
      <c r="C4569" s="21" t="s">
        <v>86</v>
      </c>
      <c r="D4569" s="22">
        <v>2</v>
      </c>
      <c r="E4569" s="23" t="s">
        <v>81</v>
      </c>
      <c r="F4569">
        <f t="shared" si="71"/>
        <v>201910</v>
      </c>
    </row>
    <row r="4570" spans="1:6" x14ac:dyDescent="0.3">
      <c r="A4570" s="21" t="s">
        <v>15</v>
      </c>
      <c r="B4570" s="21" t="s">
        <v>84</v>
      </c>
      <c r="C4570" s="21" t="s">
        <v>85</v>
      </c>
      <c r="D4570" s="22">
        <v>159</v>
      </c>
      <c r="E4570" s="23" t="s">
        <v>81</v>
      </c>
      <c r="F4570">
        <f t="shared" si="71"/>
        <v>201910</v>
      </c>
    </row>
    <row r="4571" spans="1:6" x14ac:dyDescent="0.3">
      <c r="A4571" s="21" t="s">
        <v>15</v>
      </c>
      <c r="B4571" s="21" t="s">
        <v>84</v>
      </c>
      <c r="C4571" s="21" t="s">
        <v>86</v>
      </c>
      <c r="D4571" s="22">
        <v>93</v>
      </c>
      <c r="E4571" s="23" t="s">
        <v>81</v>
      </c>
      <c r="F4571">
        <f t="shared" si="71"/>
        <v>201910</v>
      </c>
    </row>
    <row r="4572" spans="1:6" x14ac:dyDescent="0.3">
      <c r="A4572" s="21" t="s">
        <v>16</v>
      </c>
      <c r="B4572" s="21" t="s">
        <v>84</v>
      </c>
      <c r="C4572" s="21" t="s">
        <v>85</v>
      </c>
      <c r="D4572" s="22">
        <v>208</v>
      </c>
      <c r="E4572" s="23" t="s">
        <v>81</v>
      </c>
      <c r="F4572">
        <f t="shared" si="71"/>
        <v>201910</v>
      </c>
    </row>
    <row r="4573" spans="1:6" x14ac:dyDescent="0.3">
      <c r="A4573" s="21" t="s">
        <v>16</v>
      </c>
      <c r="B4573" s="21" t="s">
        <v>84</v>
      </c>
      <c r="C4573" s="21" t="s">
        <v>86</v>
      </c>
      <c r="D4573" s="22">
        <v>49</v>
      </c>
      <c r="E4573" s="23" t="s">
        <v>81</v>
      </c>
      <c r="F4573">
        <f t="shared" si="71"/>
        <v>201910</v>
      </c>
    </row>
    <row r="4574" spans="1:6" x14ac:dyDescent="0.3">
      <c r="A4574" s="21" t="s">
        <v>17</v>
      </c>
      <c r="B4574" s="21" t="s">
        <v>84</v>
      </c>
      <c r="C4574" s="21" t="s">
        <v>85</v>
      </c>
      <c r="D4574" s="22">
        <v>32</v>
      </c>
      <c r="E4574" s="23" t="s">
        <v>81</v>
      </c>
      <c r="F4574">
        <f t="shared" si="71"/>
        <v>201910</v>
      </c>
    </row>
    <row r="4575" spans="1:6" x14ac:dyDescent="0.3">
      <c r="A4575" s="21" t="s">
        <v>17</v>
      </c>
      <c r="B4575" s="21" t="s">
        <v>84</v>
      </c>
      <c r="C4575" s="21" t="s">
        <v>86</v>
      </c>
      <c r="D4575" s="22">
        <v>0</v>
      </c>
      <c r="E4575" s="23" t="s">
        <v>81</v>
      </c>
      <c r="F4575">
        <f t="shared" si="71"/>
        <v>201910</v>
      </c>
    </row>
    <row r="4576" spans="1:6" x14ac:dyDescent="0.3">
      <c r="A4576" s="21" t="s">
        <v>141</v>
      </c>
      <c r="B4576" s="21" t="s">
        <v>84</v>
      </c>
      <c r="C4576" s="21" t="s">
        <v>85</v>
      </c>
      <c r="D4576" s="22">
        <v>0</v>
      </c>
      <c r="E4576" s="23" t="s">
        <v>81</v>
      </c>
      <c r="F4576">
        <f t="shared" si="71"/>
        <v>201910</v>
      </c>
    </row>
    <row r="4577" spans="1:6" x14ac:dyDescent="0.3">
      <c r="A4577" s="21" t="s">
        <v>141</v>
      </c>
      <c r="B4577" s="21" t="s">
        <v>84</v>
      </c>
      <c r="C4577" s="21" t="s">
        <v>86</v>
      </c>
      <c r="D4577" s="22">
        <v>0</v>
      </c>
      <c r="E4577" s="23" t="s">
        <v>81</v>
      </c>
      <c r="F4577">
        <f t="shared" si="71"/>
        <v>201910</v>
      </c>
    </row>
    <row r="4578" spans="1:6" x14ac:dyDescent="0.3">
      <c r="A4578" s="21" t="s">
        <v>18</v>
      </c>
      <c r="B4578" s="21" t="s">
        <v>84</v>
      </c>
      <c r="C4578" s="21" t="s">
        <v>85</v>
      </c>
      <c r="D4578" s="22">
        <v>134</v>
      </c>
      <c r="E4578" s="23" t="s">
        <v>81</v>
      </c>
      <c r="F4578">
        <f t="shared" si="71"/>
        <v>201910</v>
      </c>
    </row>
    <row r="4579" spans="1:6" x14ac:dyDescent="0.3">
      <c r="A4579" s="21" t="s">
        <v>18</v>
      </c>
      <c r="B4579" s="21" t="s">
        <v>84</v>
      </c>
      <c r="C4579" s="21" t="s">
        <v>86</v>
      </c>
      <c r="D4579" s="22">
        <v>43</v>
      </c>
      <c r="E4579" s="23" t="s">
        <v>81</v>
      </c>
      <c r="F4579">
        <f t="shared" si="71"/>
        <v>201910</v>
      </c>
    </row>
    <row r="4580" spans="1:6" x14ac:dyDescent="0.3">
      <c r="A4580" s="21" t="s">
        <v>19</v>
      </c>
      <c r="B4580" s="21" t="s">
        <v>84</v>
      </c>
      <c r="C4580" s="21" t="s">
        <v>85</v>
      </c>
      <c r="D4580" s="22">
        <v>10</v>
      </c>
      <c r="E4580" s="23" t="s">
        <v>81</v>
      </c>
      <c r="F4580">
        <f t="shared" si="71"/>
        <v>201910</v>
      </c>
    </row>
    <row r="4581" spans="1:6" x14ac:dyDescent="0.3">
      <c r="A4581" s="21" t="s">
        <v>19</v>
      </c>
      <c r="B4581" s="21" t="s">
        <v>84</v>
      </c>
      <c r="C4581" s="21" t="s">
        <v>86</v>
      </c>
      <c r="D4581" s="22">
        <v>7</v>
      </c>
      <c r="E4581" s="23" t="s">
        <v>81</v>
      </c>
      <c r="F4581">
        <f t="shared" si="71"/>
        <v>201910</v>
      </c>
    </row>
    <row r="4582" spans="1:6" x14ac:dyDescent="0.3">
      <c r="A4582" s="21" t="s">
        <v>20</v>
      </c>
      <c r="B4582" s="21" t="s">
        <v>84</v>
      </c>
      <c r="C4582" s="21" t="s">
        <v>85</v>
      </c>
      <c r="D4582" s="22">
        <v>16</v>
      </c>
      <c r="E4582" s="23" t="s">
        <v>81</v>
      </c>
      <c r="F4582">
        <f t="shared" si="71"/>
        <v>201910</v>
      </c>
    </row>
    <row r="4583" spans="1:6" x14ac:dyDescent="0.3">
      <c r="A4583" s="21" t="s">
        <v>20</v>
      </c>
      <c r="B4583" s="21" t="s">
        <v>84</v>
      </c>
      <c r="C4583" s="21" t="s">
        <v>86</v>
      </c>
      <c r="D4583" s="22">
        <v>2</v>
      </c>
      <c r="E4583" s="23" t="s">
        <v>81</v>
      </c>
      <c r="F4583">
        <f t="shared" si="71"/>
        <v>201910</v>
      </c>
    </row>
    <row r="4584" spans="1:6" x14ac:dyDescent="0.3">
      <c r="A4584" s="21" t="s">
        <v>21</v>
      </c>
      <c r="B4584" s="21" t="s">
        <v>84</v>
      </c>
      <c r="C4584" s="21" t="s">
        <v>85</v>
      </c>
      <c r="D4584" s="22">
        <v>7</v>
      </c>
      <c r="E4584" s="23" t="s">
        <v>81</v>
      </c>
      <c r="F4584">
        <f t="shared" si="71"/>
        <v>201910</v>
      </c>
    </row>
    <row r="4585" spans="1:6" x14ac:dyDescent="0.3">
      <c r="A4585" s="21" t="s">
        <v>21</v>
      </c>
      <c r="B4585" s="21" t="s">
        <v>84</v>
      </c>
      <c r="C4585" s="21" t="s">
        <v>86</v>
      </c>
      <c r="D4585" s="22">
        <v>6</v>
      </c>
      <c r="E4585" s="23" t="s">
        <v>81</v>
      </c>
      <c r="F4585">
        <f t="shared" si="71"/>
        <v>201910</v>
      </c>
    </row>
    <row r="4586" spans="1:6" x14ac:dyDescent="0.3">
      <c r="A4586" s="21" t="s">
        <v>22</v>
      </c>
      <c r="B4586" s="21" t="s">
        <v>84</v>
      </c>
      <c r="C4586" s="21" t="s">
        <v>85</v>
      </c>
      <c r="D4586" s="22">
        <v>1</v>
      </c>
      <c r="E4586" s="23" t="s">
        <v>81</v>
      </c>
      <c r="F4586">
        <f t="shared" si="71"/>
        <v>201910</v>
      </c>
    </row>
    <row r="4587" spans="1:6" x14ac:dyDescent="0.3">
      <c r="A4587" s="21" t="s">
        <v>22</v>
      </c>
      <c r="B4587" s="21" t="s">
        <v>84</v>
      </c>
      <c r="C4587" s="21" t="s">
        <v>86</v>
      </c>
      <c r="D4587" s="22">
        <v>0</v>
      </c>
      <c r="E4587" s="23" t="s">
        <v>81</v>
      </c>
      <c r="F4587">
        <f t="shared" si="71"/>
        <v>201910</v>
      </c>
    </row>
    <row r="4588" spans="1:6" x14ac:dyDescent="0.3">
      <c r="A4588" s="21" t="s">
        <v>23</v>
      </c>
      <c r="B4588" s="21" t="s">
        <v>84</v>
      </c>
      <c r="C4588" s="21" t="s">
        <v>85</v>
      </c>
      <c r="D4588" s="22">
        <v>1</v>
      </c>
      <c r="E4588" s="23" t="s">
        <v>81</v>
      </c>
      <c r="F4588">
        <f t="shared" si="71"/>
        <v>201910</v>
      </c>
    </row>
    <row r="4589" spans="1:6" x14ac:dyDescent="0.3">
      <c r="A4589" s="21" t="s">
        <v>23</v>
      </c>
      <c r="B4589" s="21" t="s">
        <v>84</v>
      </c>
      <c r="C4589" s="21" t="s">
        <v>86</v>
      </c>
      <c r="D4589" s="22">
        <v>0</v>
      </c>
      <c r="E4589" s="23" t="s">
        <v>81</v>
      </c>
      <c r="F4589">
        <f t="shared" si="71"/>
        <v>201910</v>
      </c>
    </row>
    <row r="4590" spans="1:6" x14ac:dyDescent="0.3">
      <c r="A4590" s="21" t="s">
        <v>24</v>
      </c>
      <c r="B4590" s="21" t="s">
        <v>84</v>
      </c>
      <c r="C4590" s="21" t="s">
        <v>85</v>
      </c>
      <c r="D4590" s="22">
        <v>0</v>
      </c>
      <c r="E4590" s="23" t="s">
        <v>81</v>
      </c>
      <c r="F4590">
        <f t="shared" si="71"/>
        <v>201910</v>
      </c>
    </row>
    <row r="4591" spans="1:6" x14ac:dyDescent="0.3">
      <c r="A4591" s="21" t="s">
        <v>24</v>
      </c>
      <c r="B4591" s="21" t="s">
        <v>84</v>
      </c>
      <c r="C4591" s="21" t="s">
        <v>86</v>
      </c>
      <c r="D4591" s="22">
        <v>0</v>
      </c>
      <c r="E4591" s="23" t="s">
        <v>81</v>
      </c>
      <c r="F4591">
        <f t="shared" si="71"/>
        <v>201910</v>
      </c>
    </row>
    <row r="4592" spans="1:6" x14ac:dyDescent="0.3">
      <c r="A4592" s="21" t="s">
        <v>5</v>
      </c>
      <c r="B4592" s="21" t="s">
        <v>84</v>
      </c>
      <c r="C4592" s="21" t="s">
        <v>85</v>
      </c>
      <c r="D4592" s="22">
        <v>91</v>
      </c>
      <c r="E4592" s="23" t="s">
        <v>80</v>
      </c>
      <c r="F4592">
        <f t="shared" si="71"/>
        <v>201909</v>
      </c>
    </row>
    <row r="4593" spans="1:6" x14ac:dyDescent="0.3">
      <c r="A4593" s="21" t="s">
        <v>5</v>
      </c>
      <c r="B4593" s="21" t="s">
        <v>84</v>
      </c>
      <c r="C4593" s="21" t="s">
        <v>86</v>
      </c>
      <c r="D4593" s="22">
        <v>68</v>
      </c>
      <c r="E4593" s="23" t="s">
        <v>80</v>
      </c>
      <c r="F4593">
        <f t="shared" si="71"/>
        <v>201909</v>
      </c>
    </row>
    <row r="4594" spans="1:6" x14ac:dyDescent="0.3">
      <c r="A4594" s="21" t="s">
        <v>13</v>
      </c>
      <c r="B4594" s="21" t="s">
        <v>84</v>
      </c>
      <c r="C4594" s="21" t="s">
        <v>85</v>
      </c>
      <c r="D4594" s="22">
        <v>36</v>
      </c>
      <c r="E4594" s="23" t="s">
        <v>80</v>
      </c>
      <c r="F4594">
        <f t="shared" si="71"/>
        <v>201909</v>
      </c>
    </row>
    <row r="4595" spans="1:6" x14ac:dyDescent="0.3">
      <c r="A4595" s="21" t="s">
        <v>13</v>
      </c>
      <c r="B4595" s="21" t="s">
        <v>84</v>
      </c>
      <c r="C4595" s="21" t="s">
        <v>86</v>
      </c>
      <c r="D4595" s="22">
        <v>4</v>
      </c>
      <c r="E4595" s="23" t="s">
        <v>80</v>
      </c>
      <c r="F4595">
        <f t="shared" si="71"/>
        <v>201909</v>
      </c>
    </row>
    <row r="4596" spans="1:6" x14ac:dyDescent="0.3">
      <c r="A4596" s="21" t="s">
        <v>14</v>
      </c>
      <c r="B4596" s="21" t="s">
        <v>84</v>
      </c>
      <c r="C4596" s="21" t="s">
        <v>85</v>
      </c>
      <c r="D4596" s="22">
        <v>72</v>
      </c>
      <c r="E4596" s="23" t="s">
        <v>80</v>
      </c>
      <c r="F4596">
        <f t="shared" si="71"/>
        <v>201909</v>
      </c>
    </row>
    <row r="4597" spans="1:6" x14ac:dyDescent="0.3">
      <c r="A4597" s="21" t="s">
        <v>14</v>
      </c>
      <c r="B4597" s="21" t="s">
        <v>84</v>
      </c>
      <c r="C4597" s="21" t="s">
        <v>86</v>
      </c>
      <c r="D4597" s="22">
        <v>55</v>
      </c>
      <c r="E4597" s="23" t="s">
        <v>80</v>
      </c>
      <c r="F4597">
        <f t="shared" si="71"/>
        <v>201909</v>
      </c>
    </row>
    <row r="4598" spans="1:6" x14ac:dyDescent="0.3">
      <c r="A4598" s="21" t="s">
        <v>140</v>
      </c>
      <c r="B4598" s="21" t="s">
        <v>84</v>
      </c>
      <c r="C4598" s="21" t="s">
        <v>85</v>
      </c>
      <c r="D4598" s="22">
        <v>3</v>
      </c>
      <c r="E4598" s="23" t="s">
        <v>80</v>
      </c>
      <c r="F4598">
        <f t="shared" si="71"/>
        <v>201909</v>
      </c>
    </row>
    <row r="4599" spans="1:6" x14ac:dyDescent="0.3">
      <c r="A4599" s="21" t="s">
        <v>140</v>
      </c>
      <c r="B4599" s="21" t="s">
        <v>84</v>
      </c>
      <c r="C4599" s="21" t="s">
        <v>86</v>
      </c>
      <c r="D4599" s="22">
        <v>1</v>
      </c>
      <c r="E4599" s="23" t="s">
        <v>80</v>
      </c>
      <c r="F4599">
        <f t="shared" si="71"/>
        <v>201909</v>
      </c>
    </row>
    <row r="4600" spans="1:6" x14ac:dyDescent="0.3">
      <c r="A4600" s="21" t="s">
        <v>15</v>
      </c>
      <c r="B4600" s="21" t="s">
        <v>84</v>
      </c>
      <c r="C4600" s="21" t="s">
        <v>85</v>
      </c>
      <c r="D4600" s="22">
        <v>168</v>
      </c>
      <c r="E4600" s="23" t="s">
        <v>80</v>
      </c>
      <c r="F4600">
        <f t="shared" si="71"/>
        <v>201909</v>
      </c>
    </row>
    <row r="4601" spans="1:6" x14ac:dyDescent="0.3">
      <c r="A4601" s="21" t="s">
        <v>15</v>
      </c>
      <c r="B4601" s="21" t="s">
        <v>84</v>
      </c>
      <c r="C4601" s="21" t="s">
        <v>86</v>
      </c>
      <c r="D4601" s="22">
        <v>64</v>
      </c>
      <c r="E4601" s="23" t="s">
        <v>80</v>
      </c>
      <c r="F4601">
        <f t="shared" si="71"/>
        <v>201909</v>
      </c>
    </row>
    <row r="4602" spans="1:6" x14ac:dyDescent="0.3">
      <c r="A4602" s="21" t="s">
        <v>16</v>
      </c>
      <c r="B4602" s="21" t="s">
        <v>84</v>
      </c>
      <c r="C4602" s="21" t="s">
        <v>85</v>
      </c>
      <c r="D4602" s="22">
        <v>187</v>
      </c>
      <c r="E4602" s="23" t="s">
        <v>80</v>
      </c>
      <c r="F4602">
        <f t="shared" si="71"/>
        <v>201909</v>
      </c>
    </row>
    <row r="4603" spans="1:6" x14ac:dyDescent="0.3">
      <c r="A4603" s="21" t="s">
        <v>16</v>
      </c>
      <c r="B4603" s="21" t="s">
        <v>84</v>
      </c>
      <c r="C4603" s="21" t="s">
        <v>86</v>
      </c>
      <c r="D4603" s="22">
        <v>36</v>
      </c>
      <c r="E4603" s="23" t="s">
        <v>80</v>
      </c>
      <c r="F4603">
        <f t="shared" si="71"/>
        <v>201909</v>
      </c>
    </row>
    <row r="4604" spans="1:6" x14ac:dyDescent="0.3">
      <c r="A4604" s="21" t="s">
        <v>17</v>
      </c>
      <c r="B4604" s="21" t="s">
        <v>84</v>
      </c>
      <c r="C4604" s="21" t="s">
        <v>85</v>
      </c>
      <c r="D4604" s="22">
        <v>25</v>
      </c>
      <c r="E4604" s="23" t="s">
        <v>80</v>
      </c>
      <c r="F4604">
        <f t="shared" si="71"/>
        <v>201909</v>
      </c>
    </row>
    <row r="4605" spans="1:6" x14ac:dyDescent="0.3">
      <c r="A4605" s="21" t="s">
        <v>17</v>
      </c>
      <c r="B4605" s="21" t="s">
        <v>84</v>
      </c>
      <c r="C4605" s="21" t="s">
        <v>86</v>
      </c>
      <c r="D4605" s="22">
        <v>2</v>
      </c>
      <c r="E4605" s="23" t="s">
        <v>80</v>
      </c>
      <c r="F4605">
        <f t="shared" si="71"/>
        <v>201909</v>
      </c>
    </row>
    <row r="4606" spans="1:6" x14ac:dyDescent="0.3">
      <c r="A4606" s="21" t="s">
        <v>141</v>
      </c>
      <c r="B4606" s="21" t="s">
        <v>84</v>
      </c>
      <c r="C4606" s="21" t="s">
        <v>85</v>
      </c>
      <c r="D4606" s="22">
        <v>1</v>
      </c>
      <c r="E4606" s="23" t="s">
        <v>80</v>
      </c>
      <c r="F4606">
        <f t="shared" si="71"/>
        <v>201909</v>
      </c>
    </row>
    <row r="4607" spans="1:6" x14ac:dyDescent="0.3">
      <c r="A4607" s="21" t="s">
        <v>141</v>
      </c>
      <c r="B4607" s="21" t="s">
        <v>84</v>
      </c>
      <c r="C4607" s="21" t="s">
        <v>86</v>
      </c>
      <c r="D4607" s="22">
        <v>0</v>
      </c>
      <c r="E4607" s="23" t="s">
        <v>80</v>
      </c>
      <c r="F4607">
        <f t="shared" si="71"/>
        <v>201909</v>
      </c>
    </row>
    <row r="4608" spans="1:6" x14ac:dyDescent="0.3">
      <c r="A4608" s="21" t="s">
        <v>18</v>
      </c>
      <c r="B4608" s="21" t="s">
        <v>84</v>
      </c>
      <c r="C4608" s="21" t="s">
        <v>85</v>
      </c>
      <c r="D4608" s="22">
        <v>103</v>
      </c>
      <c r="E4608" s="23" t="s">
        <v>80</v>
      </c>
      <c r="F4608">
        <f t="shared" si="71"/>
        <v>201909</v>
      </c>
    </row>
    <row r="4609" spans="1:6" x14ac:dyDescent="0.3">
      <c r="A4609" s="21" t="s">
        <v>18</v>
      </c>
      <c r="B4609" s="21" t="s">
        <v>84</v>
      </c>
      <c r="C4609" s="21" t="s">
        <v>86</v>
      </c>
      <c r="D4609" s="22">
        <v>42</v>
      </c>
      <c r="E4609" s="23" t="s">
        <v>80</v>
      </c>
      <c r="F4609">
        <f t="shared" si="71"/>
        <v>201909</v>
      </c>
    </row>
    <row r="4610" spans="1:6" x14ac:dyDescent="0.3">
      <c r="A4610" s="21" t="s">
        <v>19</v>
      </c>
      <c r="B4610" s="21" t="s">
        <v>84</v>
      </c>
      <c r="C4610" s="21" t="s">
        <v>85</v>
      </c>
      <c r="D4610" s="22">
        <v>5</v>
      </c>
      <c r="E4610" s="23" t="s">
        <v>80</v>
      </c>
      <c r="F4610">
        <f t="shared" si="71"/>
        <v>201909</v>
      </c>
    </row>
    <row r="4611" spans="1:6" x14ac:dyDescent="0.3">
      <c r="A4611" s="21" t="s">
        <v>19</v>
      </c>
      <c r="B4611" s="21" t="s">
        <v>84</v>
      </c>
      <c r="C4611" s="21" t="s">
        <v>86</v>
      </c>
      <c r="D4611" s="22">
        <v>8</v>
      </c>
      <c r="E4611" s="23" t="s">
        <v>80</v>
      </c>
      <c r="F4611">
        <f t="shared" ref="F4611:F4674" si="72">YEAR(E4611)*100+MONTH(E4611)</f>
        <v>201909</v>
      </c>
    </row>
    <row r="4612" spans="1:6" x14ac:dyDescent="0.3">
      <c r="A4612" s="21" t="s">
        <v>20</v>
      </c>
      <c r="B4612" s="21" t="s">
        <v>84</v>
      </c>
      <c r="C4612" s="21" t="s">
        <v>85</v>
      </c>
      <c r="D4612" s="22">
        <v>7</v>
      </c>
      <c r="E4612" s="23" t="s">
        <v>80</v>
      </c>
      <c r="F4612">
        <f t="shared" si="72"/>
        <v>201909</v>
      </c>
    </row>
    <row r="4613" spans="1:6" x14ac:dyDescent="0.3">
      <c r="A4613" s="21" t="s">
        <v>20</v>
      </c>
      <c r="B4613" s="21" t="s">
        <v>84</v>
      </c>
      <c r="C4613" s="21" t="s">
        <v>86</v>
      </c>
      <c r="D4613" s="22">
        <v>1</v>
      </c>
      <c r="E4613" s="23" t="s">
        <v>80</v>
      </c>
      <c r="F4613">
        <f t="shared" si="72"/>
        <v>201909</v>
      </c>
    </row>
    <row r="4614" spans="1:6" x14ac:dyDescent="0.3">
      <c r="A4614" s="21" t="s">
        <v>21</v>
      </c>
      <c r="B4614" s="21" t="s">
        <v>84</v>
      </c>
      <c r="C4614" s="21" t="s">
        <v>85</v>
      </c>
      <c r="D4614" s="22">
        <v>11</v>
      </c>
      <c r="E4614" s="23" t="s">
        <v>80</v>
      </c>
      <c r="F4614">
        <f t="shared" si="72"/>
        <v>201909</v>
      </c>
    </row>
    <row r="4615" spans="1:6" x14ac:dyDescent="0.3">
      <c r="A4615" s="21" t="s">
        <v>21</v>
      </c>
      <c r="B4615" s="21" t="s">
        <v>84</v>
      </c>
      <c r="C4615" s="21" t="s">
        <v>86</v>
      </c>
      <c r="D4615" s="22">
        <v>6</v>
      </c>
      <c r="E4615" s="23" t="s">
        <v>80</v>
      </c>
      <c r="F4615">
        <f t="shared" si="72"/>
        <v>201909</v>
      </c>
    </row>
    <row r="4616" spans="1:6" x14ac:dyDescent="0.3">
      <c r="A4616" s="21" t="s">
        <v>22</v>
      </c>
      <c r="B4616" s="21" t="s">
        <v>84</v>
      </c>
      <c r="C4616" s="21" t="s">
        <v>85</v>
      </c>
      <c r="D4616" s="22">
        <v>5</v>
      </c>
      <c r="E4616" s="23" t="s">
        <v>80</v>
      </c>
      <c r="F4616">
        <f t="shared" si="72"/>
        <v>201909</v>
      </c>
    </row>
    <row r="4617" spans="1:6" x14ac:dyDescent="0.3">
      <c r="A4617" s="21" t="s">
        <v>22</v>
      </c>
      <c r="B4617" s="21" t="s">
        <v>84</v>
      </c>
      <c r="C4617" s="21" t="s">
        <v>86</v>
      </c>
      <c r="D4617" s="22">
        <v>0</v>
      </c>
      <c r="E4617" s="23" t="s">
        <v>80</v>
      </c>
      <c r="F4617">
        <f t="shared" si="72"/>
        <v>201909</v>
      </c>
    </row>
    <row r="4618" spans="1:6" x14ac:dyDescent="0.3">
      <c r="A4618" s="21" t="s">
        <v>23</v>
      </c>
      <c r="B4618" s="21" t="s">
        <v>84</v>
      </c>
      <c r="C4618" s="21" t="s">
        <v>85</v>
      </c>
      <c r="D4618" s="22">
        <v>0</v>
      </c>
      <c r="E4618" s="23" t="s">
        <v>80</v>
      </c>
      <c r="F4618">
        <f t="shared" si="72"/>
        <v>201909</v>
      </c>
    </row>
    <row r="4619" spans="1:6" x14ac:dyDescent="0.3">
      <c r="A4619" s="21" t="s">
        <v>23</v>
      </c>
      <c r="B4619" s="21" t="s">
        <v>84</v>
      </c>
      <c r="C4619" s="21" t="s">
        <v>86</v>
      </c>
      <c r="D4619" s="22">
        <v>0</v>
      </c>
      <c r="E4619" s="23" t="s">
        <v>80</v>
      </c>
      <c r="F4619">
        <f t="shared" si="72"/>
        <v>201909</v>
      </c>
    </row>
    <row r="4620" spans="1:6" x14ac:dyDescent="0.3">
      <c r="A4620" s="21" t="s">
        <v>24</v>
      </c>
      <c r="B4620" s="21" t="s">
        <v>84</v>
      </c>
      <c r="C4620" s="21" t="s">
        <v>85</v>
      </c>
      <c r="D4620" s="22">
        <v>0</v>
      </c>
      <c r="E4620" s="23" t="s">
        <v>80</v>
      </c>
      <c r="F4620">
        <f t="shared" si="72"/>
        <v>201909</v>
      </c>
    </row>
    <row r="4621" spans="1:6" x14ac:dyDescent="0.3">
      <c r="A4621" s="21" t="s">
        <v>24</v>
      </c>
      <c r="B4621" s="21" t="s">
        <v>84</v>
      </c>
      <c r="C4621" s="21" t="s">
        <v>86</v>
      </c>
      <c r="D4621" s="22">
        <v>0</v>
      </c>
      <c r="E4621" s="23" t="s">
        <v>80</v>
      </c>
      <c r="F4621">
        <f t="shared" si="72"/>
        <v>201909</v>
      </c>
    </row>
    <row r="4622" spans="1:6" x14ac:dyDescent="0.3">
      <c r="A4622" s="21" t="s">
        <v>5</v>
      </c>
      <c r="B4622" s="21" t="s">
        <v>84</v>
      </c>
      <c r="C4622" s="21" t="s">
        <v>85</v>
      </c>
      <c r="D4622" s="22">
        <v>99</v>
      </c>
      <c r="E4622" s="23" t="s">
        <v>79</v>
      </c>
      <c r="F4622">
        <f t="shared" si="72"/>
        <v>201908</v>
      </c>
    </row>
    <row r="4623" spans="1:6" x14ac:dyDescent="0.3">
      <c r="A4623" s="21" t="s">
        <v>5</v>
      </c>
      <c r="B4623" s="21" t="s">
        <v>84</v>
      </c>
      <c r="C4623" s="21" t="s">
        <v>86</v>
      </c>
      <c r="D4623" s="22">
        <v>81</v>
      </c>
      <c r="E4623" s="23" t="s">
        <v>79</v>
      </c>
      <c r="F4623">
        <f t="shared" si="72"/>
        <v>201908</v>
      </c>
    </row>
    <row r="4624" spans="1:6" x14ac:dyDescent="0.3">
      <c r="A4624" s="21" t="s">
        <v>13</v>
      </c>
      <c r="B4624" s="21" t="s">
        <v>84</v>
      </c>
      <c r="C4624" s="21" t="s">
        <v>85</v>
      </c>
      <c r="D4624" s="22">
        <v>31</v>
      </c>
      <c r="E4624" s="23" t="s">
        <v>79</v>
      </c>
      <c r="F4624">
        <f t="shared" si="72"/>
        <v>201908</v>
      </c>
    </row>
    <row r="4625" spans="1:6" x14ac:dyDescent="0.3">
      <c r="A4625" s="21" t="s">
        <v>13</v>
      </c>
      <c r="B4625" s="21" t="s">
        <v>84</v>
      </c>
      <c r="C4625" s="21" t="s">
        <v>86</v>
      </c>
      <c r="D4625" s="22">
        <v>5</v>
      </c>
      <c r="E4625" s="23" t="s">
        <v>79</v>
      </c>
      <c r="F4625">
        <f t="shared" si="72"/>
        <v>201908</v>
      </c>
    </row>
    <row r="4626" spans="1:6" x14ac:dyDescent="0.3">
      <c r="A4626" s="21" t="s">
        <v>14</v>
      </c>
      <c r="B4626" s="21" t="s">
        <v>84</v>
      </c>
      <c r="C4626" s="21" t="s">
        <v>85</v>
      </c>
      <c r="D4626" s="22">
        <v>77</v>
      </c>
      <c r="E4626" s="23" t="s">
        <v>79</v>
      </c>
      <c r="F4626">
        <f t="shared" si="72"/>
        <v>201908</v>
      </c>
    </row>
    <row r="4627" spans="1:6" x14ac:dyDescent="0.3">
      <c r="A4627" s="21" t="s">
        <v>14</v>
      </c>
      <c r="B4627" s="21" t="s">
        <v>84</v>
      </c>
      <c r="C4627" s="21" t="s">
        <v>86</v>
      </c>
      <c r="D4627" s="22">
        <v>71</v>
      </c>
      <c r="E4627" s="23" t="s">
        <v>79</v>
      </c>
      <c r="F4627">
        <f t="shared" si="72"/>
        <v>201908</v>
      </c>
    </row>
    <row r="4628" spans="1:6" x14ac:dyDescent="0.3">
      <c r="A4628" s="21" t="s">
        <v>140</v>
      </c>
      <c r="B4628" s="21" t="s">
        <v>84</v>
      </c>
      <c r="C4628" s="21" t="s">
        <v>85</v>
      </c>
      <c r="D4628" s="22">
        <v>4</v>
      </c>
      <c r="E4628" s="23" t="s">
        <v>79</v>
      </c>
      <c r="F4628">
        <f t="shared" si="72"/>
        <v>201908</v>
      </c>
    </row>
    <row r="4629" spans="1:6" x14ac:dyDescent="0.3">
      <c r="A4629" s="21" t="s">
        <v>140</v>
      </c>
      <c r="B4629" s="21" t="s">
        <v>84</v>
      </c>
      <c r="C4629" s="21" t="s">
        <v>86</v>
      </c>
      <c r="D4629" s="22">
        <v>1</v>
      </c>
      <c r="E4629" s="23" t="s">
        <v>79</v>
      </c>
      <c r="F4629">
        <f t="shared" si="72"/>
        <v>201908</v>
      </c>
    </row>
    <row r="4630" spans="1:6" x14ac:dyDescent="0.3">
      <c r="A4630" s="21" t="s">
        <v>15</v>
      </c>
      <c r="B4630" s="21" t="s">
        <v>84</v>
      </c>
      <c r="C4630" s="21" t="s">
        <v>85</v>
      </c>
      <c r="D4630" s="22">
        <v>194</v>
      </c>
      <c r="E4630" s="23" t="s">
        <v>79</v>
      </c>
      <c r="F4630">
        <f t="shared" si="72"/>
        <v>201908</v>
      </c>
    </row>
    <row r="4631" spans="1:6" x14ac:dyDescent="0.3">
      <c r="A4631" s="21" t="s">
        <v>15</v>
      </c>
      <c r="B4631" s="21" t="s">
        <v>84</v>
      </c>
      <c r="C4631" s="21" t="s">
        <v>86</v>
      </c>
      <c r="D4631" s="22">
        <v>116</v>
      </c>
      <c r="E4631" s="23" t="s">
        <v>79</v>
      </c>
      <c r="F4631">
        <f t="shared" si="72"/>
        <v>201908</v>
      </c>
    </row>
    <row r="4632" spans="1:6" x14ac:dyDescent="0.3">
      <c r="A4632" s="21" t="s">
        <v>16</v>
      </c>
      <c r="B4632" s="21" t="s">
        <v>84</v>
      </c>
      <c r="C4632" s="21" t="s">
        <v>85</v>
      </c>
      <c r="D4632" s="22">
        <v>194</v>
      </c>
      <c r="E4632" s="23" t="s">
        <v>79</v>
      </c>
      <c r="F4632">
        <f t="shared" si="72"/>
        <v>201908</v>
      </c>
    </row>
    <row r="4633" spans="1:6" x14ac:dyDescent="0.3">
      <c r="A4633" s="21" t="s">
        <v>16</v>
      </c>
      <c r="B4633" s="21" t="s">
        <v>84</v>
      </c>
      <c r="C4633" s="21" t="s">
        <v>86</v>
      </c>
      <c r="D4633" s="22">
        <v>59</v>
      </c>
      <c r="E4633" s="23" t="s">
        <v>79</v>
      </c>
      <c r="F4633">
        <f t="shared" si="72"/>
        <v>201908</v>
      </c>
    </row>
    <row r="4634" spans="1:6" x14ac:dyDescent="0.3">
      <c r="A4634" s="21" t="s">
        <v>17</v>
      </c>
      <c r="B4634" s="21" t="s">
        <v>84</v>
      </c>
      <c r="C4634" s="21" t="s">
        <v>85</v>
      </c>
      <c r="D4634" s="22">
        <v>43</v>
      </c>
      <c r="E4634" s="23" t="s">
        <v>79</v>
      </c>
      <c r="F4634">
        <f t="shared" si="72"/>
        <v>201908</v>
      </c>
    </row>
    <row r="4635" spans="1:6" x14ac:dyDescent="0.3">
      <c r="A4635" s="21" t="s">
        <v>17</v>
      </c>
      <c r="B4635" s="21" t="s">
        <v>84</v>
      </c>
      <c r="C4635" s="21" t="s">
        <v>86</v>
      </c>
      <c r="D4635" s="22">
        <v>4</v>
      </c>
      <c r="E4635" s="23" t="s">
        <v>79</v>
      </c>
      <c r="F4635">
        <f t="shared" si="72"/>
        <v>201908</v>
      </c>
    </row>
    <row r="4636" spans="1:6" x14ac:dyDescent="0.3">
      <c r="A4636" s="21" t="s">
        <v>141</v>
      </c>
      <c r="B4636" s="21" t="s">
        <v>84</v>
      </c>
      <c r="C4636" s="21" t="s">
        <v>85</v>
      </c>
      <c r="D4636" s="22">
        <v>0</v>
      </c>
      <c r="E4636" s="23" t="s">
        <v>79</v>
      </c>
      <c r="F4636">
        <f t="shared" si="72"/>
        <v>201908</v>
      </c>
    </row>
    <row r="4637" spans="1:6" x14ac:dyDescent="0.3">
      <c r="A4637" s="21" t="s">
        <v>141</v>
      </c>
      <c r="B4637" s="21" t="s">
        <v>84</v>
      </c>
      <c r="C4637" s="21" t="s">
        <v>86</v>
      </c>
      <c r="D4637" s="22">
        <v>0</v>
      </c>
      <c r="E4637" s="23" t="s">
        <v>79</v>
      </c>
      <c r="F4637">
        <f t="shared" si="72"/>
        <v>201908</v>
      </c>
    </row>
    <row r="4638" spans="1:6" x14ac:dyDescent="0.3">
      <c r="A4638" s="21" t="s">
        <v>18</v>
      </c>
      <c r="B4638" s="21" t="s">
        <v>84</v>
      </c>
      <c r="C4638" s="21" t="s">
        <v>85</v>
      </c>
      <c r="D4638" s="22">
        <v>135</v>
      </c>
      <c r="E4638" s="23" t="s">
        <v>79</v>
      </c>
      <c r="F4638">
        <f t="shared" si="72"/>
        <v>201908</v>
      </c>
    </row>
    <row r="4639" spans="1:6" x14ac:dyDescent="0.3">
      <c r="A4639" s="21" t="s">
        <v>18</v>
      </c>
      <c r="B4639" s="21" t="s">
        <v>84</v>
      </c>
      <c r="C4639" s="21" t="s">
        <v>86</v>
      </c>
      <c r="D4639" s="22">
        <v>32</v>
      </c>
      <c r="E4639" s="23" t="s">
        <v>79</v>
      </c>
      <c r="F4639">
        <f t="shared" si="72"/>
        <v>201908</v>
      </c>
    </row>
    <row r="4640" spans="1:6" x14ac:dyDescent="0.3">
      <c r="A4640" s="21" t="s">
        <v>19</v>
      </c>
      <c r="B4640" s="21" t="s">
        <v>84</v>
      </c>
      <c r="C4640" s="21" t="s">
        <v>85</v>
      </c>
      <c r="D4640" s="22">
        <v>5</v>
      </c>
      <c r="E4640" s="23" t="s">
        <v>79</v>
      </c>
      <c r="F4640">
        <f t="shared" si="72"/>
        <v>201908</v>
      </c>
    </row>
    <row r="4641" spans="1:6" x14ac:dyDescent="0.3">
      <c r="A4641" s="21" t="s">
        <v>19</v>
      </c>
      <c r="B4641" s="21" t="s">
        <v>84</v>
      </c>
      <c r="C4641" s="21" t="s">
        <v>86</v>
      </c>
      <c r="D4641" s="22">
        <v>5</v>
      </c>
      <c r="E4641" s="23" t="s">
        <v>79</v>
      </c>
      <c r="F4641">
        <f t="shared" si="72"/>
        <v>201908</v>
      </c>
    </row>
    <row r="4642" spans="1:6" x14ac:dyDescent="0.3">
      <c r="A4642" s="21" t="s">
        <v>20</v>
      </c>
      <c r="B4642" s="21" t="s">
        <v>84</v>
      </c>
      <c r="C4642" s="21" t="s">
        <v>85</v>
      </c>
      <c r="D4642" s="22">
        <v>6</v>
      </c>
      <c r="E4642" s="23" t="s">
        <v>79</v>
      </c>
      <c r="F4642">
        <f t="shared" si="72"/>
        <v>201908</v>
      </c>
    </row>
    <row r="4643" spans="1:6" x14ac:dyDescent="0.3">
      <c r="A4643" s="21" t="s">
        <v>20</v>
      </c>
      <c r="B4643" s="21" t="s">
        <v>84</v>
      </c>
      <c r="C4643" s="21" t="s">
        <v>86</v>
      </c>
      <c r="D4643" s="22">
        <v>0</v>
      </c>
      <c r="E4643" s="23" t="s">
        <v>79</v>
      </c>
      <c r="F4643">
        <f t="shared" si="72"/>
        <v>201908</v>
      </c>
    </row>
    <row r="4644" spans="1:6" x14ac:dyDescent="0.3">
      <c r="A4644" s="21" t="s">
        <v>21</v>
      </c>
      <c r="B4644" s="21" t="s">
        <v>84</v>
      </c>
      <c r="C4644" s="21" t="s">
        <v>85</v>
      </c>
      <c r="D4644" s="22">
        <v>7</v>
      </c>
      <c r="E4644" s="23" t="s">
        <v>79</v>
      </c>
      <c r="F4644">
        <f t="shared" si="72"/>
        <v>201908</v>
      </c>
    </row>
    <row r="4645" spans="1:6" x14ac:dyDescent="0.3">
      <c r="A4645" s="21" t="s">
        <v>21</v>
      </c>
      <c r="B4645" s="21" t="s">
        <v>84</v>
      </c>
      <c r="C4645" s="21" t="s">
        <v>86</v>
      </c>
      <c r="D4645" s="22">
        <v>5</v>
      </c>
      <c r="E4645" s="23" t="s">
        <v>79</v>
      </c>
      <c r="F4645">
        <f t="shared" si="72"/>
        <v>201908</v>
      </c>
    </row>
    <row r="4646" spans="1:6" x14ac:dyDescent="0.3">
      <c r="A4646" s="21" t="s">
        <v>22</v>
      </c>
      <c r="B4646" s="21" t="s">
        <v>84</v>
      </c>
      <c r="C4646" s="21" t="s">
        <v>85</v>
      </c>
      <c r="D4646" s="22">
        <v>7</v>
      </c>
      <c r="E4646" s="23" t="s">
        <v>79</v>
      </c>
      <c r="F4646">
        <f t="shared" si="72"/>
        <v>201908</v>
      </c>
    </row>
    <row r="4647" spans="1:6" x14ac:dyDescent="0.3">
      <c r="A4647" s="21" t="s">
        <v>22</v>
      </c>
      <c r="B4647" s="21" t="s">
        <v>84</v>
      </c>
      <c r="C4647" s="21" t="s">
        <v>86</v>
      </c>
      <c r="D4647" s="22">
        <v>3</v>
      </c>
      <c r="E4647" s="23" t="s">
        <v>79</v>
      </c>
      <c r="F4647">
        <f t="shared" si="72"/>
        <v>201908</v>
      </c>
    </row>
    <row r="4648" spans="1:6" x14ac:dyDescent="0.3">
      <c r="A4648" s="21" t="s">
        <v>23</v>
      </c>
      <c r="B4648" s="21" t="s">
        <v>84</v>
      </c>
      <c r="C4648" s="21" t="s">
        <v>85</v>
      </c>
      <c r="D4648" s="22">
        <v>0</v>
      </c>
      <c r="E4648" s="23" t="s">
        <v>79</v>
      </c>
      <c r="F4648">
        <f t="shared" si="72"/>
        <v>201908</v>
      </c>
    </row>
    <row r="4649" spans="1:6" x14ac:dyDescent="0.3">
      <c r="A4649" s="21" t="s">
        <v>23</v>
      </c>
      <c r="B4649" s="21" t="s">
        <v>84</v>
      </c>
      <c r="C4649" s="21" t="s">
        <v>86</v>
      </c>
      <c r="D4649" s="22">
        <v>0</v>
      </c>
      <c r="E4649" s="23" t="s">
        <v>79</v>
      </c>
      <c r="F4649">
        <f t="shared" si="72"/>
        <v>201908</v>
      </c>
    </row>
    <row r="4650" spans="1:6" x14ac:dyDescent="0.3">
      <c r="A4650" s="21" t="s">
        <v>24</v>
      </c>
      <c r="B4650" s="21" t="s">
        <v>84</v>
      </c>
      <c r="C4650" s="21" t="s">
        <v>85</v>
      </c>
      <c r="D4650" s="22">
        <v>0</v>
      </c>
      <c r="E4650" s="23" t="s">
        <v>79</v>
      </c>
      <c r="F4650">
        <f t="shared" si="72"/>
        <v>201908</v>
      </c>
    </row>
    <row r="4651" spans="1:6" x14ac:dyDescent="0.3">
      <c r="A4651" s="21" t="s">
        <v>24</v>
      </c>
      <c r="B4651" s="21" t="s">
        <v>84</v>
      </c>
      <c r="C4651" s="21" t="s">
        <v>86</v>
      </c>
      <c r="D4651" s="22">
        <v>0</v>
      </c>
      <c r="E4651" s="23" t="s">
        <v>79</v>
      </c>
      <c r="F4651">
        <f t="shared" si="72"/>
        <v>201908</v>
      </c>
    </row>
    <row r="4652" spans="1:6" x14ac:dyDescent="0.3">
      <c r="A4652" s="21" t="s">
        <v>5</v>
      </c>
      <c r="B4652" s="21" t="s">
        <v>84</v>
      </c>
      <c r="C4652" s="21" t="s">
        <v>85</v>
      </c>
      <c r="D4652" s="22">
        <v>107</v>
      </c>
      <c r="E4652" s="23" t="s">
        <v>78</v>
      </c>
      <c r="F4652">
        <f t="shared" si="72"/>
        <v>201907</v>
      </c>
    </row>
    <row r="4653" spans="1:6" x14ac:dyDescent="0.3">
      <c r="A4653" s="21" t="s">
        <v>5</v>
      </c>
      <c r="B4653" s="21" t="s">
        <v>84</v>
      </c>
      <c r="C4653" s="21" t="s">
        <v>86</v>
      </c>
      <c r="D4653" s="22">
        <v>76</v>
      </c>
      <c r="E4653" s="23" t="s">
        <v>78</v>
      </c>
      <c r="F4653">
        <f t="shared" si="72"/>
        <v>201907</v>
      </c>
    </row>
    <row r="4654" spans="1:6" x14ac:dyDescent="0.3">
      <c r="A4654" s="21" t="s">
        <v>13</v>
      </c>
      <c r="B4654" s="21" t="s">
        <v>84</v>
      </c>
      <c r="C4654" s="21" t="s">
        <v>85</v>
      </c>
      <c r="D4654" s="22">
        <v>34</v>
      </c>
      <c r="E4654" s="23" t="s">
        <v>78</v>
      </c>
      <c r="F4654">
        <f t="shared" si="72"/>
        <v>201907</v>
      </c>
    </row>
    <row r="4655" spans="1:6" x14ac:dyDescent="0.3">
      <c r="A4655" s="21" t="s">
        <v>13</v>
      </c>
      <c r="B4655" s="21" t="s">
        <v>84</v>
      </c>
      <c r="C4655" s="21" t="s">
        <v>86</v>
      </c>
      <c r="D4655" s="22">
        <v>0</v>
      </c>
      <c r="E4655" s="23" t="s">
        <v>78</v>
      </c>
      <c r="F4655">
        <f t="shared" si="72"/>
        <v>201907</v>
      </c>
    </row>
    <row r="4656" spans="1:6" x14ac:dyDescent="0.3">
      <c r="A4656" s="21" t="s">
        <v>14</v>
      </c>
      <c r="B4656" s="21" t="s">
        <v>84</v>
      </c>
      <c r="C4656" s="21" t="s">
        <v>85</v>
      </c>
      <c r="D4656" s="22">
        <v>90</v>
      </c>
      <c r="E4656" s="23" t="s">
        <v>78</v>
      </c>
      <c r="F4656">
        <f t="shared" si="72"/>
        <v>201907</v>
      </c>
    </row>
    <row r="4657" spans="1:6" x14ac:dyDescent="0.3">
      <c r="A4657" s="21" t="s">
        <v>14</v>
      </c>
      <c r="B4657" s="21" t="s">
        <v>84</v>
      </c>
      <c r="C4657" s="21" t="s">
        <v>86</v>
      </c>
      <c r="D4657" s="22">
        <v>60</v>
      </c>
      <c r="E4657" s="23" t="s">
        <v>78</v>
      </c>
      <c r="F4657">
        <f t="shared" si="72"/>
        <v>201907</v>
      </c>
    </row>
    <row r="4658" spans="1:6" x14ac:dyDescent="0.3">
      <c r="A4658" s="21" t="s">
        <v>140</v>
      </c>
      <c r="B4658" s="21" t="s">
        <v>84</v>
      </c>
      <c r="C4658" s="21" t="s">
        <v>85</v>
      </c>
      <c r="D4658" s="22">
        <v>2</v>
      </c>
      <c r="E4658" s="23" t="s">
        <v>78</v>
      </c>
      <c r="F4658">
        <f t="shared" si="72"/>
        <v>201907</v>
      </c>
    </row>
    <row r="4659" spans="1:6" x14ac:dyDescent="0.3">
      <c r="A4659" s="21" t="s">
        <v>140</v>
      </c>
      <c r="B4659" s="21" t="s">
        <v>84</v>
      </c>
      <c r="C4659" s="21" t="s">
        <v>86</v>
      </c>
      <c r="D4659" s="22">
        <v>2</v>
      </c>
      <c r="E4659" s="23" t="s">
        <v>78</v>
      </c>
      <c r="F4659">
        <f t="shared" si="72"/>
        <v>201907</v>
      </c>
    </row>
    <row r="4660" spans="1:6" x14ac:dyDescent="0.3">
      <c r="A4660" s="21" t="s">
        <v>15</v>
      </c>
      <c r="B4660" s="21" t="s">
        <v>84</v>
      </c>
      <c r="C4660" s="21" t="s">
        <v>85</v>
      </c>
      <c r="D4660" s="22">
        <v>201</v>
      </c>
      <c r="E4660" s="23" t="s">
        <v>78</v>
      </c>
      <c r="F4660">
        <f t="shared" si="72"/>
        <v>201907</v>
      </c>
    </row>
    <row r="4661" spans="1:6" x14ac:dyDescent="0.3">
      <c r="A4661" s="21" t="s">
        <v>15</v>
      </c>
      <c r="B4661" s="21" t="s">
        <v>84</v>
      </c>
      <c r="C4661" s="21" t="s">
        <v>86</v>
      </c>
      <c r="D4661" s="22">
        <v>101</v>
      </c>
      <c r="E4661" s="23" t="s">
        <v>78</v>
      </c>
      <c r="F4661">
        <f t="shared" si="72"/>
        <v>201907</v>
      </c>
    </row>
    <row r="4662" spans="1:6" x14ac:dyDescent="0.3">
      <c r="A4662" s="21" t="s">
        <v>16</v>
      </c>
      <c r="B4662" s="21" t="s">
        <v>84</v>
      </c>
      <c r="C4662" s="21" t="s">
        <v>85</v>
      </c>
      <c r="D4662" s="22">
        <v>196</v>
      </c>
      <c r="E4662" s="23" t="s">
        <v>78</v>
      </c>
      <c r="F4662">
        <f t="shared" si="72"/>
        <v>201907</v>
      </c>
    </row>
    <row r="4663" spans="1:6" x14ac:dyDescent="0.3">
      <c r="A4663" s="21" t="s">
        <v>16</v>
      </c>
      <c r="B4663" s="21" t="s">
        <v>84</v>
      </c>
      <c r="C4663" s="21" t="s">
        <v>86</v>
      </c>
      <c r="D4663" s="22">
        <v>65</v>
      </c>
      <c r="E4663" s="23" t="s">
        <v>78</v>
      </c>
      <c r="F4663">
        <f t="shared" si="72"/>
        <v>201907</v>
      </c>
    </row>
    <row r="4664" spans="1:6" x14ac:dyDescent="0.3">
      <c r="A4664" s="21" t="s">
        <v>17</v>
      </c>
      <c r="B4664" s="21" t="s">
        <v>84</v>
      </c>
      <c r="C4664" s="21" t="s">
        <v>85</v>
      </c>
      <c r="D4664" s="22">
        <v>37</v>
      </c>
      <c r="E4664" s="23" t="s">
        <v>78</v>
      </c>
      <c r="F4664">
        <f t="shared" si="72"/>
        <v>201907</v>
      </c>
    </row>
    <row r="4665" spans="1:6" x14ac:dyDescent="0.3">
      <c r="A4665" s="21" t="s">
        <v>17</v>
      </c>
      <c r="B4665" s="21" t="s">
        <v>84</v>
      </c>
      <c r="C4665" s="21" t="s">
        <v>86</v>
      </c>
      <c r="D4665" s="22">
        <v>11</v>
      </c>
      <c r="E4665" s="23" t="s">
        <v>78</v>
      </c>
      <c r="F4665">
        <f t="shared" si="72"/>
        <v>201907</v>
      </c>
    </row>
    <row r="4666" spans="1:6" x14ac:dyDescent="0.3">
      <c r="A4666" s="21" t="s">
        <v>141</v>
      </c>
      <c r="B4666" s="21" t="s">
        <v>84</v>
      </c>
      <c r="C4666" s="21" t="s">
        <v>85</v>
      </c>
      <c r="D4666" s="22">
        <v>0</v>
      </c>
      <c r="E4666" s="23" t="s">
        <v>78</v>
      </c>
      <c r="F4666">
        <f t="shared" si="72"/>
        <v>201907</v>
      </c>
    </row>
    <row r="4667" spans="1:6" x14ac:dyDescent="0.3">
      <c r="A4667" s="21" t="s">
        <v>141</v>
      </c>
      <c r="B4667" s="21" t="s">
        <v>84</v>
      </c>
      <c r="C4667" s="21" t="s">
        <v>86</v>
      </c>
      <c r="D4667" s="22">
        <v>0</v>
      </c>
      <c r="E4667" s="23" t="s">
        <v>78</v>
      </c>
      <c r="F4667">
        <f t="shared" si="72"/>
        <v>201907</v>
      </c>
    </row>
    <row r="4668" spans="1:6" x14ac:dyDescent="0.3">
      <c r="A4668" s="21" t="s">
        <v>18</v>
      </c>
      <c r="B4668" s="21" t="s">
        <v>84</v>
      </c>
      <c r="C4668" s="21" t="s">
        <v>85</v>
      </c>
      <c r="D4668" s="22">
        <v>123</v>
      </c>
      <c r="E4668" s="23" t="s">
        <v>78</v>
      </c>
      <c r="F4668">
        <f t="shared" si="72"/>
        <v>201907</v>
      </c>
    </row>
    <row r="4669" spans="1:6" x14ac:dyDescent="0.3">
      <c r="A4669" s="21" t="s">
        <v>18</v>
      </c>
      <c r="B4669" s="21" t="s">
        <v>84</v>
      </c>
      <c r="C4669" s="21" t="s">
        <v>86</v>
      </c>
      <c r="D4669" s="22">
        <v>40</v>
      </c>
      <c r="E4669" s="23" t="s">
        <v>78</v>
      </c>
      <c r="F4669">
        <f t="shared" si="72"/>
        <v>201907</v>
      </c>
    </row>
    <row r="4670" spans="1:6" x14ac:dyDescent="0.3">
      <c r="A4670" s="21" t="s">
        <v>19</v>
      </c>
      <c r="B4670" s="21" t="s">
        <v>84</v>
      </c>
      <c r="C4670" s="21" t="s">
        <v>85</v>
      </c>
      <c r="D4670" s="22">
        <v>39</v>
      </c>
      <c r="E4670" s="23" t="s">
        <v>78</v>
      </c>
      <c r="F4670">
        <f t="shared" si="72"/>
        <v>201907</v>
      </c>
    </row>
    <row r="4671" spans="1:6" x14ac:dyDescent="0.3">
      <c r="A4671" s="21" t="s">
        <v>19</v>
      </c>
      <c r="B4671" s="21" t="s">
        <v>84</v>
      </c>
      <c r="C4671" s="21" t="s">
        <v>86</v>
      </c>
      <c r="D4671" s="22">
        <v>15</v>
      </c>
      <c r="E4671" s="23" t="s">
        <v>78</v>
      </c>
      <c r="F4671">
        <f t="shared" si="72"/>
        <v>201907</v>
      </c>
    </row>
    <row r="4672" spans="1:6" x14ac:dyDescent="0.3">
      <c r="A4672" s="21" t="s">
        <v>20</v>
      </c>
      <c r="B4672" s="21" t="s">
        <v>84</v>
      </c>
      <c r="C4672" s="21" t="s">
        <v>85</v>
      </c>
      <c r="D4672" s="22">
        <v>1</v>
      </c>
      <c r="E4672" s="23" t="s">
        <v>78</v>
      </c>
      <c r="F4672">
        <f t="shared" si="72"/>
        <v>201907</v>
      </c>
    </row>
    <row r="4673" spans="1:6" x14ac:dyDescent="0.3">
      <c r="A4673" s="21" t="s">
        <v>20</v>
      </c>
      <c r="B4673" s="21" t="s">
        <v>84</v>
      </c>
      <c r="C4673" s="21" t="s">
        <v>86</v>
      </c>
      <c r="D4673" s="22">
        <v>0</v>
      </c>
      <c r="E4673" s="23" t="s">
        <v>78</v>
      </c>
      <c r="F4673">
        <f t="shared" si="72"/>
        <v>201907</v>
      </c>
    </row>
    <row r="4674" spans="1:6" x14ac:dyDescent="0.3">
      <c r="A4674" s="21" t="s">
        <v>21</v>
      </c>
      <c r="B4674" s="21" t="s">
        <v>84</v>
      </c>
      <c r="C4674" s="21" t="s">
        <v>85</v>
      </c>
      <c r="D4674" s="22">
        <v>7</v>
      </c>
      <c r="E4674" s="23" t="s">
        <v>78</v>
      </c>
      <c r="F4674">
        <f t="shared" si="72"/>
        <v>201907</v>
      </c>
    </row>
    <row r="4675" spans="1:6" x14ac:dyDescent="0.3">
      <c r="A4675" s="21" t="s">
        <v>21</v>
      </c>
      <c r="B4675" s="21" t="s">
        <v>84</v>
      </c>
      <c r="C4675" s="21" t="s">
        <v>86</v>
      </c>
      <c r="D4675" s="22">
        <v>3</v>
      </c>
      <c r="E4675" s="23" t="s">
        <v>78</v>
      </c>
      <c r="F4675">
        <f t="shared" ref="F4675:F4738" si="73">YEAR(E4675)*100+MONTH(E4675)</f>
        <v>201907</v>
      </c>
    </row>
    <row r="4676" spans="1:6" x14ac:dyDescent="0.3">
      <c r="A4676" s="21" t="s">
        <v>22</v>
      </c>
      <c r="B4676" s="21" t="s">
        <v>84</v>
      </c>
      <c r="C4676" s="21" t="s">
        <v>85</v>
      </c>
      <c r="D4676" s="22">
        <v>1</v>
      </c>
      <c r="E4676" s="23" t="s">
        <v>78</v>
      </c>
      <c r="F4676">
        <f t="shared" si="73"/>
        <v>201907</v>
      </c>
    </row>
    <row r="4677" spans="1:6" x14ac:dyDescent="0.3">
      <c r="A4677" s="21" t="s">
        <v>22</v>
      </c>
      <c r="B4677" s="21" t="s">
        <v>84</v>
      </c>
      <c r="C4677" s="21" t="s">
        <v>86</v>
      </c>
      <c r="D4677" s="22">
        <v>1</v>
      </c>
      <c r="E4677" s="23" t="s">
        <v>78</v>
      </c>
      <c r="F4677">
        <f t="shared" si="73"/>
        <v>201907</v>
      </c>
    </row>
    <row r="4678" spans="1:6" x14ac:dyDescent="0.3">
      <c r="A4678" s="21" t="s">
        <v>23</v>
      </c>
      <c r="B4678" s="21" t="s">
        <v>84</v>
      </c>
      <c r="C4678" s="21" t="s">
        <v>85</v>
      </c>
      <c r="D4678" s="22">
        <v>0</v>
      </c>
      <c r="E4678" s="23" t="s">
        <v>78</v>
      </c>
      <c r="F4678">
        <f t="shared" si="73"/>
        <v>201907</v>
      </c>
    </row>
    <row r="4679" spans="1:6" x14ac:dyDescent="0.3">
      <c r="A4679" s="21" t="s">
        <v>23</v>
      </c>
      <c r="B4679" s="21" t="s">
        <v>84</v>
      </c>
      <c r="C4679" s="21" t="s">
        <v>86</v>
      </c>
      <c r="D4679" s="22">
        <v>0</v>
      </c>
      <c r="E4679" s="23" t="s">
        <v>78</v>
      </c>
      <c r="F4679">
        <f t="shared" si="73"/>
        <v>201907</v>
      </c>
    </row>
    <row r="4680" spans="1:6" x14ac:dyDescent="0.3">
      <c r="A4680" s="21" t="s">
        <v>24</v>
      </c>
      <c r="B4680" s="21" t="s">
        <v>84</v>
      </c>
      <c r="C4680" s="21" t="s">
        <v>85</v>
      </c>
      <c r="D4680" s="22">
        <v>0</v>
      </c>
      <c r="E4680" s="23" t="s">
        <v>78</v>
      </c>
      <c r="F4680">
        <f t="shared" si="73"/>
        <v>201907</v>
      </c>
    </row>
    <row r="4681" spans="1:6" x14ac:dyDescent="0.3">
      <c r="A4681" s="21" t="s">
        <v>24</v>
      </c>
      <c r="B4681" s="21" t="s">
        <v>84</v>
      </c>
      <c r="C4681" s="21" t="s">
        <v>86</v>
      </c>
      <c r="D4681" s="22">
        <v>0</v>
      </c>
      <c r="E4681" s="23" t="s">
        <v>78</v>
      </c>
      <c r="F4681">
        <f t="shared" si="73"/>
        <v>201907</v>
      </c>
    </row>
    <row r="4682" spans="1:6" x14ac:dyDescent="0.3">
      <c r="A4682" s="21" t="s">
        <v>5</v>
      </c>
      <c r="B4682" s="21" t="s">
        <v>84</v>
      </c>
      <c r="C4682" s="21" t="s">
        <v>85</v>
      </c>
      <c r="D4682" s="22">
        <v>93</v>
      </c>
      <c r="E4682" s="23" t="s">
        <v>77</v>
      </c>
      <c r="F4682">
        <f t="shared" si="73"/>
        <v>201906</v>
      </c>
    </row>
    <row r="4683" spans="1:6" x14ac:dyDescent="0.3">
      <c r="A4683" s="21" t="s">
        <v>5</v>
      </c>
      <c r="B4683" s="21" t="s">
        <v>84</v>
      </c>
      <c r="C4683" s="21" t="s">
        <v>86</v>
      </c>
      <c r="D4683" s="22">
        <v>51</v>
      </c>
      <c r="E4683" s="23" t="s">
        <v>77</v>
      </c>
      <c r="F4683">
        <f t="shared" si="73"/>
        <v>201906</v>
      </c>
    </row>
    <row r="4684" spans="1:6" x14ac:dyDescent="0.3">
      <c r="A4684" s="21" t="s">
        <v>13</v>
      </c>
      <c r="B4684" s="21" t="s">
        <v>84</v>
      </c>
      <c r="C4684" s="21" t="s">
        <v>85</v>
      </c>
      <c r="D4684" s="22">
        <v>25</v>
      </c>
      <c r="E4684" s="23" t="s">
        <v>77</v>
      </c>
      <c r="F4684">
        <f t="shared" si="73"/>
        <v>201906</v>
      </c>
    </row>
    <row r="4685" spans="1:6" x14ac:dyDescent="0.3">
      <c r="A4685" s="21" t="s">
        <v>13</v>
      </c>
      <c r="B4685" s="21" t="s">
        <v>84</v>
      </c>
      <c r="C4685" s="21" t="s">
        <v>86</v>
      </c>
      <c r="D4685" s="22">
        <v>2</v>
      </c>
      <c r="E4685" s="23" t="s">
        <v>77</v>
      </c>
      <c r="F4685">
        <f t="shared" si="73"/>
        <v>201906</v>
      </c>
    </row>
    <row r="4686" spans="1:6" x14ac:dyDescent="0.3">
      <c r="A4686" s="21" t="s">
        <v>14</v>
      </c>
      <c r="B4686" s="21" t="s">
        <v>84</v>
      </c>
      <c r="C4686" s="21" t="s">
        <v>85</v>
      </c>
      <c r="D4686" s="22">
        <v>75</v>
      </c>
      <c r="E4686" s="23" t="s">
        <v>77</v>
      </c>
      <c r="F4686">
        <f t="shared" si="73"/>
        <v>201906</v>
      </c>
    </row>
    <row r="4687" spans="1:6" x14ac:dyDescent="0.3">
      <c r="A4687" s="21" t="s">
        <v>14</v>
      </c>
      <c r="B4687" s="21" t="s">
        <v>84</v>
      </c>
      <c r="C4687" s="21" t="s">
        <v>86</v>
      </c>
      <c r="D4687" s="22">
        <v>50</v>
      </c>
      <c r="E4687" s="23" t="s">
        <v>77</v>
      </c>
      <c r="F4687">
        <f t="shared" si="73"/>
        <v>201906</v>
      </c>
    </row>
    <row r="4688" spans="1:6" x14ac:dyDescent="0.3">
      <c r="A4688" s="21" t="s">
        <v>140</v>
      </c>
      <c r="B4688" s="21" t="s">
        <v>84</v>
      </c>
      <c r="C4688" s="21" t="s">
        <v>85</v>
      </c>
      <c r="D4688" s="22">
        <v>9</v>
      </c>
      <c r="E4688" s="23" t="s">
        <v>77</v>
      </c>
      <c r="F4688">
        <f t="shared" si="73"/>
        <v>201906</v>
      </c>
    </row>
    <row r="4689" spans="1:6" x14ac:dyDescent="0.3">
      <c r="A4689" s="21" t="s">
        <v>140</v>
      </c>
      <c r="B4689" s="21" t="s">
        <v>84</v>
      </c>
      <c r="C4689" s="21" t="s">
        <v>86</v>
      </c>
      <c r="D4689" s="22">
        <v>1</v>
      </c>
      <c r="E4689" s="23" t="s">
        <v>77</v>
      </c>
      <c r="F4689">
        <f t="shared" si="73"/>
        <v>201906</v>
      </c>
    </row>
    <row r="4690" spans="1:6" x14ac:dyDescent="0.3">
      <c r="A4690" s="21" t="s">
        <v>15</v>
      </c>
      <c r="B4690" s="21" t="s">
        <v>84</v>
      </c>
      <c r="C4690" s="21" t="s">
        <v>85</v>
      </c>
      <c r="D4690" s="22">
        <v>184</v>
      </c>
      <c r="E4690" s="23" t="s">
        <v>77</v>
      </c>
      <c r="F4690">
        <f t="shared" si="73"/>
        <v>201906</v>
      </c>
    </row>
    <row r="4691" spans="1:6" x14ac:dyDescent="0.3">
      <c r="A4691" s="21" t="s">
        <v>15</v>
      </c>
      <c r="B4691" s="21" t="s">
        <v>84</v>
      </c>
      <c r="C4691" s="21" t="s">
        <v>86</v>
      </c>
      <c r="D4691" s="22">
        <v>82</v>
      </c>
      <c r="E4691" s="23" t="s">
        <v>77</v>
      </c>
      <c r="F4691">
        <f t="shared" si="73"/>
        <v>201906</v>
      </c>
    </row>
    <row r="4692" spans="1:6" x14ac:dyDescent="0.3">
      <c r="A4692" s="21" t="s">
        <v>16</v>
      </c>
      <c r="B4692" s="21" t="s">
        <v>84</v>
      </c>
      <c r="C4692" s="21" t="s">
        <v>85</v>
      </c>
      <c r="D4692" s="22">
        <v>168</v>
      </c>
      <c r="E4692" s="23" t="s">
        <v>77</v>
      </c>
      <c r="F4692">
        <f t="shared" si="73"/>
        <v>201906</v>
      </c>
    </row>
    <row r="4693" spans="1:6" x14ac:dyDescent="0.3">
      <c r="A4693" s="21" t="s">
        <v>16</v>
      </c>
      <c r="B4693" s="21" t="s">
        <v>84</v>
      </c>
      <c r="C4693" s="21" t="s">
        <v>86</v>
      </c>
      <c r="D4693" s="22">
        <v>47</v>
      </c>
      <c r="E4693" s="23" t="s">
        <v>77</v>
      </c>
      <c r="F4693">
        <f t="shared" si="73"/>
        <v>201906</v>
      </c>
    </row>
    <row r="4694" spans="1:6" x14ac:dyDescent="0.3">
      <c r="A4694" s="21" t="s">
        <v>17</v>
      </c>
      <c r="B4694" s="21" t="s">
        <v>84</v>
      </c>
      <c r="C4694" s="21" t="s">
        <v>85</v>
      </c>
      <c r="D4694" s="22">
        <v>15</v>
      </c>
      <c r="E4694" s="23" t="s">
        <v>77</v>
      </c>
      <c r="F4694">
        <f t="shared" si="73"/>
        <v>201906</v>
      </c>
    </row>
    <row r="4695" spans="1:6" x14ac:dyDescent="0.3">
      <c r="A4695" s="21" t="s">
        <v>17</v>
      </c>
      <c r="B4695" s="21" t="s">
        <v>84</v>
      </c>
      <c r="C4695" s="21" t="s">
        <v>86</v>
      </c>
      <c r="D4695" s="22">
        <v>0</v>
      </c>
      <c r="E4695" s="23" t="s">
        <v>77</v>
      </c>
      <c r="F4695">
        <f t="shared" si="73"/>
        <v>201906</v>
      </c>
    </row>
    <row r="4696" spans="1:6" x14ac:dyDescent="0.3">
      <c r="A4696" s="21" t="s">
        <v>141</v>
      </c>
      <c r="B4696" s="21" t="s">
        <v>84</v>
      </c>
      <c r="C4696" s="21" t="s">
        <v>85</v>
      </c>
      <c r="D4696" s="22">
        <v>0</v>
      </c>
      <c r="E4696" s="23" t="s">
        <v>77</v>
      </c>
      <c r="F4696">
        <f t="shared" si="73"/>
        <v>201906</v>
      </c>
    </row>
    <row r="4697" spans="1:6" x14ac:dyDescent="0.3">
      <c r="A4697" s="21" t="s">
        <v>141</v>
      </c>
      <c r="B4697" s="21" t="s">
        <v>84</v>
      </c>
      <c r="C4697" s="21" t="s">
        <v>86</v>
      </c>
      <c r="D4697" s="22">
        <v>0</v>
      </c>
      <c r="E4697" s="23" t="s">
        <v>77</v>
      </c>
      <c r="F4697">
        <f t="shared" si="73"/>
        <v>201906</v>
      </c>
    </row>
    <row r="4698" spans="1:6" x14ac:dyDescent="0.3">
      <c r="A4698" s="21" t="s">
        <v>18</v>
      </c>
      <c r="B4698" s="21" t="s">
        <v>84</v>
      </c>
      <c r="C4698" s="21" t="s">
        <v>85</v>
      </c>
      <c r="D4698" s="22">
        <v>100</v>
      </c>
      <c r="E4698" s="23" t="s">
        <v>77</v>
      </c>
      <c r="F4698">
        <f t="shared" si="73"/>
        <v>201906</v>
      </c>
    </row>
    <row r="4699" spans="1:6" x14ac:dyDescent="0.3">
      <c r="A4699" s="21" t="s">
        <v>18</v>
      </c>
      <c r="B4699" s="21" t="s">
        <v>84</v>
      </c>
      <c r="C4699" s="21" t="s">
        <v>86</v>
      </c>
      <c r="D4699" s="22">
        <v>36</v>
      </c>
      <c r="E4699" s="23" t="s">
        <v>77</v>
      </c>
      <c r="F4699">
        <f t="shared" si="73"/>
        <v>201906</v>
      </c>
    </row>
    <row r="4700" spans="1:6" x14ac:dyDescent="0.3">
      <c r="A4700" s="21" t="s">
        <v>19</v>
      </c>
      <c r="B4700" s="21" t="s">
        <v>84</v>
      </c>
      <c r="C4700" s="21" t="s">
        <v>85</v>
      </c>
      <c r="D4700" s="22">
        <v>11</v>
      </c>
      <c r="E4700" s="23" t="s">
        <v>77</v>
      </c>
      <c r="F4700">
        <f t="shared" si="73"/>
        <v>201906</v>
      </c>
    </row>
    <row r="4701" spans="1:6" x14ac:dyDescent="0.3">
      <c r="A4701" s="21" t="s">
        <v>19</v>
      </c>
      <c r="B4701" s="21" t="s">
        <v>84</v>
      </c>
      <c r="C4701" s="21" t="s">
        <v>86</v>
      </c>
      <c r="D4701" s="22">
        <v>4</v>
      </c>
      <c r="E4701" s="23" t="s">
        <v>77</v>
      </c>
      <c r="F4701">
        <f t="shared" si="73"/>
        <v>201906</v>
      </c>
    </row>
    <row r="4702" spans="1:6" x14ac:dyDescent="0.3">
      <c r="A4702" s="21" t="s">
        <v>20</v>
      </c>
      <c r="B4702" s="21" t="s">
        <v>84</v>
      </c>
      <c r="C4702" s="21" t="s">
        <v>85</v>
      </c>
      <c r="D4702" s="22">
        <v>15</v>
      </c>
      <c r="E4702" s="23" t="s">
        <v>77</v>
      </c>
      <c r="F4702">
        <f t="shared" si="73"/>
        <v>201906</v>
      </c>
    </row>
    <row r="4703" spans="1:6" x14ac:dyDescent="0.3">
      <c r="A4703" s="21" t="s">
        <v>20</v>
      </c>
      <c r="B4703" s="21" t="s">
        <v>84</v>
      </c>
      <c r="C4703" s="21" t="s">
        <v>86</v>
      </c>
      <c r="D4703" s="22">
        <v>1</v>
      </c>
      <c r="E4703" s="23" t="s">
        <v>77</v>
      </c>
      <c r="F4703">
        <f t="shared" si="73"/>
        <v>201906</v>
      </c>
    </row>
    <row r="4704" spans="1:6" x14ac:dyDescent="0.3">
      <c r="A4704" s="21" t="s">
        <v>21</v>
      </c>
      <c r="B4704" s="21" t="s">
        <v>84</v>
      </c>
      <c r="C4704" s="21" t="s">
        <v>85</v>
      </c>
      <c r="D4704" s="22">
        <v>10</v>
      </c>
      <c r="E4704" s="23" t="s">
        <v>77</v>
      </c>
      <c r="F4704">
        <f t="shared" si="73"/>
        <v>201906</v>
      </c>
    </row>
    <row r="4705" spans="1:6" x14ac:dyDescent="0.3">
      <c r="A4705" s="21" t="s">
        <v>21</v>
      </c>
      <c r="B4705" s="21" t="s">
        <v>84</v>
      </c>
      <c r="C4705" s="21" t="s">
        <v>86</v>
      </c>
      <c r="D4705" s="22">
        <v>3</v>
      </c>
      <c r="E4705" s="23" t="s">
        <v>77</v>
      </c>
      <c r="F4705">
        <f t="shared" si="73"/>
        <v>201906</v>
      </c>
    </row>
    <row r="4706" spans="1:6" x14ac:dyDescent="0.3">
      <c r="A4706" s="21" t="s">
        <v>22</v>
      </c>
      <c r="B4706" s="21" t="s">
        <v>84</v>
      </c>
      <c r="C4706" s="21" t="s">
        <v>85</v>
      </c>
      <c r="D4706" s="22">
        <v>2</v>
      </c>
      <c r="E4706" s="23" t="s">
        <v>77</v>
      </c>
      <c r="F4706">
        <f t="shared" si="73"/>
        <v>201906</v>
      </c>
    </row>
    <row r="4707" spans="1:6" x14ac:dyDescent="0.3">
      <c r="A4707" s="21" t="s">
        <v>22</v>
      </c>
      <c r="B4707" s="21" t="s">
        <v>84</v>
      </c>
      <c r="C4707" s="21" t="s">
        <v>86</v>
      </c>
      <c r="D4707" s="22">
        <v>1</v>
      </c>
      <c r="E4707" s="23" t="s">
        <v>77</v>
      </c>
      <c r="F4707">
        <f t="shared" si="73"/>
        <v>201906</v>
      </c>
    </row>
    <row r="4708" spans="1:6" x14ac:dyDescent="0.3">
      <c r="A4708" s="21" t="s">
        <v>23</v>
      </c>
      <c r="B4708" s="21" t="s">
        <v>84</v>
      </c>
      <c r="C4708" s="21" t="s">
        <v>85</v>
      </c>
      <c r="D4708" s="22">
        <v>0</v>
      </c>
      <c r="E4708" s="23" t="s">
        <v>77</v>
      </c>
      <c r="F4708">
        <f t="shared" si="73"/>
        <v>201906</v>
      </c>
    </row>
    <row r="4709" spans="1:6" x14ac:dyDescent="0.3">
      <c r="A4709" s="21" t="s">
        <v>23</v>
      </c>
      <c r="B4709" s="21" t="s">
        <v>84</v>
      </c>
      <c r="C4709" s="21" t="s">
        <v>86</v>
      </c>
      <c r="D4709" s="22">
        <v>0</v>
      </c>
      <c r="E4709" s="23" t="s">
        <v>77</v>
      </c>
      <c r="F4709">
        <f t="shared" si="73"/>
        <v>201906</v>
      </c>
    </row>
    <row r="4710" spans="1:6" x14ac:dyDescent="0.3">
      <c r="A4710" s="21" t="s">
        <v>24</v>
      </c>
      <c r="B4710" s="21" t="s">
        <v>84</v>
      </c>
      <c r="C4710" s="21" t="s">
        <v>85</v>
      </c>
      <c r="D4710" s="22">
        <v>0</v>
      </c>
      <c r="E4710" s="23" t="s">
        <v>77</v>
      </c>
      <c r="F4710">
        <f t="shared" si="73"/>
        <v>201906</v>
      </c>
    </row>
    <row r="4711" spans="1:6" x14ac:dyDescent="0.3">
      <c r="A4711" s="21" t="s">
        <v>24</v>
      </c>
      <c r="B4711" s="21" t="s">
        <v>84</v>
      </c>
      <c r="C4711" s="21" t="s">
        <v>86</v>
      </c>
      <c r="D4711" s="22">
        <v>0</v>
      </c>
      <c r="E4711" s="23" t="s">
        <v>77</v>
      </c>
      <c r="F4711">
        <f t="shared" si="73"/>
        <v>201906</v>
      </c>
    </row>
    <row r="4712" spans="1:6" x14ac:dyDescent="0.3">
      <c r="A4712" s="21" t="s">
        <v>5</v>
      </c>
      <c r="B4712" s="21" t="s">
        <v>84</v>
      </c>
      <c r="C4712" s="21" t="s">
        <v>85</v>
      </c>
      <c r="D4712" s="22">
        <v>109</v>
      </c>
      <c r="E4712" s="23" t="s">
        <v>76</v>
      </c>
      <c r="F4712">
        <f t="shared" si="73"/>
        <v>201905</v>
      </c>
    </row>
    <row r="4713" spans="1:6" x14ac:dyDescent="0.3">
      <c r="A4713" s="21" t="s">
        <v>5</v>
      </c>
      <c r="B4713" s="21" t="s">
        <v>84</v>
      </c>
      <c r="C4713" s="21" t="s">
        <v>86</v>
      </c>
      <c r="D4713" s="22">
        <v>73</v>
      </c>
      <c r="E4713" s="23" t="s">
        <v>76</v>
      </c>
      <c r="F4713">
        <f t="shared" si="73"/>
        <v>201905</v>
      </c>
    </row>
    <row r="4714" spans="1:6" x14ac:dyDescent="0.3">
      <c r="A4714" s="21" t="s">
        <v>13</v>
      </c>
      <c r="B4714" s="21" t="s">
        <v>84</v>
      </c>
      <c r="C4714" s="21" t="s">
        <v>85</v>
      </c>
      <c r="D4714" s="22">
        <v>39</v>
      </c>
      <c r="E4714" s="23" t="s">
        <v>76</v>
      </c>
      <c r="F4714">
        <f t="shared" si="73"/>
        <v>201905</v>
      </c>
    </row>
    <row r="4715" spans="1:6" x14ac:dyDescent="0.3">
      <c r="A4715" s="21" t="s">
        <v>13</v>
      </c>
      <c r="B4715" s="21" t="s">
        <v>84</v>
      </c>
      <c r="C4715" s="21" t="s">
        <v>86</v>
      </c>
      <c r="D4715" s="22">
        <v>1</v>
      </c>
      <c r="E4715" s="23" t="s">
        <v>76</v>
      </c>
      <c r="F4715">
        <f t="shared" si="73"/>
        <v>201905</v>
      </c>
    </row>
    <row r="4716" spans="1:6" x14ac:dyDescent="0.3">
      <c r="A4716" s="21" t="s">
        <v>14</v>
      </c>
      <c r="B4716" s="21" t="s">
        <v>84</v>
      </c>
      <c r="C4716" s="21" t="s">
        <v>85</v>
      </c>
      <c r="D4716" s="22">
        <v>78</v>
      </c>
      <c r="E4716" s="23" t="s">
        <v>76</v>
      </c>
      <c r="F4716">
        <f t="shared" si="73"/>
        <v>201905</v>
      </c>
    </row>
    <row r="4717" spans="1:6" x14ac:dyDescent="0.3">
      <c r="A4717" s="21" t="s">
        <v>14</v>
      </c>
      <c r="B4717" s="21" t="s">
        <v>84</v>
      </c>
      <c r="C4717" s="21" t="s">
        <v>86</v>
      </c>
      <c r="D4717" s="22">
        <v>47</v>
      </c>
      <c r="E4717" s="23" t="s">
        <v>76</v>
      </c>
      <c r="F4717">
        <f t="shared" si="73"/>
        <v>201905</v>
      </c>
    </row>
    <row r="4718" spans="1:6" x14ac:dyDescent="0.3">
      <c r="A4718" s="21" t="s">
        <v>140</v>
      </c>
      <c r="B4718" s="21" t="s">
        <v>84</v>
      </c>
      <c r="C4718" s="21" t="s">
        <v>85</v>
      </c>
      <c r="D4718" s="22">
        <v>5</v>
      </c>
      <c r="E4718" s="23" t="s">
        <v>76</v>
      </c>
      <c r="F4718">
        <f t="shared" si="73"/>
        <v>201905</v>
      </c>
    </row>
    <row r="4719" spans="1:6" x14ac:dyDescent="0.3">
      <c r="A4719" s="21" t="s">
        <v>140</v>
      </c>
      <c r="B4719" s="21" t="s">
        <v>84</v>
      </c>
      <c r="C4719" s="21" t="s">
        <v>86</v>
      </c>
      <c r="D4719" s="22">
        <v>0</v>
      </c>
      <c r="E4719" s="23" t="s">
        <v>76</v>
      </c>
      <c r="F4719">
        <f t="shared" si="73"/>
        <v>201905</v>
      </c>
    </row>
    <row r="4720" spans="1:6" x14ac:dyDescent="0.3">
      <c r="A4720" s="21" t="s">
        <v>15</v>
      </c>
      <c r="B4720" s="21" t="s">
        <v>84</v>
      </c>
      <c r="C4720" s="21" t="s">
        <v>85</v>
      </c>
      <c r="D4720" s="22">
        <v>181</v>
      </c>
      <c r="E4720" s="23" t="s">
        <v>76</v>
      </c>
      <c r="F4720">
        <f t="shared" si="73"/>
        <v>201905</v>
      </c>
    </row>
    <row r="4721" spans="1:6" x14ac:dyDescent="0.3">
      <c r="A4721" s="21" t="s">
        <v>15</v>
      </c>
      <c r="B4721" s="21" t="s">
        <v>84</v>
      </c>
      <c r="C4721" s="21" t="s">
        <v>86</v>
      </c>
      <c r="D4721" s="22">
        <v>81</v>
      </c>
      <c r="E4721" s="23" t="s">
        <v>76</v>
      </c>
      <c r="F4721">
        <f t="shared" si="73"/>
        <v>201905</v>
      </c>
    </row>
    <row r="4722" spans="1:6" x14ac:dyDescent="0.3">
      <c r="A4722" s="21" t="s">
        <v>16</v>
      </c>
      <c r="B4722" s="21" t="s">
        <v>84</v>
      </c>
      <c r="C4722" s="21" t="s">
        <v>85</v>
      </c>
      <c r="D4722" s="22">
        <v>174</v>
      </c>
      <c r="E4722" s="23" t="s">
        <v>76</v>
      </c>
      <c r="F4722">
        <f t="shared" si="73"/>
        <v>201905</v>
      </c>
    </row>
    <row r="4723" spans="1:6" x14ac:dyDescent="0.3">
      <c r="A4723" s="21" t="s">
        <v>16</v>
      </c>
      <c r="B4723" s="21" t="s">
        <v>84</v>
      </c>
      <c r="C4723" s="21" t="s">
        <v>86</v>
      </c>
      <c r="D4723" s="22">
        <v>59</v>
      </c>
      <c r="E4723" s="23" t="s">
        <v>76</v>
      </c>
      <c r="F4723">
        <f t="shared" si="73"/>
        <v>201905</v>
      </c>
    </row>
    <row r="4724" spans="1:6" x14ac:dyDescent="0.3">
      <c r="A4724" s="21" t="s">
        <v>17</v>
      </c>
      <c r="B4724" s="21" t="s">
        <v>84</v>
      </c>
      <c r="C4724" s="21" t="s">
        <v>85</v>
      </c>
      <c r="D4724" s="22">
        <v>19</v>
      </c>
      <c r="E4724" s="23" t="s">
        <v>76</v>
      </c>
      <c r="F4724">
        <f t="shared" si="73"/>
        <v>201905</v>
      </c>
    </row>
    <row r="4725" spans="1:6" x14ac:dyDescent="0.3">
      <c r="A4725" s="21" t="s">
        <v>17</v>
      </c>
      <c r="B4725" s="21" t="s">
        <v>84</v>
      </c>
      <c r="C4725" s="21" t="s">
        <v>86</v>
      </c>
      <c r="D4725" s="22">
        <v>2</v>
      </c>
      <c r="E4725" s="23" t="s">
        <v>76</v>
      </c>
      <c r="F4725">
        <f t="shared" si="73"/>
        <v>201905</v>
      </c>
    </row>
    <row r="4726" spans="1:6" x14ac:dyDescent="0.3">
      <c r="A4726" s="21" t="s">
        <v>141</v>
      </c>
      <c r="B4726" s="21" t="s">
        <v>84</v>
      </c>
      <c r="C4726" s="21" t="s">
        <v>85</v>
      </c>
      <c r="D4726" s="22">
        <v>0</v>
      </c>
      <c r="E4726" s="23" t="s">
        <v>76</v>
      </c>
      <c r="F4726">
        <f t="shared" si="73"/>
        <v>201905</v>
      </c>
    </row>
    <row r="4727" spans="1:6" x14ac:dyDescent="0.3">
      <c r="A4727" s="21" t="s">
        <v>141</v>
      </c>
      <c r="B4727" s="21" t="s">
        <v>84</v>
      </c>
      <c r="C4727" s="21" t="s">
        <v>86</v>
      </c>
      <c r="D4727" s="22">
        <v>0</v>
      </c>
      <c r="E4727" s="23" t="s">
        <v>76</v>
      </c>
      <c r="F4727">
        <f t="shared" si="73"/>
        <v>201905</v>
      </c>
    </row>
    <row r="4728" spans="1:6" x14ac:dyDescent="0.3">
      <c r="A4728" s="21" t="s">
        <v>18</v>
      </c>
      <c r="B4728" s="21" t="s">
        <v>84</v>
      </c>
      <c r="C4728" s="21" t="s">
        <v>85</v>
      </c>
      <c r="D4728" s="22">
        <v>88</v>
      </c>
      <c r="E4728" s="23" t="s">
        <v>76</v>
      </c>
      <c r="F4728">
        <f t="shared" si="73"/>
        <v>201905</v>
      </c>
    </row>
    <row r="4729" spans="1:6" x14ac:dyDescent="0.3">
      <c r="A4729" s="21" t="s">
        <v>18</v>
      </c>
      <c r="B4729" s="21" t="s">
        <v>84</v>
      </c>
      <c r="C4729" s="21" t="s">
        <v>86</v>
      </c>
      <c r="D4729" s="22">
        <v>24</v>
      </c>
      <c r="E4729" s="23" t="s">
        <v>76</v>
      </c>
      <c r="F4729">
        <f t="shared" si="73"/>
        <v>201905</v>
      </c>
    </row>
    <row r="4730" spans="1:6" x14ac:dyDescent="0.3">
      <c r="A4730" s="21" t="s">
        <v>19</v>
      </c>
      <c r="B4730" s="21" t="s">
        <v>84</v>
      </c>
      <c r="C4730" s="21" t="s">
        <v>85</v>
      </c>
      <c r="D4730" s="22">
        <v>8</v>
      </c>
      <c r="E4730" s="23" t="s">
        <v>76</v>
      </c>
      <c r="F4730">
        <f t="shared" si="73"/>
        <v>201905</v>
      </c>
    </row>
    <row r="4731" spans="1:6" x14ac:dyDescent="0.3">
      <c r="A4731" s="21" t="s">
        <v>19</v>
      </c>
      <c r="B4731" s="21" t="s">
        <v>84</v>
      </c>
      <c r="C4731" s="21" t="s">
        <v>86</v>
      </c>
      <c r="D4731" s="22">
        <v>6</v>
      </c>
      <c r="E4731" s="23" t="s">
        <v>76</v>
      </c>
      <c r="F4731">
        <f t="shared" si="73"/>
        <v>201905</v>
      </c>
    </row>
    <row r="4732" spans="1:6" x14ac:dyDescent="0.3">
      <c r="A4732" s="21" t="s">
        <v>20</v>
      </c>
      <c r="B4732" s="21" t="s">
        <v>84</v>
      </c>
      <c r="C4732" s="21" t="s">
        <v>85</v>
      </c>
      <c r="D4732" s="22">
        <v>6</v>
      </c>
      <c r="E4732" s="23" t="s">
        <v>76</v>
      </c>
      <c r="F4732">
        <f t="shared" si="73"/>
        <v>201905</v>
      </c>
    </row>
    <row r="4733" spans="1:6" x14ac:dyDescent="0.3">
      <c r="A4733" s="21" t="s">
        <v>20</v>
      </c>
      <c r="B4733" s="21" t="s">
        <v>84</v>
      </c>
      <c r="C4733" s="21" t="s">
        <v>86</v>
      </c>
      <c r="D4733" s="22">
        <v>0</v>
      </c>
      <c r="E4733" s="23" t="s">
        <v>76</v>
      </c>
      <c r="F4733">
        <f t="shared" si="73"/>
        <v>201905</v>
      </c>
    </row>
    <row r="4734" spans="1:6" x14ac:dyDescent="0.3">
      <c r="A4734" s="21" t="s">
        <v>21</v>
      </c>
      <c r="B4734" s="21" t="s">
        <v>84</v>
      </c>
      <c r="C4734" s="21" t="s">
        <v>85</v>
      </c>
      <c r="D4734" s="22">
        <v>13</v>
      </c>
      <c r="E4734" s="23" t="s">
        <v>76</v>
      </c>
      <c r="F4734">
        <f t="shared" si="73"/>
        <v>201905</v>
      </c>
    </row>
    <row r="4735" spans="1:6" x14ac:dyDescent="0.3">
      <c r="A4735" s="21" t="s">
        <v>21</v>
      </c>
      <c r="B4735" s="21" t="s">
        <v>84</v>
      </c>
      <c r="C4735" s="21" t="s">
        <v>86</v>
      </c>
      <c r="D4735" s="22">
        <v>2</v>
      </c>
      <c r="E4735" s="23" t="s">
        <v>76</v>
      </c>
      <c r="F4735">
        <f t="shared" si="73"/>
        <v>201905</v>
      </c>
    </row>
    <row r="4736" spans="1:6" x14ac:dyDescent="0.3">
      <c r="A4736" s="21" t="s">
        <v>22</v>
      </c>
      <c r="B4736" s="21" t="s">
        <v>84</v>
      </c>
      <c r="C4736" s="21" t="s">
        <v>85</v>
      </c>
      <c r="D4736" s="22">
        <v>6</v>
      </c>
      <c r="E4736" s="23" t="s">
        <v>76</v>
      </c>
      <c r="F4736">
        <f t="shared" si="73"/>
        <v>201905</v>
      </c>
    </row>
    <row r="4737" spans="1:6" x14ac:dyDescent="0.3">
      <c r="A4737" s="21" t="s">
        <v>22</v>
      </c>
      <c r="B4737" s="21" t="s">
        <v>84</v>
      </c>
      <c r="C4737" s="21" t="s">
        <v>86</v>
      </c>
      <c r="D4737" s="22">
        <v>3</v>
      </c>
      <c r="E4737" s="23" t="s">
        <v>76</v>
      </c>
      <c r="F4737">
        <f t="shared" si="73"/>
        <v>201905</v>
      </c>
    </row>
    <row r="4738" spans="1:6" x14ac:dyDescent="0.3">
      <c r="A4738" s="21" t="s">
        <v>23</v>
      </c>
      <c r="B4738" s="21" t="s">
        <v>84</v>
      </c>
      <c r="C4738" s="21" t="s">
        <v>85</v>
      </c>
      <c r="D4738" s="22">
        <v>0</v>
      </c>
      <c r="E4738" s="23" t="s">
        <v>76</v>
      </c>
      <c r="F4738">
        <f t="shared" si="73"/>
        <v>201905</v>
      </c>
    </row>
    <row r="4739" spans="1:6" x14ac:dyDescent="0.3">
      <c r="A4739" s="21" t="s">
        <v>23</v>
      </c>
      <c r="B4739" s="21" t="s">
        <v>84</v>
      </c>
      <c r="C4739" s="21" t="s">
        <v>86</v>
      </c>
      <c r="D4739" s="22">
        <v>0</v>
      </c>
      <c r="E4739" s="23" t="s">
        <v>76</v>
      </c>
      <c r="F4739">
        <f t="shared" ref="F4739:F4802" si="74">YEAR(E4739)*100+MONTH(E4739)</f>
        <v>201905</v>
      </c>
    </row>
    <row r="4740" spans="1:6" x14ac:dyDescent="0.3">
      <c r="A4740" s="21" t="s">
        <v>24</v>
      </c>
      <c r="B4740" s="21" t="s">
        <v>84</v>
      </c>
      <c r="C4740" s="21" t="s">
        <v>85</v>
      </c>
      <c r="D4740" s="22">
        <v>0</v>
      </c>
      <c r="E4740" s="23" t="s">
        <v>76</v>
      </c>
      <c r="F4740">
        <f t="shared" si="74"/>
        <v>201905</v>
      </c>
    </row>
    <row r="4741" spans="1:6" x14ac:dyDescent="0.3">
      <c r="A4741" s="21" t="s">
        <v>24</v>
      </c>
      <c r="B4741" s="21" t="s">
        <v>84</v>
      </c>
      <c r="C4741" s="21" t="s">
        <v>86</v>
      </c>
      <c r="D4741" s="22">
        <v>0</v>
      </c>
      <c r="E4741" s="23" t="s">
        <v>76</v>
      </c>
      <c r="F4741">
        <f t="shared" si="74"/>
        <v>201905</v>
      </c>
    </row>
    <row r="4742" spans="1:6" x14ac:dyDescent="0.3">
      <c r="A4742" s="21" t="s">
        <v>5</v>
      </c>
      <c r="B4742" s="21" t="s">
        <v>84</v>
      </c>
      <c r="C4742" s="21" t="s">
        <v>85</v>
      </c>
      <c r="D4742" s="22">
        <v>89</v>
      </c>
      <c r="E4742" s="23" t="s">
        <v>75</v>
      </c>
      <c r="F4742">
        <f t="shared" si="74"/>
        <v>201904</v>
      </c>
    </row>
    <row r="4743" spans="1:6" x14ac:dyDescent="0.3">
      <c r="A4743" s="21" t="s">
        <v>5</v>
      </c>
      <c r="B4743" s="21" t="s">
        <v>84</v>
      </c>
      <c r="C4743" s="21" t="s">
        <v>86</v>
      </c>
      <c r="D4743" s="22">
        <v>52</v>
      </c>
      <c r="E4743" s="23" t="s">
        <v>75</v>
      </c>
      <c r="F4743">
        <f t="shared" si="74"/>
        <v>201904</v>
      </c>
    </row>
    <row r="4744" spans="1:6" x14ac:dyDescent="0.3">
      <c r="A4744" s="21" t="s">
        <v>13</v>
      </c>
      <c r="B4744" s="21" t="s">
        <v>84</v>
      </c>
      <c r="C4744" s="21" t="s">
        <v>85</v>
      </c>
      <c r="D4744" s="22">
        <v>37</v>
      </c>
      <c r="E4744" s="23" t="s">
        <v>75</v>
      </c>
      <c r="F4744">
        <f t="shared" si="74"/>
        <v>201904</v>
      </c>
    </row>
    <row r="4745" spans="1:6" x14ac:dyDescent="0.3">
      <c r="A4745" s="21" t="s">
        <v>13</v>
      </c>
      <c r="B4745" s="21" t="s">
        <v>84</v>
      </c>
      <c r="C4745" s="21" t="s">
        <v>86</v>
      </c>
      <c r="D4745" s="22">
        <v>3</v>
      </c>
      <c r="E4745" s="23" t="s">
        <v>75</v>
      </c>
      <c r="F4745">
        <f t="shared" si="74"/>
        <v>201904</v>
      </c>
    </row>
    <row r="4746" spans="1:6" x14ac:dyDescent="0.3">
      <c r="A4746" s="21" t="s">
        <v>14</v>
      </c>
      <c r="B4746" s="21" t="s">
        <v>84</v>
      </c>
      <c r="C4746" s="21" t="s">
        <v>85</v>
      </c>
      <c r="D4746" s="22">
        <v>62</v>
      </c>
      <c r="E4746" s="23" t="s">
        <v>75</v>
      </c>
      <c r="F4746">
        <f t="shared" si="74"/>
        <v>201904</v>
      </c>
    </row>
    <row r="4747" spans="1:6" x14ac:dyDescent="0.3">
      <c r="A4747" s="21" t="s">
        <v>14</v>
      </c>
      <c r="B4747" s="21" t="s">
        <v>84</v>
      </c>
      <c r="C4747" s="21" t="s">
        <v>86</v>
      </c>
      <c r="D4747" s="22">
        <v>35</v>
      </c>
      <c r="E4747" s="23" t="s">
        <v>75</v>
      </c>
      <c r="F4747">
        <f t="shared" si="74"/>
        <v>201904</v>
      </c>
    </row>
    <row r="4748" spans="1:6" x14ac:dyDescent="0.3">
      <c r="A4748" s="21" t="s">
        <v>140</v>
      </c>
      <c r="B4748" s="21" t="s">
        <v>84</v>
      </c>
      <c r="C4748" s="21" t="s">
        <v>85</v>
      </c>
      <c r="D4748" s="22">
        <v>4</v>
      </c>
      <c r="E4748" s="23" t="s">
        <v>75</v>
      </c>
      <c r="F4748">
        <f t="shared" si="74"/>
        <v>201904</v>
      </c>
    </row>
    <row r="4749" spans="1:6" x14ac:dyDescent="0.3">
      <c r="A4749" s="21" t="s">
        <v>140</v>
      </c>
      <c r="B4749" s="21" t="s">
        <v>84</v>
      </c>
      <c r="C4749" s="21" t="s">
        <v>86</v>
      </c>
      <c r="D4749" s="22">
        <v>2</v>
      </c>
      <c r="E4749" s="23" t="s">
        <v>75</v>
      </c>
      <c r="F4749">
        <f t="shared" si="74"/>
        <v>201904</v>
      </c>
    </row>
    <row r="4750" spans="1:6" x14ac:dyDescent="0.3">
      <c r="A4750" s="21" t="s">
        <v>15</v>
      </c>
      <c r="B4750" s="21" t="s">
        <v>84</v>
      </c>
      <c r="C4750" s="21" t="s">
        <v>85</v>
      </c>
      <c r="D4750" s="22">
        <v>208</v>
      </c>
      <c r="E4750" s="23" t="s">
        <v>75</v>
      </c>
      <c r="F4750">
        <f t="shared" si="74"/>
        <v>201904</v>
      </c>
    </row>
    <row r="4751" spans="1:6" x14ac:dyDescent="0.3">
      <c r="A4751" s="21" t="s">
        <v>15</v>
      </c>
      <c r="B4751" s="21" t="s">
        <v>84</v>
      </c>
      <c r="C4751" s="21" t="s">
        <v>86</v>
      </c>
      <c r="D4751" s="22">
        <v>86</v>
      </c>
      <c r="E4751" s="23" t="s">
        <v>75</v>
      </c>
      <c r="F4751">
        <f t="shared" si="74"/>
        <v>201904</v>
      </c>
    </row>
    <row r="4752" spans="1:6" x14ac:dyDescent="0.3">
      <c r="A4752" s="21" t="s">
        <v>16</v>
      </c>
      <c r="B4752" s="21" t="s">
        <v>84</v>
      </c>
      <c r="C4752" s="21" t="s">
        <v>85</v>
      </c>
      <c r="D4752" s="22">
        <v>164</v>
      </c>
      <c r="E4752" s="23" t="s">
        <v>75</v>
      </c>
      <c r="F4752">
        <f t="shared" si="74"/>
        <v>201904</v>
      </c>
    </row>
    <row r="4753" spans="1:6" x14ac:dyDescent="0.3">
      <c r="A4753" s="21" t="s">
        <v>16</v>
      </c>
      <c r="B4753" s="21" t="s">
        <v>84</v>
      </c>
      <c r="C4753" s="21" t="s">
        <v>86</v>
      </c>
      <c r="D4753" s="22">
        <v>56</v>
      </c>
      <c r="E4753" s="23" t="s">
        <v>75</v>
      </c>
      <c r="F4753">
        <f t="shared" si="74"/>
        <v>201904</v>
      </c>
    </row>
    <row r="4754" spans="1:6" x14ac:dyDescent="0.3">
      <c r="A4754" s="21" t="s">
        <v>17</v>
      </c>
      <c r="B4754" s="21" t="s">
        <v>84</v>
      </c>
      <c r="C4754" s="21" t="s">
        <v>85</v>
      </c>
      <c r="D4754" s="22">
        <v>27</v>
      </c>
      <c r="E4754" s="23" t="s">
        <v>75</v>
      </c>
      <c r="F4754">
        <f t="shared" si="74"/>
        <v>201904</v>
      </c>
    </row>
    <row r="4755" spans="1:6" x14ac:dyDescent="0.3">
      <c r="A4755" s="21" t="s">
        <v>17</v>
      </c>
      <c r="B4755" s="21" t="s">
        <v>84</v>
      </c>
      <c r="C4755" s="21" t="s">
        <v>86</v>
      </c>
      <c r="D4755" s="22">
        <v>0</v>
      </c>
      <c r="E4755" s="23" t="s">
        <v>75</v>
      </c>
      <c r="F4755">
        <f t="shared" si="74"/>
        <v>201904</v>
      </c>
    </row>
    <row r="4756" spans="1:6" x14ac:dyDescent="0.3">
      <c r="A4756" s="21" t="s">
        <v>141</v>
      </c>
      <c r="B4756" s="21" t="s">
        <v>84</v>
      </c>
      <c r="C4756" s="21" t="s">
        <v>85</v>
      </c>
      <c r="D4756" s="22">
        <v>0</v>
      </c>
      <c r="E4756" s="23" t="s">
        <v>75</v>
      </c>
      <c r="F4756">
        <f t="shared" si="74"/>
        <v>201904</v>
      </c>
    </row>
    <row r="4757" spans="1:6" x14ac:dyDescent="0.3">
      <c r="A4757" s="21" t="s">
        <v>141</v>
      </c>
      <c r="B4757" s="21" t="s">
        <v>84</v>
      </c>
      <c r="C4757" s="21" t="s">
        <v>86</v>
      </c>
      <c r="D4757" s="22">
        <v>0</v>
      </c>
      <c r="E4757" s="23" t="s">
        <v>75</v>
      </c>
      <c r="F4757">
        <f t="shared" si="74"/>
        <v>201904</v>
      </c>
    </row>
    <row r="4758" spans="1:6" x14ac:dyDescent="0.3">
      <c r="A4758" s="21" t="s">
        <v>18</v>
      </c>
      <c r="B4758" s="21" t="s">
        <v>84</v>
      </c>
      <c r="C4758" s="21" t="s">
        <v>85</v>
      </c>
      <c r="D4758" s="22">
        <v>132</v>
      </c>
      <c r="E4758" s="23" t="s">
        <v>75</v>
      </c>
      <c r="F4758">
        <f t="shared" si="74"/>
        <v>201904</v>
      </c>
    </row>
    <row r="4759" spans="1:6" x14ac:dyDescent="0.3">
      <c r="A4759" s="21" t="s">
        <v>18</v>
      </c>
      <c r="B4759" s="21" t="s">
        <v>84</v>
      </c>
      <c r="C4759" s="21" t="s">
        <v>86</v>
      </c>
      <c r="D4759" s="22">
        <v>55</v>
      </c>
      <c r="E4759" s="23" t="s">
        <v>75</v>
      </c>
      <c r="F4759">
        <f t="shared" si="74"/>
        <v>201904</v>
      </c>
    </row>
    <row r="4760" spans="1:6" x14ac:dyDescent="0.3">
      <c r="A4760" s="21" t="s">
        <v>19</v>
      </c>
      <c r="B4760" s="21" t="s">
        <v>84</v>
      </c>
      <c r="C4760" s="21" t="s">
        <v>85</v>
      </c>
      <c r="D4760" s="22">
        <v>10</v>
      </c>
      <c r="E4760" s="23" t="s">
        <v>75</v>
      </c>
      <c r="F4760">
        <f t="shared" si="74"/>
        <v>201904</v>
      </c>
    </row>
    <row r="4761" spans="1:6" x14ac:dyDescent="0.3">
      <c r="A4761" s="21" t="s">
        <v>19</v>
      </c>
      <c r="B4761" s="21" t="s">
        <v>84</v>
      </c>
      <c r="C4761" s="21" t="s">
        <v>86</v>
      </c>
      <c r="D4761" s="22">
        <v>5</v>
      </c>
      <c r="E4761" s="23" t="s">
        <v>75</v>
      </c>
      <c r="F4761">
        <f t="shared" si="74"/>
        <v>201904</v>
      </c>
    </row>
    <row r="4762" spans="1:6" x14ac:dyDescent="0.3">
      <c r="A4762" s="21" t="s">
        <v>20</v>
      </c>
      <c r="B4762" s="21" t="s">
        <v>84</v>
      </c>
      <c r="C4762" s="21" t="s">
        <v>85</v>
      </c>
      <c r="D4762" s="22">
        <v>10</v>
      </c>
      <c r="E4762" s="23" t="s">
        <v>75</v>
      </c>
      <c r="F4762">
        <f t="shared" si="74"/>
        <v>201904</v>
      </c>
    </row>
    <row r="4763" spans="1:6" x14ac:dyDescent="0.3">
      <c r="A4763" s="21" t="s">
        <v>20</v>
      </c>
      <c r="B4763" s="21" t="s">
        <v>84</v>
      </c>
      <c r="C4763" s="21" t="s">
        <v>86</v>
      </c>
      <c r="D4763" s="22">
        <v>2</v>
      </c>
      <c r="E4763" s="23" t="s">
        <v>75</v>
      </c>
      <c r="F4763">
        <f t="shared" si="74"/>
        <v>201904</v>
      </c>
    </row>
    <row r="4764" spans="1:6" x14ac:dyDescent="0.3">
      <c r="A4764" s="21" t="s">
        <v>21</v>
      </c>
      <c r="B4764" s="21" t="s">
        <v>84</v>
      </c>
      <c r="C4764" s="21" t="s">
        <v>85</v>
      </c>
      <c r="D4764" s="22">
        <v>4</v>
      </c>
      <c r="E4764" s="23" t="s">
        <v>75</v>
      </c>
      <c r="F4764">
        <f t="shared" si="74"/>
        <v>201904</v>
      </c>
    </row>
    <row r="4765" spans="1:6" x14ac:dyDescent="0.3">
      <c r="A4765" s="21" t="s">
        <v>21</v>
      </c>
      <c r="B4765" s="21" t="s">
        <v>84</v>
      </c>
      <c r="C4765" s="21" t="s">
        <v>86</v>
      </c>
      <c r="D4765" s="22">
        <v>1</v>
      </c>
      <c r="E4765" s="23" t="s">
        <v>75</v>
      </c>
      <c r="F4765">
        <f t="shared" si="74"/>
        <v>201904</v>
      </c>
    </row>
    <row r="4766" spans="1:6" x14ac:dyDescent="0.3">
      <c r="A4766" s="21" t="s">
        <v>22</v>
      </c>
      <c r="B4766" s="21" t="s">
        <v>84</v>
      </c>
      <c r="C4766" s="21" t="s">
        <v>85</v>
      </c>
      <c r="D4766" s="22">
        <v>3</v>
      </c>
      <c r="E4766" s="23" t="s">
        <v>75</v>
      </c>
      <c r="F4766">
        <f t="shared" si="74"/>
        <v>201904</v>
      </c>
    </row>
    <row r="4767" spans="1:6" x14ac:dyDescent="0.3">
      <c r="A4767" s="21" t="s">
        <v>22</v>
      </c>
      <c r="B4767" s="21" t="s">
        <v>84</v>
      </c>
      <c r="C4767" s="21" t="s">
        <v>86</v>
      </c>
      <c r="D4767" s="22">
        <v>5</v>
      </c>
      <c r="E4767" s="23" t="s">
        <v>75</v>
      </c>
      <c r="F4767">
        <f t="shared" si="74"/>
        <v>201904</v>
      </c>
    </row>
    <row r="4768" spans="1:6" x14ac:dyDescent="0.3">
      <c r="A4768" s="21" t="s">
        <v>23</v>
      </c>
      <c r="B4768" s="21" t="s">
        <v>84</v>
      </c>
      <c r="C4768" s="21" t="s">
        <v>85</v>
      </c>
      <c r="D4768" s="22">
        <v>0</v>
      </c>
      <c r="E4768" s="23" t="s">
        <v>75</v>
      </c>
      <c r="F4768">
        <f t="shared" si="74"/>
        <v>201904</v>
      </c>
    </row>
    <row r="4769" spans="1:6" x14ac:dyDescent="0.3">
      <c r="A4769" s="21" t="s">
        <v>23</v>
      </c>
      <c r="B4769" s="21" t="s">
        <v>84</v>
      </c>
      <c r="C4769" s="21" t="s">
        <v>86</v>
      </c>
      <c r="D4769" s="22">
        <v>0</v>
      </c>
      <c r="E4769" s="23" t="s">
        <v>75</v>
      </c>
      <c r="F4769">
        <f t="shared" si="74"/>
        <v>201904</v>
      </c>
    </row>
    <row r="4770" spans="1:6" x14ac:dyDescent="0.3">
      <c r="A4770" s="21" t="s">
        <v>24</v>
      </c>
      <c r="B4770" s="21" t="s">
        <v>84</v>
      </c>
      <c r="C4770" s="21" t="s">
        <v>85</v>
      </c>
      <c r="D4770" s="22">
        <v>2</v>
      </c>
      <c r="E4770" s="23" t="s">
        <v>75</v>
      </c>
      <c r="F4770">
        <f t="shared" si="74"/>
        <v>201904</v>
      </c>
    </row>
    <row r="4771" spans="1:6" x14ac:dyDescent="0.3">
      <c r="A4771" s="21" t="s">
        <v>24</v>
      </c>
      <c r="B4771" s="21" t="s">
        <v>84</v>
      </c>
      <c r="C4771" s="21" t="s">
        <v>86</v>
      </c>
      <c r="D4771" s="22">
        <v>0</v>
      </c>
      <c r="E4771" s="23" t="s">
        <v>75</v>
      </c>
      <c r="F4771">
        <f t="shared" si="74"/>
        <v>201904</v>
      </c>
    </row>
    <row r="4772" spans="1:6" x14ac:dyDescent="0.3">
      <c r="A4772" s="21" t="s">
        <v>5</v>
      </c>
      <c r="B4772" s="21" t="s">
        <v>84</v>
      </c>
      <c r="C4772" s="21" t="s">
        <v>85</v>
      </c>
      <c r="D4772" s="22">
        <v>95</v>
      </c>
      <c r="E4772" s="23" t="s">
        <v>74</v>
      </c>
      <c r="F4772">
        <f t="shared" si="74"/>
        <v>201903</v>
      </c>
    </row>
    <row r="4773" spans="1:6" x14ac:dyDescent="0.3">
      <c r="A4773" s="21" t="s">
        <v>5</v>
      </c>
      <c r="B4773" s="21" t="s">
        <v>84</v>
      </c>
      <c r="C4773" s="21" t="s">
        <v>86</v>
      </c>
      <c r="D4773" s="22">
        <v>43</v>
      </c>
      <c r="E4773" s="23" t="s">
        <v>74</v>
      </c>
      <c r="F4773">
        <f t="shared" si="74"/>
        <v>201903</v>
      </c>
    </row>
    <row r="4774" spans="1:6" x14ac:dyDescent="0.3">
      <c r="A4774" s="21" t="s">
        <v>13</v>
      </c>
      <c r="B4774" s="21" t="s">
        <v>84</v>
      </c>
      <c r="C4774" s="21" t="s">
        <v>85</v>
      </c>
      <c r="D4774" s="22">
        <v>29</v>
      </c>
      <c r="E4774" s="23" t="s">
        <v>74</v>
      </c>
      <c r="F4774">
        <f t="shared" si="74"/>
        <v>201903</v>
      </c>
    </row>
    <row r="4775" spans="1:6" x14ac:dyDescent="0.3">
      <c r="A4775" s="21" t="s">
        <v>13</v>
      </c>
      <c r="B4775" s="21" t="s">
        <v>84</v>
      </c>
      <c r="C4775" s="21" t="s">
        <v>86</v>
      </c>
      <c r="D4775" s="22">
        <v>3</v>
      </c>
      <c r="E4775" s="23" t="s">
        <v>74</v>
      </c>
      <c r="F4775">
        <f t="shared" si="74"/>
        <v>201903</v>
      </c>
    </row>
    <row r="4776" spans="1:6" x14ac:dyDescent="0.3">
      <c r="A4776" s="21" t="s">
        <v>14</v>
      </c>
      <c r="B4776" s="21" t="s">
        <v>84</v>
      </c>
      <c r="C4776" s="21" t="s">
        <v>85</v>
      </c>
      <c r="D4776" s="22">
        <v>65</v>
      </c>
      <c r="E4776" s="23" t="s">
        <v>74</v>
      </c>
      <c r="F4776">
        <f t="shared" si="74"/>
        <v>201903</v>
      </c>
    </row>
    <row r="4777" spans="1:6" x14ac:dyDescent="0.3">
      <c r="A4777" s="21" t="s">
        <v>14</v>
      </c>
      <c r="B4777" s="21" t="s">
        <v>84</v>
      </c>
      <c r="C4777" s="21" t="s">
        <v>86</v>
      </c>
      <c r="D4777" s="22">
        <v>53</v>
      </c>
      <c r="E4777" s="23" t="s">
        <v>74</v>
      </c>
      <c r="F4777">
        <f t="shared" si="74"/>
        <v>201903</v>
      </c>
    </row>
    <row r="4778" spans="1:6" x14ac:dyDescent="0.3">
      <c r="A4778" s="21" t="s">
        <v>140</v>
      </c>
      <c r="B4778" s="21" t="s">
        <v>84</v>
      </c>
      <c r="C4778" s="21" t="s">
        <v>85</v>
      </c>
      <c r="D4778" s="22">
        <v>4</v>
      </c>
      <c r="E4778" s="23" t="s">
        <v>74</v>
      </c>
      <c r="F4778">
        <f t="shared" si="74"/>
        <v>201903</v>
      </c>
    </row>
    <row r="4779" spans="1:6" x14ac:dyDescent="0.3">
      <c r="A4779" s="21" t="s">
        <v>140</v>
      </c>
      <c r="B4779" s="21" t="s">
        <v>84</v>
      </c>
      <c r="C4779" s="21" t="s">
        <v>86</v>
      </c>
      <c r="D4779" s="22">
        <v>2</v>
      </c>
      <c r="E4779" s="23" t="s">
        <v>74</v>
      </c>
      <c r="F4779">
        <f t="shared" si="74"/>
        <v>201903</v>
      </c>
    </row>
    <row r="4780" spans="1:6" x14ac:dyDescent="0.3">
      <c r="A4780" s="21" t="s">
        <v>15</v>
      </c>
      <c r="B4780" s="21" t="s">
        <v>84</v>
      </c>
      <c r="C4780" s="21" t="s">
        <v>85</v>
      </c>
      <c r="D4780" s="22">
        <v>217</v>
      </c>
      <c r="E4780" s="23" t="s">
        <v>74</v>
      </c>
      <c r="F4780">
        <f t="shared" si="74"/>
        <v>201903</v>
      </c>
    </row>
    <row r="4781" spans="1:6" x14ac:dyDescent="0.3">
      <c r="A4781" s="21" t="s">
        <v>15</v>
      </c>
      <c r="B4781" s="21" t="s">
        <v>84</v>
      </c>
      <c r="C4781" s="21" t="s">
        <v>86</v>
      </c>
      <c r="D4781" s="22">
        <v>89</v>
      </c>
      <c r="E4781" s="23" t="s">
        <v>74</v>
      </c>
      <c r="F4781">
        <f t="shared" si="74"/>
        <v>201903</v>
      </c>
    </row>
    <row r="4782" spans="1:6" x14ac:dyDescent="0.3">
      <c r="A4782" s="21" t="s">
        <v>16</v>
      </c>
      <c r="B4782" s="21" t="s">
        <v>84</v>
      </c>
      <c r="C4782" s="21" t="s">
        <v>85</v>
      </c>
      <c r="D4782" s="22">
        <v>161</v>
      </c>
      <c r="E4782" s="23" t="s">
        <v>74</v>
      </c>
      <c r="F4782">
        <f t="shared" si="74"/>
        <v>201903</v>
      </c>
    </row>
    <row r="4783" spans="1:6" x14ac:dyDescent="0.3">
      <c r="A4783" s="21" t="s">
        <v>16</v>
      </c>
      <c r="B4783" s="21" t="s">
        <v>84</v>
      </c>
      <c r="C4783" s="21" t="s">
        <v>86</v>
      </c>
      <c r="D4783" s="22">
        <v>66</v>
      </c>
      <c r="E4783" s="23" t="s">
        <v>74</v>
      </c>
      <c r="F4783">
        <f t="shared" si="74"/>
        <v>201903</v>
      </c>
    </row>
    <row r="4784" spans="1:6" x14ac:dyDescent="0.3">
      <c r="A4784" s="21" t="s">
        <v>17</v>
      </c>
      <c r="B4784" s="21" t="s">
        <v>84</v>
      </c>
      <c r="C4784" s="21" t="s">
        <v>85</v>
      </c>
      <c r="D4784" s="22">
        <v>18</v>
      </c>
      <c r="E4784" s="23" t="s">
        <v>74</v>
      </c>
      <c r="F4784">
        <f t="shared" si="74"/>
        <v>201903</v>
      </c>
    </row>
    <row r="4785" spans="1:6" x14ac:dyDescent="0.3">
      <c r="A4785" s="21" t="s">
        <v>17</v>
      </c>
      <c r="B4785" s="21" t="s">
        <v>84</v>
      </c>
      <c r="C4785" s="21" t="s">
        <v>86</v>
      </c>
      <c r="D4785" s="22">
        <v>0</v>
      </c>
      <c r="E4785" s="23" t="s">
        <v>74</v>
      </c>
      <c r="F4785">
        <f t="shared" si="74"/>
        <v>201903</v>
      </c>
    </row>
    <row r="4786" spans="1:6" x14ac:dyDescent="0.3">
      <c r="A4786" s="21" t="s">
        <v>141</v>
      </c>
      <c r="B4786" s="21" t="s">
        <v>84</v>
      </c>
      <c r="C4786" s="21" t="s">
        <v>85</v>
      </c>
      <c r="D4786" s="22">
        <v>0</v>
      </c>
      <c r="E4786" s="23" t="s">
        <v>74</v>
      </c>
      <c r="F4786">
        <f t="shared" si="74"/>
        <v>201903</v>
      </c>
    </row>
    <row r="4787" spans="1:6" x14ac:dyDescent="0.3">
      <c r="A4787" s="21" t="s">
        <v>141</v>
      </c>
      <c r="B4787" s="21" t="s">
        <v>84</v>
      </c>
      <c r="C4787" s="21" t="s">
        <v>86</v>
      </c>
      <c r="D4787" s="22">
        <v>0</v>
      </c>
      <c r="E4787" s="23" t="s">
        <v>74</v>
      </c>
      <c r="F4787">
        <f t="shared" si="74"/>
        <v>201903</v>
      </c>
    </row>
    <row r="4788" spans="1:6" x14ac:dyDescent="0.3">
      <c r="A4788" s="21" t="s">
        <v>18</v>
      </c>
      <c r="B4788" s="21" t="s">
        <v>84</v>
      </c>
      <c r="C4788" s="21" t="s">
        <v>85</v>
      </c>
      <c r="D4788" s="22">
        <v>116</v>
      </c>
      <c r="E4788" s="23" t="s">
        <v>74</v>
      </c>
      <c r="F4788">
        <f t="shared" si="74"/>
        <v>201903</v>
      </c>
    </row>
    <row r="4789" spans="1:6" x14ac:dyDescent="0.3">
      <c r="A4789" s="21" t="s">
        <v>18</v>
      </c>
      <c r="B4789" s="21" t="s">
        <v>84</v>
      </c>
      <c r="C4789" s="21" t="s">
        <v>86</v>
      </c>
      <c r="D4789" s="22">
        <v>43</v>
      </c>
      <c r="E4789" s="23" t="s">
        <v>74</v>
      </c>
      <c r="F4789">
        <f t="shared" si="74"/>
        <v>201903</v>
      </c>
    </row>
    <row r="4790" spans="1:6" x14ac:dyDescent="0.3">
      <c r="A4790" s="21" t="s">
        <v>19</v>
      </c>
      <c r="B4790" s="21" t="s">
        <v>84</v>
      </c>
      <c r="C4790" s="21" t="s">
        <v>85</v>
      </c>
      <c r="D4790" s="22">
        <v>4</v>
      </c>
      <c r="E4790" s="23" t="s">
        <v>74</v>
      </c>
      <c r="F4790">
        <f t="shared" si="74"/>
        <v>201903</v>
      </c>
    </row>
    <row r="4791" spans="1:6" x14ac:dyDescent="0.3">
      <c r="A4791" s="21" t="s">
        <v>19</v>
      </c>
      <c r="B4791" s="21" t="s">
        <v>84</v>
      </c>
      <c r="C4791" s="21" t="s">
        <v>86</v>
      </c>
      <c r="D4791" s="22">
        <v>2</v>
      </c>
      <c r="E4791" s="23" t="s">
        <v>74</v>
      </c>
      <c r="F4791">
        <f t="shared" si="74"/>
        <v>201903</v>
      </c>
    </row>
    <row r="4792" spans="1:6" x14ac:dyDescent="0.3">
      <c r="A4792" s="21" t="s">
        <v>20</v>
      </c>
      <c r="B4792" s="21" t="s">
        <v>84</v>
      </c>
      <c r="C4792" s="21" t="s">
        <v>85</v>
      </c>
      <c r="D4792" s="22">
        <v>10</v>
      </c>
      <c r="E4792" s="23" t="s">
        <v>74</v>
      </c>
      <c r="F4792">
        <f t="shared" si="74"/>
        <v>201903</v>
      </c>
    </row>
    <row r="4793" spans="1:6" x14ac:dyDescent="0.3">
      <c r="A4793" s="21" t="s">
        <v>20</v>
      </c>
      <c r="B4793" s="21" t="s">
        <v>84</v>
      </c>
      <c r="C4793" s="21" t="s">
        <v>86</v>
      </c>
      <c r="D4793" s="22">
        <v>0</v>
      </c>
      <c r="E4793" s="23" t="s">
        <v>74</v>
      </c>
      <c r="F4793">
        <f t="shared" si="74"/>
        <v>201903</v>
      </c>
    </row>
    <row r="4794" spans="1:6" x14ac:dyDescent="0.3">
      <c r="A4794" s="21" t="s">
        <v>21</v>
      </c>
      <c r="B4794" s="21" t="s">
        <v>84</v>
      </c>
      <c r="C4794" s="21" t="s">
        <v>85</v>
      </c>
      <c r="D4794" s="22">
        <v>1</v>
      </c>
      <c r="E4794" s="23" t="s">
        <v>74</v>
      </c>
      <c r="F4794">
        <f t="shared" si="74"/>
        <v>201903</v>
      </c>
    </row>
    <row r="4795" spans="1:6" x14ac:dyDescent="0.3">
      <c r="A4795" s="21" t="s">
        <v>21</v>
      </c>
      <c r="B4795" s="21" t="s">
        <v>84</v>
      </c>
      <c r="C4795" s="21" t="s">
        <v>86</v>
      </c>
      <c r="D4795" s="22">
        <v>4</v>
      </c>
      <c r="E4795" s="23" t="s">
        <v>74</v>
      </c>
      <c r="F4795">
        <f t="shared" si="74"/>
        <v>201903</v>
      </c>
    </row>
    <row r="4796" spans="1:6" x14ac:dyDescent="0.3">
      <c r="A4796" s="21" t="s">
        <v>22</v>
      </c>
      <c r="B4796" s="21" t="s">
        <v>84</v>
      </c>
      <c r="C4796" s="21" t="s">
        <v>85</v>
      </c>
      <c r="D4796" s="22">
        <v>4</v>
      </c>
      <c r="E4796" s="23" t="s">
        <v>74</v>
      </c>
      <c r="F4796">
        <f t="shared" si="74"/>
        <v>201903</v>
      </c>
    </row>
    <row r="4797" spans="1:6" x14ac:dyDescent="0.3">
      <c r="A4797" s="21" t="s">
        <v>22</v>
      </c>
      <c r="B4797" s="21" t="s">
        <v>84</v>
      </c>
      <c r="C4797" s="21" t="s">
        <v>86</v>
      </c>
      <c r="D4797" s="22">
        <v>2</v>
      </c>
      <c r="E4797" s="23" t="s">
        <v>74</v>
      </c>
      <c r="F4797">
        <f t="shared" si="74"/>
        <v>201903</v>
      </c>
    </row>
    <row r="4798" spans="1:6" x14ac:dyDescent="0.3">
      <c r="A4798" s="21" t="s">
        <v>23</v>
      </c>
      <c r="B4798" s="21" t="s">
        <v>84</v>
      </c>
      <c r="C4798" s="21" t="s">
        <v>85</v>
      </c>
      <c r="D4798" s="22">
        <v>0</v>
      </c>
      <c r="E4798" s="23" t="s">
        <v>74</v>
      </c>
      <c r="F4798">
        <f t="shared" si="74"/>
        <v>201903</v>
      </c>
    </row>
    <row r="4799" spans="1:6" x14ac:dyDescent="0.3">
      <c r="A4799" s="21" t="s">
        <v>23</v>
      </c>
      <c r="B4799" s="21" t="s">
        <v>84</v>
      </c>
      <c r="C4799" s="21" t="s">
        <v>86</v>
      </c>
      <c r="D4799" s="22">
        <v>0</v>
      </c>
      <c r="E4799" s="23" t="s">
        <v>74</v>
      </c>
      <c r="F4799">
        <f t="shared" si="74"/>
        <v>201903</v>
      </c>
    </row>
    <row r="4800" spans="1:6" x14ac:dyDescent="0.3">
      <c r="A4800" s="21" t="s">
        <v>24</v>
      </c>
      <c r="B4800" s="21" t="s">
        <v>84</v>
      </c>
      <c r="C4800" s="21" t="s">
        <v>85</v>
      </c>
      <c r="D4800" s="22">
        <v>0</v>
      </c>
      <c r="E4800" s="23" t="s">
        <v>74</v>
      </c>
      <c r="F4800">
        <f t="shared" si="74"/>
        <v>201903</v>
      </c>
    </row>
    <row r="4801" spans="1:6" x14ac:dyDescent="0.3">
      <c r="A4801" s="21" t="s">
        <v>24</v>
      </c>
      <c r="B4801" s="21" t="s">
        <v>84</v>
      </c>
      <c r="C4801" s="21" t="s">
        <v>86</v>
      </c>
      <c r="D4801" s="22">
        <v>0</v>
      </c>
      <c r="E4801" s="23" t="s">
        <v>74</v>
      </c>
      <c r="F4801">
        <f t="shared" si="74"/>
        <v>201903</v>
      </c>
    </row>
    <row r="4802" spans="1:6" x14ac:dyDescent="0.3">
      <c r="A4802" s="21" t="s">
        <v>5</v>
      </c>
      <c r="B4802" s="21" t="s">
        <v>84</v>
      </c>
      <c r="C4802" s="21" t="s">
        <v>85</v>
      </c>
      <c r="D4802" s="22">
        <v>83</v>
      </c>
      <c r="E4802" s="23" t="s">
        <v>73</v>
      </c>
      <c r="F4802">
        <f t="shared" si="74"/>
        <v>201902</v>
      </c>
    </row>
    <row r="4803" spans="1:6" x14ac:dyDescent="0.3">
      <c r="A4803" s="21" t="s">
        <v>5</v>
      </c>
      <c r="B4803" s="21" t="s">
        <v>84</v>
      </c>
      <c r="C4803" s="21" t="s">
        <v>86</v>
      </c>
      <c r="D4803" s="22">
        <v>57</v>
      </c>
      <c r="E4803" s="23" t="s">
        <v>73</v>
      </c>
      <c r="F4803">
        <f t="shared" ref="F4803:F4866" si="75">YEAR(E4803)*100+MONTH(E4803)</f>
        <v>201902</v>
      </c>
    </row>
    <row r="4804" spans="1:6" x14ac:dyDescent="0.3">
      <c r="A4804" s="21" t="s">
        <v>13</v>
      </c>
      <c r="B4804" s="21" t="s">
        <v>84</v>
      </c>
      <c r="C4804" s="21" t="s">
        <v>85</v>
      </c>
      <c r="D4804" s="22">
        <v>27</v>
      </c>
      <c r="E4804" s="23" t="s">
        <v>73</v>
      </c>
      <c r="F4804">
        <f t="shared" si="75"/>
        <v>201902</v>
      </c>
    </row>
    <row r="4805" spans="1:6" x14ac:dyDescent="0.3">
      <c r="A4805" s="21" t="s">
        <v>13</v>
      </c>
      <c r="B4805" s="21" t="s">
        <v>84</v>
      </c>
      <c r="C4805" s="21" t="s">
        <v>86</v>
      </c>
      <c r="D4805" s="22">
        <v>3</v>
      </c>
      <c r="E4805" s="23" t="s">
        <v>73</v>
      </c>
      <c r="F4805">
        <f t="shared" si="75"/>
        <v>201902</v>
      </c>
    </row>
    <row r="4806" spans="1:6" x14ac:dyDescent="0.3">
      <c r="A4806" s="21" t="s">
        <v>14</v>
      </c>
      <c r="B4806" s="21" t="s">
        <v>84</v>
      </c>
      <c r="C4806" s="21" t="s">
        <v>85</v>
      </c>
      <c r="D4806" s="22">
        <v>64</v>
      </c>
      <c r="E4806" s="23" t="s">
        <v>73</v>
      </c>
      <c r="F4806">
        <f t="shared" si="75"/>
        <v>201902</v>
      </c>
    </row>
    <row r="4807" spans="1:6" x14ac:dyDescent="0.3">
      <c r="A4807" s="21" t="s">
        <v>14</v>
      </c>
      <c r="B4807" s="21" t="s">
        <v>84</v>
      </c>
      <c r="C4807" s="21" t="s">
        <v>86</v>
      </c>
      <c r="D4807" s="22">
        <v>39</v>
      </c>
      <c r="E4807" s="23" t="s">
        <v>73</v>
      </c>
      <c r="F4807">
        <f t="shared" si="75"/>
        <v>201902</v>
      </c>
    </row>
    <row r="4808" spans="1:6" x14ac:dyDescent="0.3">
      <c r="A4808" s="21" t="s">
        <v>140</v>
      </c>
      <c r="B4808" s="21" t="s">
        <v>84</v>
      </c>
      <c r="C4808" s="21" t="s">
        <v>85</v>
      </c>
      <c r="D4808" s="22">
        <v>4</v>
      </c>
      <c r="E4808" s="23" t="s">
        <v>73</v>
      </c>
      <c r="F4808">
        <f t="shared" si="75"/>
        <v>201902</v>
      </c>
    </row>
    <row r="4809" spans="1:6" x14ac:dyDescent="0.3">
      <c r="A4809" s="21" t="s">
        <v>140</v>
      </c>
      <c r="B4809" s="21" t="s">
        <v>84</v>
      </c>
      <c r="C4809" s="21" t="s">
        <v>86</v>
      </c>
      <c r="D4809" s="22">
        <v>0</v>
      </c>
      <c r="E4809" s="23" t="s">
        <v>73</v>
      </c>
      <c r="F4809">
        <f t="shared" si="75"/>
        <v>201902</v>
      </c>
    </row>
    <row r="4810" spans="1:6" x14ac:dyDescent="0.3">
      <c r="A4810" s="21" t="s">
        <v>15</v>
      </c>
      <c r="B4810" s="21" t="s">
        <v>84</v>
      </c>
      <c r="C4810" s="21" t="s">
        <v>85</v>
      </c>
      <c r="D4810" s="22">
        <v>168</v>
      </c>
      <c r="E4810" s="23" t="s">
        <v>73</v>
      </c>
      <c r="F4810">
        <f t="shared" si="75"/>
        <v>201902</v>
      </c>
    </row>
    <row r="4811" spans="1:6" x14ac:dyDescent="0.3">
      <c r="A4811" s="21" t="s">
        <v>15</v>
      </c>
      <c r="B4811" s="21" t="s">
        <v>84</v>
      </c>
      <c r="C4811" s="21" t="s">
        <v>86</v>
      </c>
      <c r="D4811" s="22">
        <v>80</v>
      </c>
      <c r="E4811" s="23" t="s">
        <v>73</v>
      </c>
      <c r="F4811">
        <f t="shared" si="75"/>
        <v>201902</v>
      </c>
    </row>
    <row r="4812" spans="1:6" x14ac:dyDescent="0.3">
      <c r="A4812" s="21" t="s">
        <v>16</v>
      </c>
      <c r="B4812" s="21" t="s">
        <v>84</v>
      </c>
      <c r="C4812" s="21" t="s">
        <v>85</v>
      </c>
      <c r="D4812" s="22">
        <v>158</v>
      </c>
      <c r="E4812" s="23" t="s">
        <v>73</v>
      </c>
      <c r="F4812">
        <f t="shared" si="75"/>
        <v>201902</v>
      </c>
    </row>
    <row r="4813" spans="1:6" x14ac:dyDescent="0.3">
      <c r="A4813" s="21" t="s">
        <v>16</v>
      </c>
      <c r="B4813" s="21" t="s">
        <v>84</v>
      </c>
      <c r="C4813" s="21" t="s">
        <v>86</v>
      </c>
      <c r="D4813" s="22">
        <v>49</v>
      </c>
      <c r="E4813" s="23" t="s">
        <v>73</v>
      </c>
      <c r="F4813">
        <f t="shared" si="75"/>
        <v>201902</v>
      </c>
    </row>
    <row r="4814" spans="1:6" x14ac:dyDescent="0.3">
      <c r="A4814" s="21" t="s">
        <v>17</v>
      </c>
      <c r="B4814" s="21" t="s">
        <v>84</v>
      </c>
      <c r="C4814" s="21" t="s">
        <v>85</v>
      </c>
      <c r="D4814" s="22">
        <v>9</v>
      </c>
      <c r="E4814" s="23" t="s">
        <v>73</v>
      </c>
      <c r="F4814">
        <f t="shared" si="75"/>
        <v>201902</v>
      </c>
    </row>
    <row r="4815" spans="1:6" x14ac:dyDescent="0.3">
      <c r="A4815" s="21" t="s">
        <v>17</v>
      </c>
      <c r="B4815" s="21" t="s">
        <v>84</v>
      </c>
      <c r="C4815" s="21" t="s">
        <v>86</v>
      </c>
      <c r="D4815" s="22">
        <v>0</v>
      </c>
      <c r="E4815" s="23" t="s">
        <v>73</v>
      </c>
      <c r="F4815">
        <f t="shared" si="75"/>
        <v>201902</v>
      </c>
    </row>
    <row r="4816" spans="1:6" x14ac:dyDescent="0.3">
      <c r="A4816" s="21" t="s">
        <v>141</v>
      </c>
      <c r="B4816" s="21" t="s">
        <v>84</v>
      </c>
      <c r="C4816" s="21" t="s">
        <v>85</v>
      </c>
      <c r="D4816" s="22">
        <v>0</v>
      </c>
      <c r="E4816" s="23" t="s">
        <v>73</v>
      </c>
      <c r="F4816">
        <f t="shared" si="75"/>
        <v>201902</v>
      </c>
    </row>
    <row r="4817" spans="1:6" x14ac:dyDescent="0.3">
      <c r="A4817" s="21" t="s">
        <v>141</v>
      </c>
      <c r="B4817" s="21" t="s">
        <v>84</v>
      </c>
      <c r="C4817" s="21" t="s">
        <v>86</v>
      </c>
      <c r="D4817" s="22">
        <v>0</v>
      </c>
      <c r="E4817" s="23" t="s">
        <v>73</v>
      </c>
      <c r="F4817">
        <f t="shared" si="75"/>
        <v>201902</v>
      </c>
    </row>
    <row r="4818" spans="1:6" x14ac:dyDescent="0.3">
      <c r="A4818" s="21" t="s">
        <v>18</v>
      </c>
      <c r="B4818" s="21" t="s">
        <v>84</v>
      </c>
      <c r="C4818" s="21" t="s">
        <v>85</v>
      </c>
      <c r="D4818" s="22">
        <v>122</v>
      </c>
      <c r="E4818" s="23" t="s">
        <v>73</v>
      </c>
      <c r="F4818">
        <f t="shared" si="75"/>
        <v>201902</v>
      </c>
    </row>
    <row r="4819" spans="1:6" x14ac:dyDescent="0.3">
      <c r="A4819" s="21" t="s">
        <v>18</v>
      </c>
      <c r="B4819" s="21" t="s">
        <v>84</v>
      </c>
      <c r="C4819" s="21" t="s">
        <v>86</v>
      </c>
      <c r="D4819" s="22">
        <v>38</v>
      </c>
      <c r="E4819" s="23" t="s">
        <v>73</v>
      </c>
      <c r="F4819">
        <f t="shared" si="75"/>
        <v>201902</v>
      </c>
    </row>
    <row r="4820" spans="1:6" x14ac:dyDescent="0.3">
      <c r="A4820" s="21" t="s">
        <v>19</v>
      </c>
      <c r="B4820" s="21" t="s">
        <v>84</v>
      </c>
      <c r="C4820" s="21" t="s">
        <v>85</v>
      </c>
      <c r="D4820" s="22">
        <v>11</v>
      </c>
      <c r="E4820" s="23" t="s">
        <v>73</v>
      </c>
      <c r="F4820">
        <f t="shared" si="75"/>
        <v>201902</v>
      </c>
    </row>
    <row r="4821" spans="1:6" x14ac:dyDescent="0.3">
      <c r="A4821" s="21" t="s">
        <v>19</v>
      </c>
      <c r="B4821" s="21" t="s">
        <v>84</v>
      </c>
      <c r="C4821" s="21" t="s">
        <v>86</v>
      </c>
      <c r="D4821" s="22">
        <v>4</v>
      </c>
      <c r="E4821" s="23" t="s">
        <v>73</v>
      </c>
      <c r="F4821">
        <f t="shared" si="75"/>
        <v>201902</v>
      </c>
    </row>
    <row r="4822" spans="1:6" x14ac:dyDescent="0.3">
      <c r="A4822" s="21" t="s">
        <v>20</v>
      </c>
      <c r="B4822" s="21" t="s">
        <v>84</v>
      </c>
      <c r="C4822" s="21" t="s">
        <v>85</v>
      </c>
      <c r="D4822" s="22">
        <v>13</v>
      </c>
      <c r="E4822" s="23" t="s">
        <v>73</v>
      </c>
      <c r="F4822">
        <f t="shared" si="75"/>
        <v>201902</v>
      </c>
    </row>
    <row r="4823" spans="1:6" x14ac:dyDescent="0.3">
      <c r="A4823" s="21" t="s">
        <v>20</v>
      </c>
      <c r="B4823" s="21" t="s">
        <v>84</v>
      </c>
      <c r="C4823" s="21" t="s">
        <v>86</v>
      </c>
      <c r="D4823" s="22">
        <v>0</v>
      </c>
      <c r="E4823" s="23" t="s">
        <v>73</v>
      </c>
      <c r="F4823">
        <f t="shared" si="75"/>
        <v>201902</v>
      </c>
    </row>
    <row r="4824" spans="1:6" x14ac:dyDescent="0.3">
      <c r="A4824" s="21" t="s">
        <v>21</v>
      </c>
      <c r="B4824" s="21" t="s">
        <v>84</v>
      </c>
      <c r="C4824" s="21" t="s">
        <v>85</v>
      </c>
      <c r="D4824" s="22">
        <v>4</v>
      </c>
      <c r="E4824" s="23" t="s">
        <v>73</v>
      </c>
      <c r="F4824">
        <f t="shared" si="75"/>
        <v>201902</v>
      </c>
    </row>
    <row r="4825" spans="1:6" x14ac:dyDescent="0.3">
      <c r="A4825" s="21" t="s">
        <v>21</v>
      </c>
      <c r="B4825" s="21" t="s">
        <v>84</v>
      </c>
      <c r="C4825" s="21" t="s">
        <v>86</v>
      </c>
      <c r="D4825" s="22">
        <v>3</v>
      </c>
      <c r="E4825" s="23" t="s">
        <v>73</v>
      </c>
      <c r="F4825">
        <f t="shared" si="75"/>
        <v>201902</v>
      </c>
    </row>
    <row r="4826" spans="1:6" x14ac:dyDescent="0.3">
      <c r="A4826" s="21" t="s">
        <v>22</v>
      </c>
      <c r="B4826" s="21" t="s">
        <v>84</v>
      </c>
      <c r="C4826" s="21" t="s">
        <v>85</v>
      </c>
      <c r="D4826" s="22">
        <v>2</v>
      </c>
      <c r="E4826" s="23" t="s">
        <v>73</v>
      </c>
      <c r="F4826">
        <f t="shared" si="75"/>
        <v>201902</v>
      </c>
    </row>
    <row r="4827" spans="1:6" x14ac:dyDescent="0.3">
      <c r="A4827" s="21" t="s">
        <v>22</v>
      </c>
      <c r="B4827" s="21" t="s">
        <v>84</v>
      </c>
      <c r="C4827" s="21" t="s">
        <v>86</v>
      </c>
      <c r="D4827" s="22">
        <v>0</v>
      </c>
      <c r="E4827" s="23" t="s">
        <v>73</v>
      </c>
      <c r="F4827">
        <f t="shared" si="75"/>
        <v>201902</v>
      </c>
    </row>
    <row r="4828" spans="1:6" x14ac:dyDescent="0.3">
      <c r="A4828" s="21" t="s">
        <v>23</v>
      </c>
      <c r="B4828" s="21" t="s">
        <v>84</v>
      </c>
      <c r="C4828" s="21" t="s">
        <v>85</v>
      </c>
      <c r="D4828" s="22">
        <v>0</v>
      </c>
      <c r="E4828" s="23" t="s">
        <v>73</v>
      </c>
      <c r="F4828">
        <f t="shared" si="75"/>
        <v>201902</v>
      </c>
    </row>
    <row r="4829" spans="1:6" x14ac:dyDescent="0.3">
      <c r="A4829" s="21" t="s">
        <v>23</v>
      </c>
      <c r="B4829" s="21" t="s">
        <v>84</v>
      </c>
      <c r="C4829" s="21" t="s">
        <v>86</v>
      </c>
      <c r="D4829" s="22">
        <v>0</v>
      </c>
      <c r="E4829" s="23" t="s">
        <v>73</v>
      </c>
      <c r="F4829">
        <f t="shared" si="75"/>
        <v>201902</v>
      </c>
    </row>
    <row r="4830" spans="1:6" x14ac:dyDescent="0.3">
      <c r="A4830" s="21" t="s">
        <v>24</v>
      </c>
      <c r="B4830" s="21" t="s">
        <v>84</v>
      </c>
      <c r="C4830" s="21" t="s">
        <v>85</v>
      </c>
      <c r="D4830" s="22">
        <v>0</v>
      </c>
      <c r="E4830" s="23" t="s">
        <v>73</v>
      </c>
      <c r="F4830">
        <f t="shared" si="75"/>
        <v>201902</v>
      </c>
    </row>
    <row r="4831" spans="1:6" x14ac:dyDescent="0.3">
      <c r="A4831" s="21" t="s">
        <v>24</v>
      </c>
      <c r="B4831" s="21" t="s">
        <v>84</v>
      </c>
      <c r="C4831" s="21" t="s">
        <v>86</v>
      </c>
      <c r="D4831" s="22">
        <v>1</v>
      </c>
      <c r="E4831" s="23" t="s">
        <v>73</v>
      </c>
      <c r="F4831">
        <f t="shared" si="75"/>
        <v>201902</v>
      </c>
    </row>
    <row r="4832" spans="1:6" x14ac:dyDescent="0.3">
      <c r="A4832" s="21" t="s">
        <v>5</v>
      </c>
      <c r="B4832" s="21" t="s">
        <v>84</v>
      </c>
      <c r="C4832" s="21" t="s">
        <v>85</v>
      </c>
      <c r="D4832" s="22">
        <v>83</v>
      </c>
      <c r="E4832" s="23" t="s">
        <v>72</v>
      </c>
      <c r="F4832">
        <f t="shared" si="75"/>
        <v>201901</v>
      </c>
    </row>
    <row r="4833" spans="1:6" x14ac:dyDescent="0.3">
      <c r="A4833" s="21" t="s">
        <v>5</v>
      </c>
      <c r="B4833" s="21" t="s">
        <v>84</v>
      </c>
      <c r="C4833" s="21" t="s">
        <v>86</v>
      </c>
      <c r="D4833" s="22">
        <v>79</v>
      </c>
      <c r="E4833" s="23" t="s">
        <v>72</v>
      </c>
      <c r="F4833">
        <f t="shared" si="75"/>
        <v>201901</v>
      </c>
    </row>
    <row r="4834" spans="1:6" x14ac:dyDescent="0.3">
      <c r="A4834" s="21" t="s">
        <v>13</v>
      </c>
      <c r="B4834" s="21" t="s">
        <v>84</v>
      </c>
      <c r="C4834" s="21" t="s">
        <v>85</v>
      </c>
      <c r="D4834" s="22">
        <v>26</v>
      </c>
      <c r="E4834" s="23" t="s">
        <v>72</v>
      </c>
      <c r="F4834">
        <f t="shared" si="75"/>
        <v>201901</v>
      </c>
    </row>
    <row r="4835" spans="1:6" x14ac:dyDescent="0.3">
      <c r="A4835" s="21" t="s">
        <v>13</v>
      </c>
      <c r="B4835" s="21" t="s">
        <v>84</v>
      </c>
      <c r="C4835" s="21" t="s">
        <v>86</v>
      </c>
      <c r="D4835" s="22">
        <v>2</v>
      </c>
      <c r="E4835" s="23" t="s">
        <v>72</v>
      </c>
      <c r="F4835">
        <f t="shared" si="75"/>
        <v>201901</v>
      </c>
    </row>
    <row r="4836" spans="1:6" x14ac:dyDescent="0.3">
      <c r="A4836" s="21" t="s">
        <v>14</v>
      </c>
      <c r="B4836" s="21" t="s">
        <v>84</v>
      </c>
      <c r="C4836" s="21" t="s">
        <v>85</v>
      </c>
      <c r="D4836" s="22">
        <v>64</v>
      </c>
      <c r="E4836" s="23" t="s">
        <v>72</v>
      </c>
      <c r="F4836">
        <f t="shared" si="75"/>
        <v>201901</v>
      </c>
    </row>
    <row r="4837" spans="1:6" x14ac:dyDescent="0.3">
      <c r="A4837" s="21" t="s">
        <v>14</v>
      </c>
      <c r="B4837" s="21" t="s">
        <v>84</v>
      </c>
      <c r="C4837" s="21" t="s">
        <v>86</v>
      </c>
      <c r="D4837" s="22">
        <v>54</v>
      </c>
      <c r="E4837" s="23" t="s">
        <v>72</v>
      </c>
      <c r="F4837">
        <f t="shared" si="75"/>
        <v>201901</v>
      </c>
    </row>
    <row r="4838" spans="1:6" x14ac:dyDescent="0.3">
      <c r="A4838" s="21" t="s">
        <v>140</v>
      </c>
      <c r="B4838" s="21" t="s">
        <v>84</v>
      </c>
      <c r="C4838" s="21" t="s">
        <v>85</v>
      </c>
      <c r="D4838" s="22">
        <v>3</v>
      </c>
      <c r="E4838" s="23" t="s">
        <v>72</v>
      </c>
      <c r="F4838">
        <f t="shared" si="75"/>
        <v>201901</v>
      </c>
    </row>
    <row r="4839" spans="1:6" x14ac:dyDescent="0.3">
      <c r="A4839" s="21" t="s">
        <v>140</v>
      </c>
      <c r="B4839" s="21" t="s">
        <v>84</v>
      </c>
      <c r="C4839" s="21" t="s">
        <v>86</v>
      </c>
      <c r="D4839" s="22">
        <v>1</v>
      </c>
      <c r="E4839" s="23" t="s">
        <v>72</v>
      </c>
      <c r="F4839">
        <f t="shared" si="75"/>
        <v>201901</v>
      </c>
    </row>
    <row r="4840" spans="1:6" x14ac:dyDescent="0.3">
      <c r="A4840" s="21" t="s">
        <v>15</v>
      </c>
      <c r="B4840" s="21" t="s">
        <v>84</v>
      </c>
      <c r="C4840" s="21" t="s">
        <v>85</v>
      </c>
      <c r="D4840" s="22">
        <v>193</v>
      </c>
      <c r="E4840" s="23" t="s">
        <v>72</v>
      </c>
      <c r="F4840">
        <f t="shared" si="75"/>
        <v>201901</v>
      </c>
    </row>
    <row r="4841" spans="1:6" x14ac:dyDescent="0.3">
      <c r="A4841" s="21" t="s">
        <v>15</v>
      </c>
      <c r="B4841" s="21" t="s">
        <v>84</v>
      </c>
      <c r="C4841" s="21" t="s">
        <v>86</v>
      </c>
      <c r="D4841" s="22">
        <v>87</v>
      </c>
      <c r="E4841" s="23" t="s">
        <v>72</v>
      </c>
      <c r="F4841">
        <f t="shared" si="75"/>
        <v>201901</v>
      </c>
    </row>
    <row r="4842" spans="1:6" x14ac:dyDescent="0.3">
      <c r="A4842" s="21" t="s">
        <v>16</v>
      </c>
      <c r="B4842" s="21" t="s">
        <v>84</v>
      </c>
      <c r="C4842" s="21" t="s">
        <v>85</v>
      </c>
      <c r="D4842" s="22">
        <v>193</v>
      </c>
      <c r="E4842" s="23" t="s">
        <v>72</v>
      </c>
      <c r="F4842">
        <f t="shared" si="75"/>
        <v>201901</v>
      </c>
    </row>
    <row r="4843" spans="1:6" x14ac:dyDescent="0.3">
      <c r="A4843" s="21" t="s">
        <v>16</v>
      </c>
      <c r="B4843" s="21" t="s">
        <v>84</v>
      </c>
      <c r="C4843" s="21" t="s">
        <v>86</v>
      </c>
      <c r="D4843" s="22">
        <v>69</v>
      </c>
      <c r="E4843" s="23" t="s">
        <v>72</v>
      </c>
      <c r="F4843">
        <f t="shared" si="75"/>
        <v>201901</v>
      </c>
    </row>
    <row r="4844" spans="1:6" x14ac:dyDescent="0.3">
      <c r="A4844" s="21" t="s">
        <v>17</v>
      </c>
      <c r="B4844" s="21" t="s">
        <v>84</v>
      </c>
      <c r="C4844" s="21" t="s">
        <v>85</v>
      </c>
      <c r="D4844" s="22">
        <v>7</v>
      </c>
      <c r="E4844" s="23" t="s">
        <v>72</v>
      </c>
      <c r="F4844">
        <f t="shared" si="75"/>
        <v>201901</v>
      </c>
    </row>
    <row r="4845" spans="1:6" x14ac:dyDescent="0.3">
      <c r="A4845" s="21" t="s">
        <v>17</v>
      </c>
      <c r="B4845" s="21" t="s">
        <v>84</v>
      </c>
      <c r="C4845" s="21" t="s">
        <v>86</v>
      </c>
      <c r="D4845" s="22">
        <v>2</v>
      </c>
      <c r="E4845" s="23" t="s">
        <v>72</v>
      </c>
      <c r="F4845">
        <f t="shared" si="75"/>
        <v>201901</v>
      </c>
    </row>
    <row r="4846" spans="1:6" x14ac:dyDescent="0.3">
      <c r="A4846" s="21" t="s">
        <v>141</v>
      </c>
      <c r="B4846" s="21" t="s">
        <v>84</v>
      </c>
      <c r="C4846" s="21" t="s">
        <v>85</v>
      </c>
      <c r="D4846" s="22">
        <v>0</v>
      </c>
      <c r="E4846" s="23" t="s">
        <v>72</v>
      </c>
      <c r="F4846">
        <f t="shared" si="75"/>
        <v>201901</v>
      </c>
    </row>
    <row r="4847" spans="1:6" x14ac:dyDescent="0.3">
      <c r="A4847" s="21" t="s">
        <v>141</v>
      </c>
      <c r="B4847" s="21" t="s">
        <v>84</v>
      </c>
      <c r="C4847" s="21" t="s">
        <v>86</v>
      </c>
      <c r="D4847" s="22">
        <v>0</v>
      </c>
      <c r="E4847" s="23" t="s">
        <v>72</v>
      </c>
      <c r="F4847">
        <f t="shared" si="75"/>
        <v>201901</v>
      </c>
    </row>
    <row r="4848" spans="1:6" x14ac:dyDescent="0.3">
      <c r="A4848" s="21" t="s">
        <v>18</v>
      </c>
      <c r="B4848" s="21" t="s">
        <v>84</v>
      </c>
      <c r="C4848" s="21" t="s">
        <v>85</v>
      </c>
      <c r="D4848" s="22">
        <v>109</v>
      </c>
      <c r="E4848" s="23" t="s">
        <v>72</v>
      </c>
      <c r="F4848">
        <f t="shared" si="75"/>
        <v>201901</v>
      </c>
    </row>
    <row r="4849" spans="1:6" x14ac:dyDescent="0.3">
      <c r="A4849" s="21" t="s">
        <v>18</v>
      </c>
      <c r="B4849" s="21" t="s">
        <v>84</v>
      </c>
      <c r="C4849" s="21" t="s">
        <v>86</v>
      </c>
      <c r="D4849" s="22">
        <v>41</v>
      </c>
      <c r="E4849" s="23" t="s">
        <v>72</v>
      </c>
      <c r="F4849">
        <f t="shared" si="75"/>
        <v>201901</v>
      </c>
    </row>
    <row r="4850" spans="1:6" x14ac:dyDescent="0.3">
      <c r="A4850" s="21" t="s">
        <v>19</v>
      </c>
      <c r="B4850" s="21" t="s">
        <v>84</v>
      </c>
      <c r="C4850" s="21" t="s">
        <v>85</v>
      </c>
      <c r="D4850" s="22">
        <v>8</v>
      </c>
      <c r="E4850" s="23" t="s">
        <v>72</v>
      </c>
      <c r="F4850">
        <f t="shared" si="75"/>
        <v>201901</v>
      </c>
    </row>
    <row r="4851" spans="1:6" x14ac:dyDescent="0.3">
      <c r="A4851" s="21" t="s">
        <v>19</v>
      </c>
      <c r="B4851" s="21" t="s">
        <v>84</v>
      </c>
      <c r="C4851" s="21" t="s">
        <v>86</v>
      </c>
      <c r="D4851" s="22">
        <v>6</v>
      </c>
      <c r="E4851" s="23" t="s">
        <v>72</v>
      </c>
      <c r="F4851">
        <f t="shared" si="75"/>
        <v>201901</v>
      </c>
    </row>
    <row r="4852" spans="1:6" x14ac:dyDescent="0.3">
      <c r="A4852" s="21" t="s">
        <v>20</v>
      </c>
      <c r="B4852" s="21" t="s">
        <v>84</v>
      </c>
      <c r="C4852" s="21" t="s">
        <v>85</v>
      </c>
      <c r="D4852" s="22">
        <v>11</v>
      </c>
      <c r="E4852" s="23" t="s">
        <v>72</v>
      </c>
      <c r="F4852">
        <f t="shared" si="75"/>
        <v>201901</v>
      </c>
    </row>
    <row r="4853" spans="1:6" x14ac:dyDescent="0.3">
      <c r="A4853" s="21" t="s">
        <v>20</v>
      </c>
      <c r="B4853" s="21" t="s">
        <v>84</v>
      </c>
      <c r="C4853" s="21" t="s">
        <v>86</v>
      </c>
      <c r="D4853" s="22">
        <v>2</v>
      </c>
      <c r="E4853" s="23" t="s">
        <v>72</v>
      </c>
      <c r="F4853">
        <f t="shared" si="75"/>
        <v>201901</v>
      </c>
    </row>
    <row r="4854" spans="1:6" x14ac:dyDescent="0.3">
      <c r="A4854" s="21" t="s">
        <v>21</v>
      </c>
      <c r="B4854" s="21" t="s">
        <v>84</v>
      </c>
      <c r="C4854" s="21" t="s">
        <v>85</v>
      </c>
      <c r="D4854" s="22">
        <v>11</v>
      </c>
      <c r="E4854" s="23" t="s">
        <v>72</v>
      </c>
      <c r="F4854">
        <f t="shared" si="75"/>
        <v>201901</v>
      </c>
    </row>
    <row r="4855" spans="1:6" x14ac:dyDescent="0.3">
      <c r="A4855" s="21" t="s">
        <v>21</v>
      </c>
      <c r="B4855" s="21" t="s">
        <v>84</v>
      </c>
      <c r="C4855" s="21" t="s">
        <v>86</v>
      </c>
      <c r="D4855" s="22">
        <v>1</v>
      </c>
      <c r="E4855" s="23" t="s">
        <v>72</v>
      </c>
      <c r="F4855">
        <f t="shared" si="75"/>
        <v>201901</v>
      </c>
    </row>
    <row r="4856" spans="1:6" x14ac:dyDescent="0.3">
      <c r="A4856" s="21" t="s">
        <v>22</v>
      </c>
      <c r="B4856" s="21" t="s">
        <v>84</v>
      </c>
      <c r="C4856" s="21" t="s">
        <v>85</v>
      </c>
      <c r="D4856" s="22">
        <v>5</v>
      </c>
      <c r="E4856" s="23" t="s">
        <v>72</v>
      </c>
      <c r="F4856">
        <f t="shared" si="75"/>
        <v>201901</v>
      </c>
    </row>
    <row r="4857" spans="1:6" x14ac:dyDescent="0.3">
      <c r="A4857" s="21" t="s">
        <v>22</v>
      </c>
      <c r="B4857" s="21" t="s">
        <v>84</v>
      </c>
      <c r="C4857" s="21" t="s">
        <v>86</v>
      </c>
      <c r="D4857" s="22">
        <v>3</v>
      </c>
      <c r="E4857" s="23" t="s">
        <v>72</v>
      </c>
      <c r="F4857">
        <f t="shared" si="75"/>
        <v>201901</v>
      </c>
    </row>
    <row r="4858" spans="1:6" x14ac:dyDescent="0.3">
      <c r="A4858" s="21" t="s">
        <v>23</v>
      </c>
      <c r="B4858" s="21" t="s">
        <v>84</v>
      </c>
      <c r="C4858" s="21" t="s">
        <v>85</v>
      </c>
      <c r="D4858" s="22">
        <v>0</v>
      </c>
      <c r="E4858" s="23" t="s">
        <v>72</v>
      </c>
      <c r="F4858">
        <f t="shared" si="75"/>
        <v>201901</v>
      </c>
    </row>
    <row r="4859" spans="1:6" x14ac:dyDescent="0.3">
      <c r="A4859" s="21" t="s">
        <v>23</v>
      </c>
      <c r="B4859" s="21" t="s">
        <v>84</v>
      </c>
      <c r="C4859" s="21" t="s">
        <v>86</v>
      </c>
      <c r="D4859" s="22">
        <v>0</v>
      </c>
      <c r="E4859" s="23" t="s">
        <v>72</v>
      </c>
      <c r="F4859">
        <f t="shared" si="75"/>
        <v>201901</v>
      </c>
    </row>
    <row r="4860" spans="1:6" x14ac:dyDescent="0.3">
      <c r="A4860" s="21" t="s">
        <v>24</v>
      </c>
      <c r="B4860" s="21" t="s">
        <v>84</v>
      </c>
      <c r="C4860" s="21" t="s">
        <v>85</v>
      </c>
      <c r="D4860" s="22">
        <v>0</v>
      </c>
      <c r="E4860" s="23" t="s">
        <v>72</v>
      </c>
      <c r="F4860">
        <f t="shared" si="75"/>
        <v>201901</v>
      </c>
    </row>
    <row r="4861" spans="1:6" x14ac:dyDescent="0.3">
      <c r="A4861" s="21" t="s">
        <v>24</v>
      </c>
      <c r="B4861" s="21" t="s">
        <v>84</v>
      </c>
      <c r="C4861" s="21" t="s">
        <v>86</v>
      </c>
      <c r="D4861" s="22">
        <v>0</v>
      </c>
      <c r="E4861" s="23" t="s">
        <v>72</v>
      </c>
      <c r="F4861">
        <f t="shared" si="75"/>
        <v>201901</v>
      </c>
    </row>
    <row r="4862" spans="1:6" x14ac:dyDescent="0.3">
      <c r="A4862" s="21" t="s">
        <v>5</v>
      </c>
      <c r="B4862" s="21" t="s">
        <v>84</v>
      </c>
      <c r="C4862" s="21" t="s">
        <v>85</v>
      </c>
      <c r="D4862" s="22">
        <v>132</v>
      </c>
      <c r="E4862" s="23" t="s">
        <v>60</v>
      </c>
      <c r="F4862">
        <f t="shared" si="75"/>
        <v>202001</v>
      </c>
    </row>
    <row r="4863" spans="1:6" x14ac:dyDescent="0.3">
      <c r="A4863" s="21" t="s">
        <v>5</v>
      </c>
      <c r="B4863" s="21" t="s">
        <v>84</v>
      </c>
      <c r="C4863" s="21" t="s">
        <v>86</v>
      </c>
      <c r="D4863" s="22">
        <v>73</v>
      </c>
      <c r="E4863" s="23" t="s">
        <v>60</v>
      </c>
      <c r="F4863">
        <f t="shared" si="75"/>
        <v>202001</v>
      </c>
    </row>
    <row r="4864" spans="1:6" x14ac:dyDescent="0.3">
      <c r="A4864" s="21" t="s">
        <v>13</v>
      </c>
      <c r="B4864" s="21" t="s">
        <v>84</v>
      </c>
      <c r="C4864" s="21" t="s">
        <v>85</v>
      </c>
      <c r="D4864" s="22">
        <v>41</v>
      </c>
      <c r="E4864" s="23" t="s">
        <v>60</v>
      </c>
      <c r="F4864">
        <f t="shared" si="75"/>
        <v>202001</v>
      </c>
    </row>
    <row r="4865" spans="1:6" x14ac:dyDescent="0.3">
      <c r="A4865" s="21" t="s">
        <v>13</v>
      </c>
      <c r="B4865" s="21" t="s">
        <v>84</v>
      </c>
      <c r="C4865" s="21" t="s">
        <v>86</v>
      </c>
      <c r="D4865" s="22">
        <v>5</v>
      </c>
      <c r="E4865" s="23" t="s">
        <v>60</v>
      </c>
      <c r="F4865">
        <f t="shared" si="75"/>
        <v>202001</v>
      </c>
    </row>
    <row r="4866" spans="1:6" x14ac:dyDescent="0.3">
      <c r="A4866" s="21" t="s">
        <v>14</v>
      </c>
      <c r="B4866" s="21" t="s">
        <v>84</v>
      </c>
      <c r="C4866" s="21" t="s">
        <v>85</v>
      </c>
      <c r="D4866" s="22">
        <v>74</v>
      </c>
      <c r="E4866" s="23" t="s">
        <v>60</v>
      </c>
      <c r="F4866">
        <f t="shared" si="75"/>
        <v>202001</v>
      </c>
    </row>
    <row r="4867" spans="1:6" x14ac:dyDescent="0.3">
      <c r="A4867" s="21" t="s">
        <v>14</v>
      </c>
      <c r="B4867" s="21" t="s">
        <v>84</v>
      </c>
      <c r="C4867" s="21" t="s">
        <v>86</v>
      </c>
      <c r="D4867" s="22">
        <v>53</v>
      </c>
      <c r="E4867" s="23" t="s">
        <v>60</v>
      </c>
      <c r="F4867">
        <f t="shared" ref="F4867:F4930" si="76">YEAR(E4867)*100+MONTH(E4867)</f>
        <v>202001</v>
      </c>
    </row>
    <row r="4868" spans="1:6" x14ac:dyDescent="0.3">
      <c r="A4868" s="21" t="s">
        <v>140</v>
      </c>
      <c r="B4868" s="21" t="s">
        <v>84</v>
      </c>
      <c r="C4868" s="21" t="s">
        <v>85</v>
      </c>
      <c r="D4868" s="22">
        <v>7</v>
      </c>
      <c r="E4868" s="23" t="s">
        <v>60</v>
      </c>
      <c r="F4868">
        <f t="shared" si="76"/>
        <v>202001</v>
      </c>
    </row>
    <row r="4869" spans="1:6" x14ac:dyDescent="0.3">
      <c r="A4869" s="21" t="s">
        <v>140</v>
      </c>
      <c r="B4869" s="21" t="s">
        <v>84</v>
      </c>
      <c r="C4869" s="21" t="s">
        <v>86</v>
      </c>
      <c r="D4869" s="22">
        <v>1</v>
      </c>
      <c r="E4869" s="23" t="s">
        <v>60</v>
      </c>
      <c r="F4869">
        <f t="shared" si="76"/>
        <v>202001</v>
      </c>
    </row>
    <row r="4870" spans="1:6" x14ac:dyDescent="0.3">
      <c r="A4870" s="21" t="s">
        <v>15</v>
      </c>
      <c r="B4870" s="21" t="s">
        <v>84</v>
      </c>
      <c r="C4870" s="21" t="s">
        <v>85</v>
      </c>
      <c r="D4870" s="22">
        <v>166</v>
      </c>
      <c r="E4870" s="23" t="s">
        <v>60</v>
      </c>
      <c r="F4870">
        <f t="shared" si="76"/>
        <v>202001</v>
      </c>
    </row>
    <row r="4871" spans="1:6" x14ac:dyDescent="0.3">
      <c r="A4871" s="21" t="s">
        <v>15</v>
      </c>
      <c r="B4871" s="21" t="s">
        <v>84</v>
      </c>
      <c r="C4871" s="21" t="s">
        <v>86</v>
      </c>
      <c r="D4871" s="22">
        <v>94</v>
      </c>
      <c r="E4871" s="23" t="s">
        <v>60</v>
      </c>
      <c r="F4871">
        <f t="shared" si="76"/>
        <v>202001</v>
      </c>
    </row>
    <row r="4872" spans="1:6" x14ac:dyDescent="0.3">
      <c r="A4872" s="21" t="s">
        <v>16</v>
      </c>
      <c r="B4872" s="21" t="s">
        <v>84</v>
      </c>
      <c r="C4872" s="21" t="s">
        <v>85</v>
      </c>
      <c r="D4872" s="22">
        <v>195</v>
      </c>
      <c r="E4872" s="23" t="s">
        <v>60</v>
      </c>
      <c r="F4872">
        <f t="shared" si="76"/>
        <v>202001</v>
      </c>
    </row>
    <row r="4873" spans="1:6" x14ac:dyDescent="0.3">
      <c r="A4873" s="21" t="s">
        <v>16</v>
      </c>
      <c r="B4873" s="21" t="s">
        <v>84</v>
      </c>
      <c r="C4873" s="21" t="s">
        <v>86</v>
      </c>
      <c r="D4873" s="22">
        <v>48</v>
      </c>
      <c r="E4873" s="23" t="s">
        <v>60</v>
      </c>
      <c r="F4873">
        <f t="shared" si="76"/>
        <v>202001</v>
      </c>
    </row>
    <row r="4874" spans="1:6" x14ac:dyDescent="0.3">
      <c r="A4874" s="21" t="s">
        <v>17</v>
      </c>
      <c r="B4874" s="21" t="s">
        <v>84</v>
      </c>
      <c r="C4874" s="21" t="s">
        <v>85</v>
      </c>
      <c r="D4874" s="22">
        <v>34</v>
      </c>
      <c r="E4874" s="23" t="s">
        <v>60</v>
      </c>
      <c r="F4874">
        <f t="shared" si="76"/>
        <v>202001</v>
      </c>
    </row>
    <row r="4875" spans="1:6" x14ac:dyDescent="0.3">
      <c r="A4875" s="21" t="s">
        <v>17</v>
      </c>
      <c r="B4875" s="21" t="s">
        <v>84</v>
      </c>
      <c r="C4875" s="21" t="s">
        <v>86</v>
      </c>
      <c r="D4875" s="22">
        <v>3</v>
      </c>
      <c r="E4875" s="23" t="s">
        <v>60</v>
      </c>
      <c r="F4875">
        <f t="shared" si="76"/>
        <v>202001</v>
      </c>
    </row>
    <row r="4876" spans="1:6" x14ac:dyDescent="0.3">
      <c r="A4876" s="21" t="s">
        <v>141</v>
      </c>
      <c r="B4876" s="21" t="s">
        <v>84</v>
      </c>
      <c r="C4876" s="21" t="s">
        <v>85</v>
      </c>
      <c r="D4876" s="22">
        <v>0</v>
      </c>
      <c r="E4876" s="23" t="s">
        <v>60</v>
      </c>
      <c r="F4876">
        <f t="shared" si="76"/>
        <v>202001</v>
      </c>
    </row>
    <row r="4877" spans="1:6" x14ac:dyDescent="0.3">
      <c r="A4877" s="21" t="s">
        <v>141</v>
      </c>
      <c r="B4877" s="21" t="s">
        <v>84</v>
      </c>
      <c r="C4877" s="21" t="s">
        <v>86</v>
      </c>
      <c r="D4877" s="22">
        <v>0</v>
      </c>
      <c r="E4877" s="23" t="s">
        <v>60</v>
      </c>
      <c r="F4877">
        <f t="shared" si="76"/>
        <v>202001</v>
      </c>
    </row>
    <row r="4878" spans="1:6" x14ac:dyDescent="0.3">
      <c r="A4878" s="21" t="s">
        <v>18</v>
      </c>
      <c r="B4878" s="21" t="s">
        <v>84</v>
      </c>
      <c r="C4878" s="21" t="s">
        <v>85</v>
      </c>
      <c r="D4878" s="22">
        <v>84</v>
      </c>
      <c r="E4878" s="23" t="s">
        <v>60</v>
      </c>
      <c r="F4878">
        <f t="shared" si="76"/>
        <v>202001</v>
      </c>
    </row>
    <row r="4879" spans="1:6" x14ac:dyDescent="0.3">
      <c r="A4879" s="21" t="s">
        <v>18</v>
      </c>
      <c r="B4879" s="21" t="s">
        <v>84</v>
      </c>
      <c r="C4879" s="21" t="s">
        <v>86</v>
      </c>
      <c r="D4879" s="22">
        <v>38</v>
      </c>
      <c r="E4879" s="23" t="s">
        <v>60</v>
      </c>
      <c r="F4879">
        <f t="shared" si="76"/>
        <v>202001</v>
      </c>
    </row>
    <row r="4880" spans="1:6" x14ac:dyDescent="0.3">
      <c r="A4880" s="21" t="s">
        <v>19</v>
      </c>
      <c r="B4880" s="21" t="s">
        <v>84</v>
      </c>
      <c r="C4880" s="21" t="s">
        <v>85</v>
      </c>
      <c r="D4880" s="22">
        <v>7</v>
      </c>
      <c r="E4880" s="23" t="s">
        <v>60</v>
      </c>
      <c r="F4880">
        <f t="shared" si="76"/>
        <v>202001</v>
      </c>
    </row>
    <row r="4881" spans="1:6" x14ac:dyDescent="0.3">
      <c r="A4881" s="21" t="s">
        <v>19</v>
      </c>
      <c r="B4881" s="21" t="s">
        <v>84</v>
      </c>
      <c r="C4881" s="21" t="s">
        <v>86</v>
      </c>
      <c r="D4881" s="22">
        <v>5</v>
      </c>
      <c r="E4881" s="23" t="s">
        <v>60</v>
      </c>
      <c r="F4881">
        <f t="shared" si="76"/>
        <v>202001</v>
      </c>
    </row>
    <row r="4882" spans="1:6" x14ac:dyDescent="0.3">
      <c r="A4882" s="21" t="s">
        <v>20</v>
      </c>
      <c r="B4882" s="21" t="s">
        <v>84</v>
      </c>
      <c r="C4882" s="21" t="s">
        <v>85</v>
      </c>
      <c r="D4882" s="22">
        <v>8</v>
      </c>
      <c r="E4882" s="23" t="s">
        <v>60</v>
      </c>
      <c r="F4882">
        <f t="shared" si="76"/>
        <v>202001</v>
      </c>
    </row>
    <row r="4883" spans="1:6" x14ac:dyDescent="0.3">
      <c r="A4883" s="21" t="s">
        <v>20</v>
      </c>
      <c r="B4883" s="21" t="s">
        <v>84</v>
      </c>
      <c r="C4883" s="21" t="s">
        <v>86</v>
      </c>
      <c r="D4883" s="22">
        <v>2</v>
      </c>
      <c r="E4883" s="23" t="s">
        <v>60</v>
      </c>
      <c r="F4883">
        <f t="shared" si="76"/>
        <v>202001</v>
      </c>
    </row>
    <row r="4884" spans="1:6" x14ac:dyDescent="0.3">
      <c r="A4884" s="21" t="s">
        <v>21</v>
      </c>
      <c r="B4884" s="21" t="s">
        <v>84</v>
      </c>
      <c r="C4884" s="21" t="s">
        <v>85</v>
      </c>
      <c r="D4884" s="22">
        <v>12</v>
      </c>
      <c r="E4884" s="23" t="s">
        <v>60</v>
      </c>
      <c r="F4884">
        <f t="shared" si="76"/>
        <v>202001</v>
      </c>
    </row>
    <row r="4885" spans="1:6" x14ac:dyDescent="0.3">
      <c r="A4885" s="21" t="s">
        <v>21</v>
      </c>
      <c r="B4885" s="21" t="s">
        <v>84</v>
      </c>
      <c r="C4885" s="21" t="s">
        <v>86</v>
      </c>
      <c r="D4885" s="22">
        <v>3</v>
      </c>
      <c r="E4885" s="23" t="s">
        <v>60</v>
      </c>
      <c r="F4885">
        <f t="shared" si="76"/>
        <v>202001</v>
      </c>
    </row>
    <row r="4886" spans="1:6" x14ac:dyDescent="0.3">
      <c r="A4886" s="21" t="s">
        <v>22</v>
      </c>
      <c r="B4886" s="21" t="s">
        <v>84</v>
      </c>
      <c r="C4886" s="21" t="s">
        <v>85</v>
      </c>
      <c r="D4886" s="22">
        <v>3</v>
      </c>
      <c r="E4886" s="23" t="s">
        <v>60</v>
      </c>
      <c r="F4886">
        <f t="shared" si="76"/>
        <v>202001</v>
      </c>
    </row>
    <row r="4887" spans="1:6" x14ac:dyDescent="0.3">
      <c r="A4887" s="21" t="s">
        <v>22</v>
      </c>
      <c r="B4887" s="21" t="s">
        <v>84</v>
      </c>
      <c r="C4887" s="21" t="s">
        <v>86</v>
      </c>
      <c r="D4887" s="22">
        <v>2</v>
      </c>
      <c r="E4887" s="23" t="s">
        <v>60</v>
      </c>
      <c r="F4887">
        <f t="shared" si="76"/>
        <v>202001</v>
      </c>
    </row>
    <row r="4888" spans="1:6" x14ac:dyDescent="0.3">
      <c r="A4888" s="21" t="s">
        <v>23</v>
      </c>
      <c r="B4888" s="21" t="s">
        <v>84</v>
      </c>
      <c r="C4888" s="21" t="s">
        <v>85</v>
      </c>
      <c r="D4888" s="22">
        <v>0</v>
      </c>
      <c r="E4888" s="23" t="s">
        <v>60</v>
      </c>
      <c r="F4888">
        <f t="shared" si="76"/>
        <v>202001</v>
      </c>
    </row>
    <row r="4889" spans="1:6" x14ac:dyDescent="0.3">
      <c r="A4889" s="21" t="s">
        <v>23</v>
      </c>
      <c r="B4889" s="21" t="s">
        <v>84</v>
      </c>
      <c r="C4889" s="21" t="s">
        <v>86</v>
      </c>
      <c r="D4889" s="22">
        <v>0</v>
      </c>
      <c r="E4889" s="23" t="s">
        <v>60</v>
      </c>
      <c r="F4889">
        <f t="shared" si="76"/>
        <v>202001</v>
      </c>
    </row>
    <row r="4890" spans="1:6" x14ac:dyDescent="0.3">
      <c r="A4890" s="21" t="s">
        <v>24</v>
      </c>
      <c r="B4890" s="21" t="s">
        <v>84</v>
      </c>
      <c r="C4890" s="21" t="s">
        <v>85</v>
      </c>
      <c r="D4890" s="22">
        <v>0</v>
      </c>
      <c r="E4890" s="23" t="s">
        <v>60</v>
      </c>
      <c r="F4890">
        <f t="shared" si="76"/>
        <v>202001</v>
      </c>
    </row>
    <row r="4891" spans="1:6" x14ac:dyDescent="0.3">
      <c r="A4891" s="21" t="s">
        <v>24</v>
      </c>
      <c r="B4891" s="21" t="s">
        <v>84</v>
      </c>
      <c r="C4891" s="21" t="s">
        <v>86</v>
      </c>
      <c r="D4891" s="22">
        <v>0</v>
      </c>
      <c r="E4891" s="23" t="s">
        <v>60</v>
      </c>
      <c r="F4891">
        <f t="shared" si="76"/>
        <v>202001</v>
      </c>
    </row>
    <row r="4892" spans="1:6" x14ac:dyDescent="0.3">
      <c r="A4892" s="21" t="s">
        <v>5</v>
      </c>
      <c r="B4892" s="21" t="s">
        <v>84</v>
      </c>
      <c r="C4892" s="21" t="s">
        <v>85</v>
      </c>
      <c r="D4892" s="22">
        <v>105</v>
      </c>
      <c r="E4892" s="23" t="s">
        <v>61</v>
      </c>
      <c r="F4892">
        <f t="shared" si="76"/>
        <v>202002</v>
      </c>
    </row>
    <row r="4893" spans="1:6" x14ac:dyDescent="0.3">
      <c r="A4893" s="21" t="s">
        <v>5</v>
      </c>
      <c r="B4893" s="21" t="s">
        <v>84</v>
      </c>
      <c r="C4893" s="21" t="s">
        <v>86</v>
      </c>
      <c r="D4893" s="22">
        <v>50</v>
      </c>
      <c r="E4893" s="23" t="s">
        <v>61</v>
      </c>
      <c r="F4893">
        <f t="shared" si="76"/>
        <v>202002</v>
      </c>
    </row>
    <row r="4894" spans="1:6" x14ac:dyDescent="0.3">
      <c r="A4894" s="21" t="s">
        <v>13</v>
      </c>
      <c r="B4894" s="21" t="s">
        <v>84</v>
      </c>
      <c r="C4894" s="21" t="s">
        <v>85</v>
      </c>
      <c r="D4894" s="22">
        <v>33</v>
      </c>
      <c r="E4894" s="23" t="s">
        <v>61</v>
      </c>
      <c r="F4894">
        <f t="shared" si="76"/>
        <v>202002</v>
      </c>
    </row>
    <row r="4895" spans="1:6" x14ac:dyDescent="0.3">
      <c r="A4895" s="21" t="s">
        <v>13</v>
      </c>
      <c r="B4895" s="21" t="s">
        <v>84</v>
      </c>
      <c r="C4895" s="21" t="s">
        <v>86</v>
      </c>
      <c r="D4895" s="22">
        <v>2</v>
      </c>
      <c r="E4895" s="23" t="s">
        <v>61</v>
      </c>
      <c r="F4895">
        <f t="shared" si="76"/>
        <v>202002</v>
      </c>
    </row>
    <row r="4896" spans="1:6" x14ac:dyDescent="0.3">
      <c r="A4896" s="21" t="s">
        <v>14</v>
      </c>
      <c r="B4896" s="21" t="s">
        <v>84</v>
      </c>
      <c r="C4896" s="21" t="s">
        <v>85</v>
      </c>
      <c r="D4896" s="22">
        <v>53</v>
      </c>
      <c r="E4896" s="23" t="s">
        <v>61</v>
      </c>
      <c r="F4896">
        <f t="shared" si="76"/>
        <v>202002</v>
      </c>
    </row>
    <row r="4897" spans="1:6" x14ac:dyDescent="0.3">
      <c r="A4897" s="21" t="s">
        <v>14</v>
      </c>
      <c r="B4897" s="21" t="s">
        <v>84</v>
      </c>
      <c r="C4897" s="21" t="s">
        <v>86</v>
      </c>
      <c r="D4897" s="22">
        <v>32</v>
      </c>
      <c r="E4897" s="23" t="s">
        <v>61</v>
      </c>
      <c r="F4897">
        <f t="shared" si="76"/>
        <v>202002</v>
      </c>
    </row>
    <row r="4898" spans="1:6" x14ac:dyDescent="0.3">
      <c r="A4898" s="21" t="s">
        <v>140</v>
      </c>
      <c r="B4898" s="21" t="s">
        <v>84</v>
      </c>
      <c r="C4898" s="21" t="s">
        <v>85</v>
      </c>
      <c r="D4898" s="22">
        <v>1</v>
      </c>
      <c r="E4898" s="23" t="s">
        <v>61</v>
      </c>
      <c r="F4898">
        <f t="shared" si="76"/>
        <v>202002</v>
      </c>
    </row>
    <row r="4899" spans="1:6" x14ac:dyDescent="0.3">
      <c r="A4899" s="21" t="s">
        <v>140</v>
      </c>
      <c r="B4899" s="21" t="s">
        <v>84</v>
      </c>
      <c r="C4899" s="21" t="s">
        <v>86</v>
      </c>
      <c r="D4899" s="22">
        <v>0</v>
      </c>
      <c r="E4899" s="23" t="s">
        <v>61</v>
      </c>
      <c r="F4899">
        <f t="shared" si="76"/>
        <v>202002</v>
      </c>
    </row>
    <row r="4900" spans="1:6" x14ac:dyDescent="0.3">
      <c r="A4900" s="21" t="s">
        <v>15</v>
      </c>
      <c r="B4900" s="21" t="s">
        <v>84</v>
      </c>
      <c r="C4900" s="21" t="s">
        <v>85</v>
      </c>
      <c r="D4900" s="22">
        <v>188</v>
      </c>
      <c r="E4900" s="23" t="s">
        <v>61</v>
      </c>
      <c r="F4900">
        <f t="shared" si="76"/>
        <v>202002</v>
      </c>
    </row>
    <row r="4901" spans="1:6" x14ac:dyDescent="0.3">
      <c r="A4901" s="21" t="s">
        <v>15</v>
      </c>
      <c r="B4901" s="21" t="s">
        <v>84</v>
      </c>
      <c r="C4901" s="21" t="s">
        <v>86</v>
      </c>
      <c r="D4901" s="22">
        <v>77</v>
      </c>
      <c r="E4901" s="23" t="s">
        <v>61</v>
      </c>
      <c r="F4901">
        <f t="shared" si="76"/>
        <v>202002</v>
      </c>
    </row>
    <row r="4902" spans="1:6" x14ac:dyDescent="0.3">
      <c r="A4902" s="21" t="s">
        <v>16</v>
      </c>
      <c r="B4902" s="21" t="s">
        <v>84</v>
      </c>
      <c r="C4902" s="21" t="s">
        <v>85</v>
      </c>
      <c r="D4902" s="22">
        <v>204</v>
      </c>
      <c r="E4902" s="23" t="s">
        <v>61</v>
      </c>
      <c r="F4902">
        <f t="shared" si="76"/>
        <v>202002</v>
      </c>
    </row>
    <row r="4903" spans="1:6" x14ac:dyDescent="0.3">
      <c r="A4903" s="21" t="s">
        <v>16</v>
      </c>
      <c r="B4903" s="21" t="s">
        <v>84</v>
      </c>
      <c r="C4903" s="21" t="s">
        <v>86</v>
      </c>
      <c r="D4903" s="22">
        <v>52</v>
      </c>
      <c r="E4903" s="23" t="s">
        <v>61</v>
      </c>
      <c r="F4903">
        <f t="shared" si="76"/>
        <v>202002</v>
      </c>
    </row>
    <row r="4904" spans="1:6" x14ac:dyDescent="0.3">
      <c r="A4904" s="21" t="s">
        <v>17</v>
      </c>
      <c r="B4904" s="21" t="s">
        <v>84</v>
      </c>
      <c r="C4904" s="21" t="s">
        <v>85</v>
      </c>
      <c r="D4904" s="22">
        <v>11</v>
      </c>
      <c r="E4904" s="23" t="s">
        <v>61</v>
      </c>
      <c r="F4904">
        <f t="shared" si="76"/>
        <v>202002</v>
      </c>
    </row>
    <row r="4905" spans="1:6" x14ac:dyDescent="0.3">
      <c r="A4905" s="21" t="s">
        <v>17</v>
      </c>
      <c r="B4905" s="21" t="s">
        <v>84</v>
      </c>
      <c r="C4905" s="21" t="s">
        <v>86</v>
      </c>
      <c r="D4905" s="22">
        <v>1</v>
      </c>
      <c r="E4905" s="23" t="s">
        <v>61</v>
      </c>
      <c r="F4905">
        <f t="shared" si="76"/>
        <v>202002</v>
      </c>
    </row>
    <row r="4906" spans="1:6" x14ac:dyDescent="0.3">
      <c r="A4906" s="21" t="s">
        <v>141</v>
      </c>
      <c r="B4906" s="21" t="s">
        <v>84</v>
      </c>
      <c r="C4906" s="21" t="s">
        <v>85</v>
      </c>
      <c r="D4906" s="22">
        <v>0</v>
      </c>
      <c r="E4906" s="23" t="s">
        <v>61</v>
      </c>
      <c r="F4906">
        <f t="shared" si="76"/>
        <v>202002</v>
      </c>
    </row>
    <row r="4907" spans="1:6" x14ac:dyDescent="0.3">
      <c r="A4907" s="21" t="s">
        <v>141</v>
      </c>
      <c r="B4907" s="21" t="s">
        <v>84</v>
      </c>
      <c r="C4907" s="21" t="s">
        <v>86</v>
      </c>
      <c r="D4907" s="22">
        <v>0</v>
      </c>
      <c r="E4907" s="23" t="s">
        <v>61</v>
      </c>
      <c r="F4907">
        <f t="shared" si="76"/>
        <v>202002</v>
      </c>
    </row>
    <row r="4908" spans="1:6" x14ac:dyDescent="0.3">
      <c r="A4908" s="21" t="s">
        <v>18</v>
      </c>
      <c r="B4908" s="21" t="s">
        <v>84</v>
      </c>
      <c r="C4908" s="21" t="s">
        <v>85</v>
      </c>
      <c r="D4908" s="22">
        <v>101</v>
      </c>
      <c r="E4908" s="23" t="s">
        <v>61</v>
      </c>
      <c r="F4908">
        <f t="shared" si="76"/>
        <v>202002</v>
      </c>
    </row>
    <row r="4909" spans="1:6" x14ac:dyDescent="0.3">
      <c r="A4909" s="21" t="s">
        <v>18</v>
      </c>
      <c r="B4909" s="21" t="s">
        <v>84</v>
      </c>
      <c r="C4909" s="21" t="s">
        <v>86</v>
      </c>
      <c r="D4909" s="22">
        <v>54</v>
      </c>
      <c r="E4909" s="23" t="s">
        <v>61</v>
      </c>
      <c r="F4909">
        <f t="shared" si="76"/>
        <v>202002</v>
      </c>
    </row>
    <row r="4910" spans="1:6" x14ac:dyDescent="0.3">
      <c r="A4910" s="21" t="s">
        <v>19</v>
      </c>
      <c r="B4910" s="21" t="s">
        <v>84</v>
      </c>
      <c r="C4910" s="21" t="s">
        <v>85</v>
      </c>
      <c r="D4910" s="22">
        <v>6</v>
      </c>
      <c r="E4910" s="23" t="s">
        <v>61</v>
      </c>
      <c r="F4910">
        <f t="shared" si="76"/>
        <v>202002</v>
      </c>
    </row>
    <row r="4911" spans="1:6" x14ac:dyDescent="0.3">
      <c r="A4911" s="21" t="s">
        <v>19</v>
      </c>
      <c r="B4911" s="21" t="s">
        <v>84</v>
      </c>
      <c r="C4911" s="21" t="s">
        <v>86</v>
      </c>
      <c r="D4911" s="22">
        <v>9</v>
      </c>
      <c r="E4911" s="23" t="s">
        <v>61</v>
      </c>
      <c r="F4911">
        <f t="shared" si="76"/>
        <v>202002</v>
      </c>
    </row>
    <row r="4912" spans="1:6" x14ac:dyDescent="0.3">
      <c r="A4912" s="21" t="s">
        <v>20</v>
      </c>
      <c r="B4912" s="21" t="s">
        <v>84</v>
      </c>
      <c r="C4912" s="21" t="s">
        <v>85</v>
      </c>
      <c r="D4912" s="22">
        <v>6</v>
      </c>
      <c r="E4912" s="23" t="s">
        <v>61</v>
      </c>
      <c r="F4912">
        <f t="shared" si="76"/>
        <v>202002</v>
      </c>
    </row>
    <row r="4913" spans="1:6" x14ac:dyDescent="0.3">
      <c r="A4913" s="21" t="s">
        <v>20</v>
      </c>
      <c r="B4913" s="21" t="s">
        <v>84</v>
      </c>
      <c r="C4913" s="21" t="s">
        <v>86</v>
      </c>
      <c r="D4913" s="22">
        <v>0</v>
      </c>
      <c r="E4913" s="23" t="s">
        <v>61</v>
      </c>
      <c r="F4913">
        <f t="shared" si="76"/>
        <v>202002</v>
      </c>
    </row>
    <row r="4914" spans="1:6" x14ac:dyDescent="0.3">
      <c r="A4914" s="21" t="s">
        <v>21</v>
      </c>
      <c r="B4914" s="21" t="s">
        <v>84</v>
      </c>
      <c r="C4914" s="21" t="s">
        <v>85</v>
      </c>
      <c r="D4914" s="22">
        <v>7</v>
      </c>
      <c r="E4914" s="23" t="s">
        <v>61</v>
      </c>
      <c r="F4914">
        <f t="shared" si="76"/>
        <v>202002</v>
      </c>
    </row>
    <row r="4915" spans="1:6" x14ac:dyDescent="0.3">
      <c r="A4915" s="21" t="s">
        <v>21</v>
      </c>
      <c r="B4915" s="21" t="s">
        <v>84</v>
      </c>
      <c r="C4915" s="21" t="s">
        <v>86</v>
      </c>
      <c r="D4915" s="22">
        <v>2</v>
      </c>
      <c r="E4915" s="23" t="s">
        <v>61</v>
      </c>
      <c r="F4915">
        <f t="shared" si="76"/>
        <v>202002</v>
      </c>
    </row>
    <row r="4916" spans="1:6" x14ac:dyDescent="0.3">
      <c r="A4916" s="21" t="s">
        <v>22</v>
      </c>
      <c r="B4916" s="21" t="s">
        <v>84</v>
      </c>
      <c r="C4916" s="21" t="s">
        <v>85</v>
      </c>
      <c r="D4916" s="22">
        <v>5</v>
      </c>
      <c r="E4916" s="23" t="s">
        <v>61</v>
      </c>
      <c r="F4916">
        <f t="shared" si="76"/>
        <v>202002</v>
      </c>
    </row>
    <row r="4917" spans="1:6" x14ac:dyDescent="0.3">
      <c r="A4917" s="21" t="s">
        <v>22</v>
      </c>
      <c r="B4917" s="21" t="s">
        <v>84</v>
      </c>
      <c r="C4917" s="21" t="s">
        <v>86</v>
      </c>
      <c r="D4917" s="22">
        <v>2</v>
      </c>
      <c r="E4917" s="23" t="s">
        <v>61</v>
      </c>
      <c r="F4917">
        <f t="shared" si="76"/>
        <v>202002</v>
      </c>
    </row>
    <row r="4918" spans="1:6" x14ac:dyDescent="0.3">
      <c r="A4918" s="21" t="s">
        <v>23</v>
      </c>
      <c r="B4918" s="21" t="s">
        <v>84</v>
      </c>
      <c r="C4918" s="21" t="s">
        <v>85</v>
      </c>
      <c r="D4918" s="22">
        <v>0</v>
      </c>
      <c r="E4918" s="23" t="s">
        <v>61</v>
      </c>
      <c r="F4918">
        <f t="shared" si="76"/>
        <v>202002</v>
      </c>
    </row>
    <row r="4919" spans="1:6" x14ac:dyDescent="0.3">
      <c r="A4919" s="21" t="s">
        <v>23</v>
      </c>
      <c r="B4919" s="21" t="s">
        <v>84</v>
      </c>
      <c r="C4919" s="21" t="s">
        <v>86</v>
      </c>
      <c r="D4919" s="22">
        <v>0</v>
      </c>
      <c r="E4919" s="23" t="s">
        <v>61</v>
      </c>
      <c r="F4919">
        <f t="shared" si="76"/>
        <v>202002</v>
      </c>
    </row>
    <row r="4920" spans="1:6" x14ac:dyDescent="0.3">
      <c r="A4920" s="21" t="s">
        <v>24</v>
      </c>
      <c r="B4920" s="21" t="s">
        <v>84</v>
      </c>
      <c r="C4920" s="21" t="s">
        <v>85</v>
      </c>
      <c r="D4920" s="22">
        <v>2</v>
      </c>
      <c r="E4920" s="23" t="s">
        <v>61</v>
      </c>
      <c r="F4920">
        <f t="shared" si="76"/>
        <v>202002</v>
      </c>
    </row>
    <row r="4921" spans="1:6" x14ac:dyDescent="0.3">
      <c r="A4921" s="21" t="s">
        <v>24</v>
      </c>
      <c r="B4921" s="21" t="s">
        <v>84</v>
      </c>
      <c r="C4921" s="21" t="s">
        <v>86</v>
      </c>
      <c r="D4921" s="22">
        <v>0</v>
      </c>
      <c r="E4921" s="23" t="s">
        <v>61</v>
      </c>
      <c r="F4921">
        <f t="shared" si="76"/>
        <v>202002</v>
      </c>
    </row>
    <row r="4922" spans="1:6" x14ac:dyDescent="0.3">
      <c r="A4922" s="21" t="s">
        <v>5</v>
      </c>
      <c r="B4922" s="21" t="s">
        <v>84</v>
      </c>
      <c r="C4922" s="21" t="s">
        <v>85</v>
      </c>
      <c r="D4922" s="22">
        <v>110</v>
      </c>
      <c r="E4922" s="23" t="s">
        <v>62</v>
      </c>
      <c r="F4922">
        <f t="shared" si="76"/>
        <v>202003</v>
      </c>
    </row>
    <row r="4923" spans="1:6" x14ac:dyDescent="0.3">
      <c r="A4923" s="21" t="s">
        <v>5</v>
      </c>
      <c r="B4923" s="21" t="s">
        <v>84</v>
      </c>
      <c r="C4923" s="21" t="s">
        <v>86</v>
      </c>
      <c r="D4923" s="22">
        <v>53</v>
      </c>
      <c r="E4923" s="23" t="s">
        <v>62</v>
      </c>
      <c r="F4923">
        <f t="shared" si="76"/>
        <v>202003</v>
      </c>
    </row>
    <row r="4924" spans="1:6" x14ac:dyDescent="0.3">
      <c r="A4924" s="21" t="s">
        <v>13</v>
      </c>
      <c r="B4924" s="21" t="s">
        <v>84</v>
      </c>
      <c r="C4924" s="21" t="s">
        <v>85</v>
      </c>
      <c r="D4924" s="22">
        <v>15</v>
      </c>
      <c r="E4924" s="23" t="s">
        <v>62</v>
      </c>
      <c r="F4924">
        <f t="shared" si="76"/>
        <v>202003</v>
      </c>
    </row>
    <row r="4925" spans="1:6" x14ac:dyDescent="0.3">
      <c r="A4925" s="21" t="s">
        <v>13</v>
      </c>
      <c r="B4925" s="21" t="s">
        <v>84</v>
      </c>
      <c r="C4925" s="21" t="s">
        <v>86</v>
      </c>
      <c r="D4925" s="22">
        <v>0</v>
      </c>
      <c r="E4925" s="23" t="s">
        <v>62</v>
      </c>
      <c r="F4925">
        <f t="shared" si="76"/>
        <v>202003</v>
      </c>
    </row>
    <row r="4926" spans="1:6" x14ac:dyDescent="0.3">
      <c r="A4926" s="21" t="s">
        <v>14</v>
      </c>
      <c r="B4926" s="21" t="s">
        <v>84</v>
      </c>
      <c r="C4926" s="21" t="s">
        <v>85</v>
      </c>
      <c r="D4926" s="22">
        <v>58</v>
      </c>
      <c r="E4926" s="23" t="s">
        <v>62</v>
      </c>
      <c r="F4926">
        <f t="shared" si="76"/>
        <v>202003</v>
      </c>
    </row>
    <row r="4927" spans="1:6" x14ac:dyDescent="0.3">
      <c r="A4927" s="21" t="s">
        <v>14</v>
      </c>
      <c r="B4927" s="21" t="s">
        <v>84</v>
      </c>
      <c r="C4927" s="21" t="s">
        <v>86</v>
      </c>
      <c r="D4927" s="22">
        <v>27</v>
      </c>
      <c r="E4927" s="23" t="s">
        <v>62</v>
      </c>
      <c r="F4927">
        <f t="shared" si="76"/>
        <v>202003</v>
      </c>
    </row>
    <row r="4928" spans="1:6" x14ac:dyDescent="0.3">
      <c r="A4928" s="21" t="s">
        <v>140</v>
      </c>
      <c r="B4928" s="21" t="s">
        <v>84</v>
      </c>
      <c r="C4928" s="21" t="s">
        <v>85</v>
      </c>
      <c r="D4928" s="22">
        <v>0</v>
      </c>
      <c r="E4928" s="23" t="s">
        <v>62</v>
      </c>
      <c r="F4928">
        <f t="shared" si="76"/>
        <v>202003</v>
      </c>
    </row>
    <row r="4929" spans="1:6" x14ac:dyDescent="0.3">
      <c r="A4929" s="21" t="s">
        <v>140</v>
      </c>
      <c r="B4929" s="21" t="s">
        <v>84</v>
      </c>
      <c r="C4929" s="21" t="s">
        <v>86</v>
      </c>
      <c r="D4929" s="22">
        <v>0</v>
      </c>
      <c r="E4929" s="23" t="s">
        <v>62</v>
      </c>
      <c r="F4929">
        <f t="shared" si="76"/>
        <v>202003</v>
      </c>
    </row>
    <row r="4930" spans="1:6" x14ac:dyDescent="0.3">
      <c r="A4930" s="21" t="s">
        <v>15</v>
      </c>
      <c r="B4930" s="21" t="s">
        <v>84</v>
      </c>
      <c r="C4930" s="21" t="s">
        <v>85</v>
      </c>
      <c r="D4930" s="22">
        <v>149</v>
      </c>
      <c r="E4930" s="23" t="s">
        <v>62</v>
      </c>
      <c r="F4930">
        <f t="shared" si="76"/>
        <v>202003</v>
      </c>
    </row>
    <row r="4931" spans="1:6" x14ac:dyDescent="0.3">
      <c r="A4931" s="21" t="s">
        <v>15</v>
      </c>
      <c r="B4931" s="21" t="s">
        <v>84</v>
      </c>
      <c r="C4931" s="21" t="s">
        <v>86</v>
      </c>
      <c r="D4931" s="22">
        <v>72</v>
      </c>
      <c r="E4931" s="23" t="s">
        <v>62</v>
      </c>
      <c r="F4931">
        <f t="shared" ref="F4931:F4994" si="77">YEAR(E4931)*100+MONTH(E4931)</f>
        <v>202003</v>
      </c>
    </row>
    <row r="4932" spans="1:6" x14ac:dyDescent="0.3">
      <c r="A4932" s="21" t="s">
        <v>16</v>
      </c>
      <c r="B4932" s="21" t="s">
        <v>84</v>
      </c>
      <c r="C4932" s="21" t="s">
        <v>85</v>
      </c>
      <c r="D4932" s="22">
        <v>148</v>
      </c>
      <c r="E4932" s="23" t="s">
        <v>62</v>
      </c>
      <c r="F4932">
        <f t="shared" si="77"/>
        <v>202003</v>
      </c>
    </row>
    <row r="4933" spans="1:6" x14ac:dyDescent="0.3">
      <c r="A4933" s="21" t="s">
        <v>16</v>
      </c>
      <c r="B4933" s="21" t="s">
        <v>84</v>
      </c>
      <c r="C4933" s="21" t="s">
        <v>86</v>
      </c>
      <c r="D4933" s="22">
        <v>42</v>
      </c>
      <c r="E4933" s="23" t="s">
        <v>62</v>
      </c>
      <c r="F4933">
        <f t="shared" si="77"/>
        <v>202003</v>
      </c>
    </row>
    <row r="4934" spans="1:6" x14ac:dyDescent="0.3">
      <c r="A4934" s="21" t="s">
        <v>17</v>
      </c>
      <c r="B4934" s="21" t="s">
        <v>84</v>
      </c>
      <c r="C4934" s="21" t="s">
        <v>85</v>
      </c>
      <c r="D4934" s="22">
        <v>7</v>
      </c>
      <c r="E4934" s="23" t="s">
        <v>62</v>
      </c>
      <c r="F4934">
        <f t="shared" si="77"/>
        <v>202003</v>
      </c>
    </row>
    <row r="4935" spans="1:6" x14ac:dyDescent="0.3">
      <c r="A4935" s="21" t="s">
        <v>17</v>
      </c>
      <c r="B4935" s="21" t="s">
        <v>84</v>
      </c>
      <c r="C4935" s="21" t="s">
        <v>86</v>
      </c>
      <c r="D4935" s="22">
        <v>2</v>
      </c>
      <c r="E4935" s="23" t="s">
        <v>62</v>
      </c>
      <c r="F4935">
        <f t="shared" si="77"/>
        <v>202003</v>
      </c>
    </row>
    <row r="4936" spans="1:6" x14ac:dyDescent="0.3">
      <c r="A4936" s="21" t="s">
        <v>141</v>
      </c>
      <c r="B4936" s="21" t="s">
        <v>84</v>
      </c>
      <c r="C4936" s="21" t="s">
        <v>85</v>
      </c>
      <c r="D4936" s="22">
        <v>0</v>
      </c>
      <c r="E4936" s="23" t="s">
        <v>62</v>
      </c>
      <c r="F4936">
        <f t="shared" si="77"/>
        <v>202003</v>
      </c>
    </row>
    <row r="4937" spans="1:6" x14ac:dyDescent="0.3">
      <c r="A4937" s="21" t="s">
        <v>141</v>
      </c>
      <c r="B4937" s="21" t="s">
        <v>84</v>
      </c>
      <c r="C4937" s="21" t="s">
        <v>86</v>
      </c>
      <c r="D4937" s="22">
        <v>0</v>
      </c>
      <c r="E4937" s="23" t="s">
        <v>62</v>
      </c>
      <c r="F4937">
        <f t="shared" si="77"/>
        <v>202003</v>
      </c>
    </row>
    <row r="4938" spans="1:6" x14ac:dyDescent="0.3">
      <c r="A4938" s="21" t="s">
        <v>18</v>
      </c>
      <c r="B4938" s="21" t="s">
        <v>84</v>
      </c>
      <c r="C4938" s="21" t="s">
        <v>85</v>
      </c>
      <c r="D4938" s="22">
        <v>74</v>
      </c>
      <c r="E4938" s="23" t="s">
        <v>62</v>
      </c>
      <c r="F4938">
        <f t="shared" si="77"/>
        <v>202003</v>
      </c>
    </row>
    <row r="4939" spans="1:6" x14ac:dyDescent="0.3">
      <c r="A4939" s="21" t="s">
        <v>18</v>
      </c>
      <c r="B4939" s="21" t="s">
        <v>84</v>
      </c>
      <c r="C4939" s="21" t="s">
        <v>86</v>
      </c>
      <c r="D4939" s="22">
        <v>19</v>
      </c>
      <c r="E4939" s="23" t="s">
        <v>62</v>
      </c>
      <c r="F4939">
        <f t="shared" si="77"/>
        <v>202003</v>
      </c>
    </row>
    <row r="4940" spans="1:6" x14ac:dyDescent="0.3">
      <c r="A4940" s="21" t="s">
        <v>19</v>
      </c>
      <c r="B4940" s="21" t="s">
        <v>84</v>
      </c>
      <c r="C4940" s="21" t="s">
        <v>85</v>
      </c>
      <c r="D4940" s="22">
        <v>12</v>
      </c>
      <c r="E4940" s="23" t="s">
        <v>62</v>
      </c>
      <c r="F4940">
        <f t="shared" si="77"/>
        <v>202003</v>
      </c>
    </row>
    <row r="4941" spans="1:6" x14ac:dyDescent="0.3">
      <c r="A4941" s="21" t="s">
        <v>19</v>
      </c>
      <c r="B4941" s="21" t="s">
        <v>84</v>
      </c>
      <c r="C4941" s="21" t="s">
        <v>86</v>
      </c>
      <c r="D4941" s="22">
        <v>2</v>
      </c>
      <c r="E4941" s="23" t="s">
        <v>62</v>
      </c>
      <c r="F4941">
        <f t="shared" si="77"/>
        <v>202003</v>
      </c>
    </row>
    <row r="4942" spans="1:6" x14ac:dyDescent="0.3">
      <c r="A4942" s="21" t="s">
        <v>20</v>
      </c>
      <c r="B4942" s="21" t="s">
        <v>84</v>
      </c>
      <c r="C4942" s="21" t="s">
        <v>85</v>
      </c>
      <c r="D4942" s="22">
        <v>2</v>
      </c>
      <c r="E4942" s="23" t="s">
        <v>62</v>
      </c>
      <c r="F4942">
        <f t="shared" si="77"/>
        <v>202003</v>
      </c>
    </row>
    <row r="4943" spans="1:6" x14ac:dyDescent="0.3">
      <c r="A4943" s="21" t="s">
        <v>20</v>
      </c>
      <c r="B4943" s="21" t="s">
        <v>84</v>
      </c>
      <c r="C4943" s="21" t="s">
        <v>86</v>
      </c>
      <c r="D4943" s="22">
        <v>1</v>
      </c>
      <c r="E4943" s="23" t="s">
        <v>62</v>
      </c>
      <c r="F4943">
        <f t="shared" si="77"/>
        <v>202003</v>
      </c>
    </row>
    <row r="4944" spans="1:6" x14ac:dyDescent="0.3">
      <c r="A4944" s="21" t="s">
        <v>21</v>
      </c>
      <c r="B4944" s="21" t="s">
        <v>84</v>
      </c>
      <c r="C4944" s="21" t="s">
        <v>85</v>
      </c>
      <c r="D4944" s="22">
        <v>6</v>
      </c>
      <c r="E4944" s="23" t="s">
        <v>62</v>
      </c>
      <c r="F4944">
        <f t="shared" si="77"/>
        <v>202003</v>
      </c>
    </row>
    <row r="4945" spans="1:6" x14ac:dyDescent="0.3">
      <c r="A4945" s="21" t="s">
        <v>21</v>
      </c>
      <c r="B4945" s="21" t="s">
        <v>84</v>
      </c>
      <c r="C4945" s="21" t="s">
        <v>86</v>
      </c>
      <c r="D4945" s="22">
        <v>2</v>
      </c>
      <c r="E4945" s="23" t="s">
        <v>62</v>
      </c>
      <c r="F4945">
        <f t="shared" si="77"/>
        <v>202003</v>
      </c>
    </row>
    <row r="4946" spans="1:6" x14ac:dyDescent="0.3">
      <c r="A4946" s="21" t="s">
        <v>22</v>
      </c>
      <c r="B4946" s="21" t="s">
        <v>84</v>
      </c>
      <c r="C4946" s="21" t="s">
        <v>85</v>
      </c>
      <c r="D4946" s="22">
        <v>5</v>
      </c>
      <c r="E4946" s="23" t="s">
        <v>62</v>
      </c>
      <c r="F4946">
        <f t="shared" si="77"/>
        <v>202003</v>
      </c>
    </row>
    <row r="4947" spans="1:6" x14ac:dyDescent="0.3">
      <c r="A4947" s="21" t="s">
        <v>22</v>
      </c>
      <c r="B4947" s="21" t="s">
        <v>84</v>
      </c>
      <c r="C4947" s="21" t="s">
        <v>86</v>
      </c>
      <c r="D4947" s="22">
        <v>3</v>
      </c>
      <c r="E4947" s="23" t="s">
        <v>62</v>
      </c>
      <c r="F4947">
        <f t="shared" si="77"/>
        <v>202003</v>
      </c>
    </row>
    <row r="4948" spans="1:6" x14ac:dyDescent="0.3">
      <c r="A4948" s="21" t="s">
        <v>23</v>
      </c>
      <c r="B4948" s="21" t="s">
        <v>84</v>
      </c>
      <c r="C4948" s="21" t="s">
        <v>85</v>
      </c>
      <c r="D4948" s="22">
        <v>0</v>
      </c>
      <c r="E4948" s="23" t="s">
        <v>62</v>
      </c>
      <c r="F4948">
        <f t="shared" si="77"/>
        <v>202003</v>
      </c>
    </row>
    <row r="4949" spans="1:6" x14ac:dyDescent="0.3">
      <c r="A4949" s="21" t="s">
        <v>23</v>
      </c>
      <c r="B4949" s="21" t="s">
        <v>84</v>
      </c>
      <c r="C4949" s="21" t="s">
        <v>86</v>
      </c>
      <c r="D4949" s="22">
        <v>0</v>
      </c>
      <c r="E4949" s="23" t="s">
        <v>62</v>
      </c>
      <c r="F4949">
        <f t="shared" si="77"/>
        <v>202003</v>
      </c>
    </row>
    <row r="4950" spans="1:6" x14ac:dyDescent="0.3">
      <c r="A4950" s="21" t="s">
        <v>24</v>
      </c>
      <c r="B4950" s="21" t="s">
        <v>84</v>
      </c>
      <c r="C4950" s="21" t="s">
        <v>85</v>
      </c>
      <c r="D4950" s="22">
        <v>13</v>
      </c>
      <c r="E4950" s="23" t="s">
        <v>62</v>
      </c>
      <c r="F4950">
        <f t="shared" si="77"/>
        <v>202003</v>
      </c>
    </row>
    <row r="4951" spans="1:6" x14ac:dyDescent="0.3">
      <c r="A4951" s="21" t="s">
        <v>24</v>
      </c>
      <c r="B4951" s="21" t="s">
        <v>84</v>
      </c>
      <c r="C4951" s="21" t="s">
        <v>86</v>
      </c>
      <c r="D4951" s="22">
        <v>0</v>
      </c>
      <c r="E4951" s="23" t="s">
        <v>62</v>
      </c>
      <c r="F4951">
        <f t="shared" si="77"/>
        <v>202003</v>
      </c>
    </row>
    <row r="4952" spans="1:6" x14ac:dyDescent="0.3">
      <c r="A4952" s="21" t="s">
        <v>5</v>
      </c>
      <c r="B4952" s="21" t="s">
        <v>84</v>
      </c>
      <c r="C4952" s="21" t="s">
        <v>85</v>
      </c>
      <c r="D4952" s="22">
        <v>46</v>
      </c>
      <c r="E4952" s="23" t="s">
        <v>63</v>
      </c>
      <c r="F4952">
        <f t="shared" si="77"/>
        <v>202004</v>
      </c>
    </row>
    <row r="4953" spans="1:6" x14ac:dyDescent="0.3">
      <c r="A4953" s="21" t="s">
        <v>5</v>
      </c>
      <c r="B4953" s="21" t="s">
        <v>84</v>
      </c>
      <c r="C4953" s="21" t="s">
        <v>86</v>
      </c>
      <c r="D4953" s="22">
        <v>37</v>
      </c>
      <c r="E4953" s="23" t="s">
        <v>63</v>
      </c>
      <c r="F4953">
        <f t="shared" si="77"/>
        <v>202004</v>
      </c>
    </row>
    <row r="4954" spans="1:6" x14ac:dyDescent="0.3">
      <c r="A4954" s="21" t="s">
        <v>13</v>
      </c>
      <c r="B4954" s="21" t="s">
        <v>84</v>
      </c>
      <c r="C4954" s="21" t="s">
        <v>85</v>
      </c>
      <c r="D4954" s="22">
        <v>11</v>
      </c>
      <c r="E4954" s="23" t="s">
        <v>63</v>
      </c>
      <c r="F4954">
        <f t="shared" si="77"/>
        <v>202004</v>
      </c>
    </row>
    <row r="4955" spans="1:6" x14ac:dyDescent="0.3">
      <c r="A4955" s="21" t="s">
        <v>13</v>
      </c>
      <c r="B4955" s="21" t="s">
        <v>84</v>
      </c>
      <c r="C4955" s="21" t="s">
        <v>86</v>
      </c>
      <c r="D4955" s="22">
        <v>0</v>
      </c>
      <c r="E4955" s="23" t="s">
        <v>63</v>
      </c>
      <c r="F4955">
        <f t="shared" si="77"/>
        <v>202004</v>
      </c>
    </row>
    <row r="4956" spans="1:6" x14ac:dyDescent="0.3">
      <c r="A4956" s="21" t="s">
        <v>14</v>
      </c>
      <c r="B4956" s="21" t="s">
        <v>84</v>
      </c>
      <c r="C4956" s="21" t="s">
        <v>85</v>
      </c>
      <c r="D4956" s="22">
        <v>22</v>
      </c>
      <c r="E4956" s="23" t="s">
        <v>63</v>
      </c>
      <c r="F4956">
        <f t="shared" si="77"/>
        <v>202004</v>
      </c>
    </row>
    <row r="4957" spans="1:6" x14ac:dyDescent="0.3">
      <c r="A4957" s="21" t="s">
        <v>14</v>
      </c>
      <c r="B4957" s="21" t="s">
        <v>84</v>
      </c>
      <c r="C4957" s="21" t="s">
        <v>86</v>
      </c>
      <c r="D4957" s="22">
        <v>19</v>
      </c>
      <c r="E4957" s="23" t="s">
        <v>63</v>
      </c>
      <c r="F4957">
        <f t="shared" si="77"/>
        <v>202004</v>
      </c>
    </row>
    <row r="4958" spans="1:6" x14ac:dyDescent="0.3">
      <c r="A4958" s="21" t="s">
        <v>140</v>
      </c>
      <c r="B4958" s="21" t="s">
        <v>84</v>
      </c>
      <c r="C4958" s="21" t="s">
        <v>85</v>
      </c>
      <c r="D4958" s="22">
        <v>4</v>
      </c>
      <c r="E4958" s="23" t="s">
        <v>63</v>
      </c>
      <c r="F4958">
        <f t="shared" si="77"/>
        <v>202004</v>
      </c>
    </row>
    <row r="4959" spans="1:6" x14ac:dyDescent="0.3">
      <c r="A4959" s="21" t="s">
        <v>140</v>
      </c>
      <c r="B4959" s="21" t="s">
        <v>84</v>
      </c>
      <c r="C4959" s="21" t="s">
        <v>86</v>
      </c>
      <c r="D4959" s="22">
        <v>1</v>
      </c>
      <c r="E4959" s="23" t="s">
        <v>63</v>
      </c>
      <c r="F4959">
        <f t="shared" si="77"/>
        <v>202004</v>
      </c>
    </row>
    <row r="4960" spans="1:6" x14ac:dyDescent="0.3">
      <c r="A4960" s="21" t="s">
        <v>15</v>
      </c>
      <c r="B4960" s="21" t="s">
        <v>84</v>
      </c>
      <c r="C4960" s="21" t="s">
        <v>85</v>
      </c>
      <c r="D4960" s="22">
        <v>45</v>
      </c>
      <c r="E4960" s="23" t="s">
        <v>63</v>
      </c>
      <c r="F4960">
        <f t="shared" si="77"/>
        <v>202004</v>
      </c>
    </row>
    <row r="4961" spans="1:6" x14ac:dyDescent="0.3">
      <c r="A4961" s="21" t="s">
        <v>15</v>
      </c>
      <c r="B4961" s="21" t="s">
        <v>84</v>
      </c>
      <c r="C4961" s="21" t="s">
        <v>86</v>
      </c>
      <c r="D4961" s="22">
        <v>24</v>
      </c>
      <c r="E4961" s="23" t="s">
        <v>63</v>
      </c>
      <c r="F4961">
        <f t="shared" si="77"/>
        <v>202004</v>
      </c>
    </row>
    <row r="4962" spans="1:6" x14ac:dyDescent="0.3">
      <c r="A4962" s="21" t="s">
        <v>16</v>
      </c>
      <c r="B4962" s="21" t="s">
        <v>84</v>
      </c>
      <c r="C4962" s="21" t="s">
        <v>85</v>
      </c>
      <c r="D4962" s="22">
        <v>77</v>
      </c>
      <c r="E4962" s="23" t="s">
        <v>63</v>
      </c>
      <c r="F4962">
        <f t="shared" si="77"/>
        <v>202004</v>
      </c>
    </row>
    <row r="4963" spans="1:6" x14ac:dyDescent="0.3">
      <c r="A4963" s="21" t="s">
        <v>16</v>
      </c>
      <c r="B4963" s="21" t="s">
        <v>84</v>
      </c>
      <c r="C4963" s="21" t="s">
        <v>86</v>
      </c>
      <c r="D4963" s="22">
        <v>34</v>
      </c>
      <c r="E4963" s="23" t="s">
        <v>63</v>
      </c>
      <c r="F4963">
        <f t="shared" si="77"/>
        <v>202004</v>
      </c>
    </row>
    <row r="4964" spans="1:6" x14ac:dyDescent="0.3">
      <c r="A4964" s="21" t="s">
        <v>17</v>
      </c>
      <c r="B4964" s="21" t="s">
        <v>84</v>
      </c>
      <c r="C4964" s="21" t="s">
        <v>85</v>
      </c>
      <c r="D4964" s="22">
        <v>0</v>
      </c>
      <c r="E4964" s="23" t="s">
        <v>63</v>
      </c>
      <c r="F4964">
        <f t="shared" si="77"/>
        <v>202004</v>
      </c>
    </row>
    <row r="4965" spans="1:6" x14ac:dyDescent="0.3">
      <c r="A4965" s="21" t="s">
        <v>17</v>
      </c>
      <c r="B4965" s="21" t="s">
        <v>84</v>
      </c>
      <c r="C4965" s="21" t="s">
        <v>86</v>
      </c>
      <c r="D4965" s="22">
        <v>0</v>
      </c>
      <c r="E4965" s="23" t="s">
        <v>63</v>
      </c>
      <c r="F4965">
        <f t="shared" si="77"/>
        <v>202004</v>
      </c>
    </row>
    <row r="4966" spans="1:6" x14ac:dyDescent="0.3">
      <c r="A4966" s="21" t="s">
        <v>141</v>
      </c>
      <c r="B4966" s="21" t="s">
        <v>84</v>
      </c>
      <c r="C4966" s="21" t="s">
        <v>85</v>
      </c>
      <c r="D4966" s="22">
        <v>0</v>
      </c>
      <c r="E4966" s="23" t="s">
        <v>63</v>
      </c>
      <c r="F4966">
        <f t="shared" si="77"/>
        <v>202004</v>
      </c>
    </row>
    <row r="4967" spans="1:6" x14ac:dyDescent="0.3">
      <c r="A4967" s="21" t="s">
        <v>141</v>
      </c>
      <c r="B4967" s="21" t="s">
        <v>84</v>
      </c>
      <c r="C4967" s="21" t="s">
        <v>86</v>
      </c>
      <c r="D4967" s="22">
        <v>0</v>
      </c>
      <c r="E4967" s="23" t="s">
        <v>63</v>
      </c>
      <c r="F4967">
        <f t="shared" si="77"/>
        <v>202004</v>
      </c>
    </row>
    <row r="4968" spans="1:6" x14ac:dyDescent="0.3">
      <c r="A4968" s="21" t="s">
        <v>18</v>
      </c>
      <c r="B4968" s="21" t="s">
        <v>84</v>
      </c>
      <c r="C4968" s="21" t="s">
        <v>85</v>
      </c>
      <c r="D4968" s="22">
        <v>19</v>
      </c>
      <c r="E4968" s="23" t="s">
        <v>63</v>
      </c>
      <c r="F4968">
        <f t="shared" si="77"/>
        <v>202004</v>
      </c>
    </row>
    <row r="4969" spans="1:6" x14ac:dyDescent="0.3">
      <c r="A4969" s="21" t="s">
        <v>18</v>
      </c>
      <c r="B4969" s="21" t="s">
        <v>84</v>
      </c>
      <c r="C4969" s="21" t="s">
        <v>86</v>
      </c>
      <c r="D4969" s="22">
        <v>6</v>
      </c>
      <c r="E4969" s="23" t="s">
        <v>63</v>
      </c>
      <c r="F4969">
        <f t="shared" si="77"/>
        <v>202004</v>
      </c>
    </row>
    <row r="4970" spans="1:6" x14ac:dyDescent="0.3">
      <c r="A4970" s="21" t="s">
        <v>19</v>
      </c>
      <c r="B4970" s="21" t="s">
        <v>84</v>
      </c>
      <c r="C4970" s="21" t="s">
        <v>85</v>
      </c>
      <c r="D4970" s="22">
        <v>1</v>
      </c>
      <c r="E4970" s="23" t="s">
        <v>63</v>
      </c>
      <c r="F4970">
        <f t="shared" si="77"/>
        <v>202004</v>
      </c>
    </row>
    <row r="4971" spans="1:6" x14ac:dyDescent="0.3">
      <c r="A4971" s="21" t="s">
        <v>19</v>
      </c>
      <c r="B4971" s="21" t="s">
        <v>84</v>
      </c>
      <c r="C4971" s="21" t="s">
        <v>86</v>
      </c>
      <c r="D4971" s="22">
        <v>3</v>
      </c>
      <c r="E4971" s="23" t="s">
        <v>63</v>
      </c>
      <c r="F4971">
        <f t="shared" si="77"/>
        <v>202004</v>
      </c>
    </row>
    <row r="4972" spans="1:6" x14ac:dyDescent="0.3">
      <c r="A4972" s="21" t="s">
        <v>20</v>
      </c>
      <c r="B4972" s="21" t="s">
        <v>84</v>
      </c>
      <c r="C4972" s="21" t="s">
        <v>85</v>
      </c>
      <c r="D4972" s="22">
        <v>1</v>
      </c>
      <c r="E4972" s="23" t="s">
        <v>63</v>
      </c>
      <c r="F4972">
        <f t="shared" si="77"/>
        <v>202004</v>
      </c>
    </row>
    <row r="4973" spans="1:6" x14ac:dyDescent="0.3">
      <c r="A4973" s="21" t="s">
        <v>20</v>
      </c>
      <c r="B4973" s="21" t="s">
        <v>84</v>
      </c>
      <c r="C4973" s="21" t="s">
        <v>86</v>
      </c>
      <c r="D4973" s="22">
        <v>0</v>
      </c>
      <c r="E4973" s="23" t="s">
        <v>63</v>
      </c>
      <c r="F4973">
        <f t="shared" si="77"/>
        <v>202004</v>
      </c>
    </row>
    <row r="4974" spans="1:6" x14ac:dyDescent="0.3">
      <c r="A4974" s="21" t="s">
        <v>21</v>
      </c>
      <c r="B4974" s="21" t="s">
        <v>84</v>
      </c>
      <c r="C4974" s="21" t="s">
        <v>85</v>
      </c>
      <c r="D4974" s="22">
        <v>0</v>
      </c>
      <c r="E4974" s="23" t="s">
        <v>63</v>
      </c>
      <c r="F4974">
        <f t="shared" si="77"/>
        <v>202004</v>
      </c>
    </row>
    <row r="4975" spans="1:6" x14ac:dyDescent="0.3">
      <c r="A4975" s="21" t="s">
        <v>21</v>
      </c>
      <c r="B4975" s="21" t="s">
        <v>84</v>
      </c>
      <c r="C4975" s="21" t="s">
        <v>86</v>
      </c>
      <c r="D4975" s="22">
        <v>2</v>
      </c>
      <c r="E4975" s="23" t="s">
        <v>63</v>
      </c>
      <c r="F4975">
        <f t="shared" si="77"/>
        <v>202004</v>
      </c>
    </row>
    <row r="4976" spans="1:6" x14ac:dyDescent="0.3">
      <c r="A4976" s="21" t="s">
        <v>22</v>
      </c>
      <c r="B4976" s="21" t="s">
        <v>84</v>
      </c>
      <c r="C4976" s="21" t="s">
        <v>85</v>
      </c>
      <c r="D4976" s="22">
        <v>1</v>
      </c>
      <c r="E4976" s="23" t="s">
        <v>63</v>
      </c>
      <c r="F4976">
        <f t="shared" si="77"/>
        <v>202004</v>
      </c>
    </row>
    <row r="4977" spans="1:6" x14ac:dyDescent="0.3">
      <c r="A4977" s="21" t="s">
        <v>22</v>
      </c>
      <c r="B4977" s="21" t="s">
        <v>84</v>
      </c>
      <c r="C4977" s="21" t="s">
        <v>86</v>
      </c>
      <c r="D4977" s="22">
        <v>2</v>
      </c>
      <c r="E4977" s="23" t="s">
        <v>63</v>
      </c>
      <c r="F4977">
        <f t="shared" si="77"/>
        <v>202004</v>
      </c>
    </row>
    <row r="4978" spans="1:6" x14ac:dyDescent="0.3">
      <c r="A4978" s="21" t="s">
        <v>23</v>
      </c>
      <c r="B4978" s="21" t="s">
        <v>84</v>
      </c>
      <c r="C4978" s="21" t="s">
        <v>85</v>
      </c>
      <c r="D4978" s="22">
        <v>0</v>
      </c>
      <c r="E4978" s="23" t="s">
        <v>63</v>
      </c>
      <c r="F4978">
        <f t="shared" si="77"/>
        <v>202004</v>
      </c>
    </row>
    <row r="4979" spans="1:6" x14ac:dyDescent="0.3">
      <c r="A4979" s="21" t="s">
        <v>23</v>
      </c>
      <c r="B4979" s="21" t="s">
        <v>84</v>
      </c>
      <c r="C4979" s="21" t="s">
        <v>86</v>
      </c>
      <c r="D4979" s="22">
        <v>0</v>
      </c>
      <c r="E4979" s="23" t="s">
        <v>63</v>
      </c>
      <c r="F4979">
        <f t="shared" si="77"/>
        <v>202004</v>
      </c>
    </row>
    <row r="4980" spans="1:6" x14ac:dyDescent="0.3">
      <c r="A4980" s="21" t="s">
        <v>24</v>
      </c>
      <c r="B4980" s="21" t="s">
        <v>84</v>
      </c>
      <c r="C4980" s="21" t="s">
        <v>85</v>
      </c>
      <c r="D4980" s="22">
        <v>0</v>
      </c>
      <c r="E4980" s="23" t="s">
        <v>63</v>
      </c>
      <c r="F4980">
        <f t="shared" si="77"/>
        <v>202004</v>
      </c>
    </row>
    <row r="4981" spans="1:6" x14ac:dyDescent="0.3">
      <c r="A4981" s="21" t="s">
        <v>24</v>
      </c>
      <c r="B4981" s="21" t="s">
        <v>84</v>
      </c>
      <c r="C4981" s="21" t="s">
        <v>86</v>
      </c>
      <c r="D4981" s="22">
        <v>0</v>
      </c>
      <c r="E4981" s="23" t="s">
        <v>63</v>
      </c>
      <c r="F4981">
        <f t="shared" si="77"/>
        <v>202004</v>
      </c>
    </row>
    <row r="4982" spans="1:6" x14ac:dyDescent="0.3">
      <c r="A4982" s="21" t="s">
        <v>5</v>
      </c>
      <c r="B4982" s="21" t="s">
        <v>84</v>
      </c>
      <c r="C4982" s="21" t="s">
        <v>85</v>
      </c>
      <c r="D4982" s="22">
        <v>71</v>
      </c>
      <c r="E4982" s="23" t="s">
        <v>64</v>
      </c>
      <c r="F4982">
        <f t="shared" si="77"/>
        <v>202005</v>
      </c>
    </row>
    <row r="4983" spans="1:6" x14ac:dyDescent="0.3">
      <c r="A4983" s="21" t="s">
        <v>5</v>
      </c>
      <c r="B4983" s="21" t="s">
        <v>84</v>
      </c>
      <c r="C4983" s="21" t="s">
        <v>86</v>
      </c>
      <c r="D4983" s="22">
        <v>44</v>
      </c>
      <c r="E4983" s="23" t="s">
        <v>64</v>
      </c>
      <c r="F4983">
        <f t="shared" si="77"/>
        <v>202005</v>
      </c>
    </row>
    <row r="4984" spans="1:6" x14ac:dyDescent="0.3">
      <c r="A4984" s="21" t="s">
        <v>13</v>
      </c>
      <c r="B4984" s="21" t="s">
        <v>84</v>
      </c>
      <c r="C4984" s="21" t="s">
        <v>85</v>
      </c>
      <c r="D4984" s="22">
        <v>8</v>
      </c>
      <c r="E4984" s="23" t="s">
        <v>64</v>
      </c>
      <c r="F4984">
        <f t="shared" si="77"/>
        <v>202005</v>
      </c>
    </row>
    <row r="4985" spans="1:6" x14ac:dyDescent="0.3">
      <c r="A4985" s="21" t="s">
        <v>13</v>
      </c>
      <c r="B4985" s="21" t="s">
        <v>84</v>
      </c>
      <c r="C4985" s="21" t="s">
        <v>86</v>
      </c>
      <c r="D4985" s="22">
        <v>5</v>
      </c>
      <c r="E4985" s="23" t="s">
        <v>64</v>
      </c>
      <c r="F4985">
        <f t="shared" si="77"/>
        <v>202005</v>
      </c>
    </row>
    <row r="4986" spans="1:6" x14ac:dyDescent="0.3">
      <c r="A4986" s="21" t="s">
        <v>14</v>
      </c>
      <c r="B4986" s="21" t="s">
        <v>84</v>
      </c>
      <c r="C4986" s="21" t="s">
        <v>85</v>
      </c>
      <c r="D4986" s="22">
        <v>43</v>
      </c>
      <c r="E4986" s="23" t="s">
        <v>64</v>
      </c>
      <c r="F4986">
        <f t="shared" si="77"/>
        <v>202005</v>
      </c>
    </row>
    <row r="4987" spans="1:6" x14ac:dyDescent="0.3">
      <c r="A4987" s="21" t="s">
        <v>14</v>
      </c>
      <c r="B4987" s="21" t="s">
        <v>84</v>
      </c>
      <c r="C4987" s="21" t="s">
        <v>86</v>
      </c>
      <c r="D4987" s="22">
        <v>31</v>
      </c>
      <c r="E4987" s="23" t="s">
        <v>64</v>
      </c>
      <c r="F4987">
        <f t="shared" si="77"/>
        <v>202005</v>
      </c>
    </row>
    <row r="4988" spans="1:6" x14ac:dyDescent="0.3">
      <c r="A4988" s="21" t="s">
        <v>140</v>
      </c>
      <c r="B4988" s="21" t="s">
        <v>84</v>
      </c>
      <c r="C4988" s="21" t="s">
        <v>85</v>
      </c>
      <c r="D4988" s="22">
        <v>2</v>
      </c>
      <c r="E4988" s="23" t="s">
        <v>64</v>
      </c>
      <c r="F4988">
        <f t="shared" si="77"/>
        <v>202005</v>
      </c>
    </row>
    <row r="4989" spans="1:6" x14ac:dyDescent="0.3">
      <c r="A4989" s="21" t="s">
        <v>140</v>
      </c>
      <c r="B4989" s="21" t="s">
        <v>84</v>
      </c>
      <c r="C4989" s="21" t="s">
        <v>86</v>
      </c>
      <c r="D4989" s="22">
        <v>0</v>
      </c>
      <c r="E4989" s="23" t="s">
        <v>64</v>
      </c>
      <c r="F4989">
        <f t="shared" si="77"/>
        <v>202005</v>
      </c>
    </row>
    <row r="4990" spans="1:6" x14ac:dyDescent="0.3">
      <c r="A4990" s="21" t="s">
        <v>15</v>
      </c>
      <c r="B4990" s="21" t="s">
        <v>84</v>
      </c>
      <c r="C4990" s="21" t="s">
        <v>85</v>
      </c>
      <c r="D4990" s="22">
        <v>113</v>
      </c>
      <c r="E4990" s="23" t="s">
        <v>64</v>
      </c>
      <c r="F4990">
        <f t="shared" si="77"/>
        <v>202005</v>
      </c>
    </row>
    <row r="4991" spans="1:6" x14ac:dyDescent="0.3">
      <c r="A4991" s="21" t="s">
        <v>15</v>
      </c>
      <c r="B4991" s="21" t="s">
        <v>84</v>
      </c>
      <c r="C4991" s="21" t="s">
        <v>86</v>
      </c>
      <c r="D4991" s="22">
        <v>51</v>
      </c>
      <c r="E4991" s="23" t="s">
        <v>64</v>
      </c>
      <c r="F4991">
        <f t="shared" si="77"/>
        <v>202005</v>
      </c>
    </row>
    <row r="4992" spans="1:6" x14ac:dyDescent="0.3">
      <c r="A4992" s="21" t="s">
        <v>16</v>
      </c>
      <c r="B4992" s="21" t="s">
        <v>84</v>
      </c>
      <c r="C4992" s="21" t="s">
        <v>85</v>
      </c>
      <c r="D4992" s="22">
        <v>104</v>
      </c>
      <c r="E4992" s="23" t="s">
        <v>64</v>
      </c>
      <c r="F4992">
        <f t="shared" si="77"/>
        <v>202005</v>
      </c>
    </row>
    <row r="4993" spans="1:6" x14ac:dyDescent="0.3">
      <c r="A4993" s="21" t="s">
        <v>16</v>
      </c>
      <c r="B4993" s="21" t="s">
        <v>84</v>
      </c>
      <c r="C4993" s="21" t="s">
        <v>86</v>
      </c>
      <c r="D4993" s="22">
        <v>21</v>
      </c>
      <c r="E4993" s="23" t="s">
        <v>64</v>
      </c>
      <c r="F4993">
        <f t="shared" si="77"/>
        <v>202005</v>
      </c>
    </row>
    <row r="4994" spans="1:6" x14ac:dyDescent="0.3">
      <c r="A4994" s="21" t="s">
        <v>17</v>
      </c>
      <c r="B4994" s="21" t="s">
        <v>84</v>
      </c>
      <c r="C4994" s="21" t="s">
        <v>85</v>
      </c>
      <c r="D4994" s="22">
        <v>6</v>
      </c>
      <c r="E4994" s="23" t="s">
        <v>64</v>
      </c>
      <c r="F4994">
        <f t="shared" si="77"/>
        <v>202005</v>
      </c>
    </row>
    <row r="4995" spans="1:6" x14ac:dyDescent="0.3">
      <c r="A4995" s="21" t="s">
        <v>17</v>
      </c>
      <c r="B4995" s="21" t="s">
        <v>84</v>
      </c>
      <c r="C4995" s="21" t="s">
        <v>86</v>
      </c>
      <c r="D4995" s="22">
        <v>0</v>
      </c>
      <c r="E4995" s="23" t="s">
        <v>64</v>
      </c>
      <c r="F4995">
        <f t="shared" ref="F4995:F5058" si="78">YEAR(E4995)*100+MONTH(E4995)</f>
        <v>202005</v>
      </c>
    </row>
    <row r="4996" spans="1:6" x14ac:dyDescent="0.3">
      <c r="A4996" s="21" t="s">
        <v>141</v>
      </c>
      <c r="B4996" s="21" t="s">
        <v>84</v>
      </c>
      <c r="C4996" s="21" t="s">
        <v>85</v>
      </c>
      <c r="D4996" s="22">
        <v>0</v>
      </c>
      <c r="E4996" s="23" t="s">
        <v>64</v>
      </c>
      <c r="F4996">
        <f t="shared" si="78"/>
        <v>202005</v>
      </c>
    </row>
    <row r="4997" spans="1:6" x14ac:dyDescent="0.3">
      <c r="A4997" s="21" t="s">
        <v>141</v>
      </c>
      <c r="B4997" s="21" t="s">
        <v>84</v>
      </c>
      <c r="C4997" s="21" t="s">
        <v>86</v>
      </c>
      <c r="D4997" s="22">
        <v>0</v>
      </c>
      <c r="E4997" s="23" t="s">
        <v>64</v>
      </c>
      <c r="F4997">
        <f t="shared" si="78"/>
        <v>202005</v>
      </c>
    </row>
    <row r="4998" spans="1:6" x14ac:dyDescent="0.3">
      <c r="A4998" s="21" t="s">
        <v>18</v>
      </c>
      <c r="B4998" s="21" t="s">
        <v>84</v>
      </c>
      <c r="C4998" s="21" t="s">
        <v>85</v>
      </c>
      <c r="D4998" s="22">
        <v>43</v>
      </c>
      <c r="E4998" s="23" t="s">
        <v>64</v>
      </c>
      <c r="F4998">
        <f t="shared" si="78"/>
        <v>202005</v>
      </c>
    </row>
    <row r="4999" spans="1:6" x14ac:dyDescent="0.3">
      <c r="A4999" s="21" t="s">
        <v>18</v>
      </c>
      <c r="B4999" s="21" t="s">
        <v>84</v>
      </c>
      <c r="C4999" s="21" t="s">
        <v>86</v>
      </c>
      <c r="D4999" s="22">
        <v>20</v>
      </c>
      <c r="E4999" s="23" t="s">
        <v>64</v>
      </c>
      <c r="F4999">
        <f t="shared" si="78"/>
        <v>202005</v>
      </c>
    </row>
    <row r="5000" spans="1:6" x14ac:dyDescent="0.3">
      <c r="A5000" s="21" t="s">
        <v>19</v>
      </c>
      <c r="B5000" s="21" t="s">
        <v>84</v>
      </c>
      <c r="C5000" s="21" t="s">
        <v>85</v>
      </c>
      <c r="D5000" s="22">
        <v>4</v>
      </c>
      <c r="E5000" s="23" t="s">
        <v>64</v>
      </c>
      <c r="F5000">
        <f t="shared" si="78"/>
        <v>202005</v>
      </c>
    </row>
    <row r="5001" spans="1:6" x14ac:dyDescent="0.3">
      <c r="A5001" s="21" t="s">
        <v>19</v>
      </c>
      <c r="B5001" s="21" t="s">
        <v>84</v>
      </c>
      <c r="C5001" s="21" t="s">
        <v>86</v>
      </c>
      <c r="D5001" s="22">
        <v>3</v>
      </c>
      <c r="E5001" s="23" t="s">
        <v>64</v>
      </c>
      <c r="F5001">
        <f t="shared" si="78"/>
        <v>202005</v>
      </c>
    </row>
    <row r="5002" spans="1:6" x14ac:dyDescent="0.3">
      <c r="A5002" s="21" t="s">
        <v>20</v>
      </c>
      <c r="B5002" s="21" t="s">
        <v>84</v>
      </c>
      <c r="C5002" s="21" t="s">
        <v>85</v>
      </c>
      <c r="D5002" s="22">
        <v>6</v>
      </c>
      <c r="E5002" s="23" t="s">
        <v>64</v>
      </c>
      <c r="F5002">
        <f t="shared" si="78"/>
        <v>202005</v>
      </c>
    </row>
    <row r="5003" spans="1:6" x14ac:dyDescent="0.3">
      <c r="A5003" s="21" t="s">
        <v>20</v>
      </c>
      <c r="B5003" s="21" t="s">
        <v>84</v>
      </c>
      <c r="C5003" s="21" t="s">
        <v>86</v>
      </c>
      <c r="D5003" s="22">
        <v>0</v>
      </c>
      <c r="E5003" s="23" t="s">
        <v>64</v>
      </c>
      <c r="F5003">
        <f t="shared" si="78"/>
        <v>202005</v>
      </c>
    </row>
    <row r="5004" spans="1:6" x14ac:dyDescent="0.3">
      <c r="A5004" s="21" t="s">
        <v>21</v>
      </c>
      <c r="B5004" s="21" t="s">
        <v>84</v>
      </c>
      <c r="C5004" s="21" t="s">
        <v>85</v>
      </c>
      <c r="D5004" s="22">
        <v>3</v>
      </c>
      <c r="E5004" s="23" t="s">
        <v>64</v>
      </c>
      <c r="F5004">
        <f t="shared" si="78"/>
        <v>202005</v>
      </c>
    </row>
    <row r="5005" spans="1:6" x14ac:dyDescent="0.3">
      <c r="A5005" s="21" t="s">
        <v>21</v>
      </c>
      <c r="B5005" s="21" t="s">
        <v>84</v>
      </c>
      <c r="C5005" s="21" t="s">
        <v>86</v>
      </c>
      <c r="D5005" s="22">
        <v>0</v>
      </c>
      <c r="E5005" s="23" t="s">
        <v>64</v>
      </c>
      <c r="F5005">
        <f t="shared" si="78"/>
        <v>202005</v>
      </c>
    </row>
    <row r="5006" spans="1:6" x14ac:dyDescent="0.3">
      <c r="A5006" s="21" t="s">
        <v>22</v>
      </c>
      <c r="B5006" s="21" t="s">
        <v>84</v>
      </c>
      <c r="C5006" s="21" t="s">
        <v>85</v>
      </c>
      <c r="D5006" s="22">
        <v>2</v>
      </c>
      <c r="E5006" s="23" t="s">
        <v>64</v>
      </c>
      <c r="F5006">
        <f t="shared" si="78"/>
        <v>202005</v>
      </c>
    </row>
    <row r="5007" spans="1:6" x14ac:dyDescent="0.3">
      <c r="A5007" s="21" t="s">
        <v>22</v>
      </c>
      <c r="B5007" s="21" t="s">
        <v>84</v>
      </c>
      <c r="C5007" s="21" t="s">
        <v>86</v>
      </c>
      <c r="D5007" s="22">
        <v>2</v>
      </c>
      <c r="E5007" s="23" t="s">
        <v>64</v>
      </c>
      <c r="F5007">
        <f t="shared" si="78"/>
        <v>202005</v>
      </c>
    </row>
    <row r="5008" spans="1:6" x14ac:dyDescent="0.3">
      <c r="A5008" s="21" t="s">
        <v>23</v>
      </c>
      <c r="B5008" s="21" t="s">
        <v>84</v>
      </c>
      <c r="C5008" s="21" t="s">
        <v>85</v>
      </c>
      <c r="D5008" s="22">
        <v>0</v>
      </c>
      <c r="E5008" s="23" t="s">
        <v>64</v>
      </c>
      <c r="F5008">
        <f t="shared" si="78"/>
        <v>202005</v>
      </c>
    </row>
    <row r="5009" spans="1:6" x14ac:dyDescent="0.3">
      <c r="A5009" s="21" t="s">
        <v>23</v>
      </c>
      <c r="B5009" s="21" t="s">
        <v>84</v>
      </c>
      <c r="C5009" s="21" t="s">
        <v>86</v>
      </c>
      <c r="D5009" s="22">
        <v>0</v>
      </c>
      <c r="E5009" s="23" t="s">
        <v>64</v>
      </c>
      <c r="F5009">
        <f t="shared" si="78"/>
        <v>202005</v>
      </c>
    </row>
    <row r="5010" spans="1:6" x14ac:dyDescent="0.3">
      <c r="A5010" s="21" t="s">
        <v>24</v>
      </c>
      <c r="B5010" s="21" t="s">
        <v>84</v>
      </c>
      <c r="C5010" s="21" t="s">
        <v>85</v>
      </c>
      <c r="D5010" s="22">
        <v>0</v>
      </c>
      <c r="E5010" s="23" t="s">
        <v>64</v>
      </c>
      <c r="F5010">
        <f t="shared" si="78"/>
        <v>202005</v>
      </c>
    </row>
    <row r="5011" spans="1:6" x14ac:dyDescent="0.3">
      <c r="A5011" s="21" t="s">
        <v>24</v>
      </c>
      <c r="B5011" s="21" t="s">
        <v>84</v>
      </c>
      <c r="C5011" s="21" t="s">
        <v>86</v>
      </c>
      <c r="D5011" s="22">
        <v>0</v>
      </c>
      <c r="E5011" s="23" t="s">
        <v>64</v>
      </c>
      <c r="F5011">
        <f t="shared" si="78"/>
        <v>202005</v>
      </c>
    </row>
    <row r="5012" spans="1:6" x14ac:dyDescent="0.3">
      <c r="A5012" s="21" t="s">
        <v>5</v>
      </c>
      <c r="B5012" s="21" t="s">
        <v>84</v>
      </c>
      <c r="C5012" s="21" t="s">
        <v>85</v>
      </c>
      <c r="D5012" s="22">
        <v>67</v>
      </c>
      <c r="E5012" s="23" t="s">
        <v>65</v>
      </c>
      <c r="F5012">
        <f t="shared" si="78"/>
        <v>202006</v>
      </c>
    </row>
    <row r="5013" spans="1:6" x14ac:dyDescent="0.3">
      <c r="A5013" s="21" t="s">
        <v>5</v>
      </c>
      <c r="B5013" s="21" t="s">
        <v>84</v>
      </c>
      <c r="C5013" s="21" t="s">
        <v>86</v>
      </c>
      <c r="D5013" s="22">
        <v>57</v>
      </c>
      <c r="E5013" s="23" t="s">
        <v>65</v>
      </c>
      <c r="F5013">
        <f t="shared" si="78"/>
        <v>202006</v>
      </c>
    </row>
    <row r="5014" spans="1:6" x14ac:dyDescent="0.3">
      <c r="A5014" s="21" t="s">
        <v>13</v>
      </c>
      <c r="B5014" s="21" t="s">
        <v>84</v>
      </c>
      <c r="C5014" s="21" t="s">
        <v>85</v>
      </c>
      <c r="D5014" s="22">
        <v>31</v>
      </c>
      <c r="E5014" s="23" t="s">
        <v>65</v>
      </c>
      <c r="F5014">
        <f t="shared" si="78"/>
        <v>202006</v>
      </c>
    </row>
    <row r="5015" spans="1:6" x14ac:dyDescent="0.3">
      <c r="A5015" s="21" t="s">
        <v>13</v>
      </c>
      <c r="B5015" s="21" t="s">
        <v>84</v>
      </c>
      <c r="C5015" s="21" t="s">
        <v>86</v>
      </c>
      <c r="D5015" s="22">
        <v>3</v>
      </c>
      <c r="E5015" s="23" t="s">
        <v>65</v>
      </c>
      <c r="F5015">
        <f t="shared" si="78"/>
        <v>202006</v>
      </c>
    </row>
    <row r="5016" spans="1:6" x14ac:dyDescent="0.3">
      <c r="A5016" s="21" t="s">
        <v>14</v>
      </c>
      <c r="B5016" s="21" t="s">
        <v>84</v>
      </c>
      <c r="C5016" s="21" t="s">
        <v>85</v>
      </c>
      <c r="D5016" s="22">
        <v>44</v>
      </c>
      <c r="E5016" s="23" t="s">
        <v>65</v>
      </c>
      <c r="F5016">
        <f t="shared" si="78"/>
        <v>202006</v>
      </c>
    </row>
    <row r="5017" spans="1:6" x14ac:dyDescent="0.3">
      <c r="A5017" s="21" t="s">
        <v>14</v>
      </c>
      <c r="B5017" s="21" t="s">
        <v>84</v>
      </c>
      <c r="C5017" s="21" t="s">
        <v>86</v>
      </c>
      <c r="D5017" s="22">
        <v>42</v>
      </c>
      <c r="E5017" s="23" t="s">
        <v>65</v>
      </c>
      <c r="F5017">
        <f t="shared" si="78"/>
        <v>202006</v>
      </c>
    </row>
    <row r="5018" spans="1:6" x14ac:dyDescent="0.3">
      <c r="A5018" s="21" t="s">
        <v>140</v>
      </c>
      <c r="B5018" s="21" t="s">
        <v>84</v>
      </c>
      <c r="C5018" s="21" t="s">
        <v>85</v>
      </c>
      <c r="D5018" s="22">
        <v>3</v>
      </c>
      <c r="E5018" s="23" t="s">
        <v>65</v>
      </c>
      <c r="F5018">
        <f t="shared" si="78"/>
        <v>202006</v>
      </c>
    </row>
    <row r="5019" spans="1:6" x14ac:dyDescent="0.3">
      <c r="A5019" s="21" t="s">
        <v>140</v>
      </c>
      <c r="B5019" s="21" t="s">
        <v>84</v>
      </c>
      <c r="C5019" s="21" t="s">
        <v>86</v>
      </c>
      <c r="D5019" s="22">
        <v>0</v>
      </c>
      <c r="E5019" s="23" t="s">
        <v>65</v>
      </c>
      <c r="F5019">
        <f t="shared" si="78"/>
        <v>202006</v>
      </c>
    </row>
    <row r="5020" spans="1:6" x14ac:dyDescent="0.3">
      <c r="A5020" s="21" t="s">
        <v>15</v>
      </c>
      <c r="B5020" s="21" t="s">
        <v>84</v>
      </c>
      <c r="C5020" s="21" t="s">
        <v>85</v>
      </c>
      <c r="D5020" s="22">
        <v>168</v>
      </c>
      <c r="E5020" s="23" t="s">
        <v>65</v>
      </c>
      <c r="F5020">
        <f t="shared" si="78"/>
        <v>202006</v>
      </c>
    </row>
    <row r="5021" spans="1:6" x14ac:dyDescent="0.3">
      <c r="A5021" s="21" t="s">
        <v>15</v>
      </c>
      <c r="B5021" s="21" t="s">
        <v>84</v>
      </c>
      <c r="C5021" s="21" t="s">
        <v>86</v>
      </c>
      <c r="D5021" s="22">
        <v>68</v>
      </c>
      <c r="E5021" s="23" t="s">
        <v>65</v>
      </c>
      <c r="F5021">
        <f t="shared" si="78"/>
        <v>202006</v>
      </c>
    </row>
    <row r="5022" spans="1:6" x14ac:dyDescent="0.3">
      <c r="A5022" s="21" t="s">
        <v>16</v>
      </c>
      <c r="B5022" s="21" t="s">
        <v>84</v>
      </c>
      <c r="C5022" s="21" t="s">
        <v>85</v>
      </c>
      <c r="D5022" s="22">
        <v>105</v>
      </c>
      <c r="E5022" s="23" t="s">
        <v>65</v>
      </c>
      <c r="F5022">
        <f t="shared" si="78"/>
        <v>202006</v>
      </c>
    </row>
    <row r="5023" spans="1:6" x14ac:dyDescent="0.3">
      <c r="A5023" s="21" t="s">
        <v>16</v>
      </c>
      <c r="B5023" s="21" t="s">
        <v>84</v>
      </c>
      <c r="C5023" s="21" t="s">
        <v>86</v>
      </c>
      <c r="D5023" s="22">
        <v>21</v>
      </c>
      <c r="E5023" s="23" t="s">
        <v>65</v>
      </c>
      <c r="F5023">
        <f t="shared" si="78"/>
        <v>202006</v>
      </c>
    </row>
    <row r="5024" spans="1:6" x14ac:dyDescent="0.3">
      <c r="A5024" s="21" t="s">
        <v>17</v>
      </c>
      <c r="B5024" s="21" t="s">
        <v>84</v>
      </c>
      <c r="C5024" s="21" t="s">
        <v>85</v>
      </c>
      <c r="D5024" s="22">
        <v>20</v>
      </c>
      <c r="E5024" s="23" t="s">
        <v>65</v>
      </c>
      <c r="F5024">
        <f t="shared" si="78"/>
        <v>202006</v>
      </c>
    </row>
    <row r="5025" spans="1:6" x14ac:dyDescent="0.3">
      <c r="A5025" s="21" t="s">
        <v>17</v>
      </c>
      <c r="B5025" s="21" t="s">
        <v>84</v>
      </c>
      <c r="C5025" s="21" t="s">
        <v>86</v>
      </c>
      <c r="D5025" s="22">
        <v>0</v>
      </c>
      <c r="E5025" s="23" t="s">
        <v>65</v>
      </c>
      <c r="F5025">
        <f t="shared" si="78"/>
        <v>202006</v>
      </c>
    </row>
    <row r="5026" spans="1:6" x14ac:dyDescent="0.3">
      <c r="A5026" s="21" t="s">
        <v>141</v>
      </c>
      <c r="B5026" s="21" t="s">
        <v>84</v>
      </c>
      <c r="C5026" s="21" t="s">
        <v>85</v>
      </c>
      <c r="D5026" s="22">
        <v>0</v>
      </c>
      <c r="E5026" s="23" t="s">
        <v>65</v>
      </c>
      <c r="F5026">
        <f t="shared" si="78"/>
        <v>202006</v>
      </c>
    </row>
    <row r="5027" spans="1:6" x14ac:dyDescent="0.3">
      <c r="A5027" s="21" t="s">
        <v>141</v>
      </c>
      <c r="B5027" s="21" t="s">
        <v>84</v>
      </c>
      <c r="C5027" s="21" t="s">
        <v>86</v>
      </c>
      <c r="D5027" s="22">
        <v>0</v>
      </c>
      <c r="E5027" s="23" t="s">
        <v>65</v>
      </c>
      <c r="F5027">
        <f t="shared" si="78"/>
        <v>202006</v>
      </c>
    </row>
    <row r="5028" spans="1:6" x14ac:dyDescent="0.3">
      <c r="A5028" s="21" t="s">
        <v>18</v>
      </c>
      <c r="B5028" s="21" t="s">
        <v>84</v>
      </c>
      <c r="C5028" s="21" t="s">
        <v>85</v>
      </c>
      <c r="D5028" s="22">
        <v>57</v>
      </c>
      <c r="E5028" s="23" t="s">
        <v>65</v>
      </c>
      <c r="F5028">
        <f t="shared" si="78"/>
        <v>202006</v>
      </c>
    </row>
    <row r="5029" spans="1:6" x14ac:dyDescent="0.3">
      <c r="A5029" s="21" t="s">
        <v>18</v>
      </c>
      <c r="B5029" s="21" t="s">
        <v>84</v>
      </c>
      <c r="C5029" s="21" t="s">
        <v>86</v>
      </c>
      <c r="D5029" s="22">
        <v>23</v>
      </c>
      <c r="E5029" s="23" t="s">
        <v>65</v>
      </c>
      <c r="F5029">
        <f t="shared" si="78"/>
        <v>202006</v>
      </c>
    </row>
    <row r="5030" spans="1:6" x14ac:dyDescent="0.3">
      <c r="A5030" s="21" t="s">
        <v>19</v>
      </c>
      <c r="B5030" s="21" t="s">
        <v>84</v>
      </c>
      <c r="C5030" s="21" t="s">
        <v>85</v>
      </c>
      <c r="D5030" s="22">
        <v>5</v>
      </c>
      <c r="E5030" s="23" t="s">
        <v>65</v>
      </c>
      <c r="F5030">
        <f t="shared" si="78"/>
        <v>202006</v>
      </c>
    </row>
    <row r="5031" spans="1:6" x14ac:dyDescent="0.3">
      <c r="A5031" s="21" t="s">
        <v>19</v>
      </c>
      <c r="B5031" s="21" t="s">
        <v>84</v>
      </c>
      <c r="C5031" s="21" t="s">
        <v>86</v>
      </c>
      <c r="D5031" s="22">
        <v>2</v>
      </c>
      <c r="E5031" s="23" t="s">
        <v>65</v>
      </c>
      <c r="F5031">
        <f t="shared" si="78"/>
        <v>202006</v>
      </c>
    </row>
    <row r="5032" spans="1:6" x14ac:dyDescent="0.3">
      <c r="A5032" s="21" t="s">
        <v>20</v>
      </c>
      <c r="B5032" s="21" t="s">
        <v>84</v>
      </c>
      <c r="C5032" s="21" t="s">
        <v>85</v>
      </c>
      <c r="D5032" s="22">
        <v>1</v>
      </c>
      <c r="E5032" s="23" t="s">
        <v>65</v>
      </c>
      <c r="F5032">
        <f t="shared" si="78"/>
        <v>202006</v>
      </c>
    </row>
    <row r="5033" spans="1:6" x14ac:dyDescent="0.3">
      <c r="A5033" s="21" t="s">
        <v>20</v>
      </c>
      <c r="B5033" s="21" t="s">
        <v>84</v>
      </c>
      <c r="C5033" s="21" t="s">
        <v>86</v>
      </c>
      <c r="D5033" s="22">
        <v>0</v>
      </c>
      <c r="E5033" s="23" t="s">
        <v>65</v>
      </c>
      <c r="F5033">
        <f t="shared" si="78"/>
        <v>202006</v>
      </c>
    </row>
    <row r="5034" spans="1:6" x14ac:dyDescent="0.3">
      <c r="A5034" s="21" t="s">
        <v>21</v>
      </c>
      <c r="B5034" s="21" t="s">
        <v>84</v>
      </c>
      <c r="C5034" s="21" t="s">
        <v>85</v>
      </c>
      <c r="D5034" s="22">
        <v>4</v>
      </c>
      <c r="E5034" s="23" t="s">
        <v>65</v>
      </c>
      <c r="F5034">
        <f t="shared" si="78"/>
        <v>202006</v>
      </c>
    </row>
    <row r="5035" spans="1:6" x14ac:dyDescent="0.3">
      <c r="A5035" s="21" t="s">
        <v>21</v>
      </c>
      <c r="B5035" s="21" t="s">
        <v>84</v>
      </c>
      <c r="C5035" s="21" t="s">
        <v>86</v>
      </c>
      <c r="D5035" s="22">
        <v>2</v>
      </c>
      <c r="E5035" s="23" t="s">
        <v>65</v>
      </c>
      <c r="F5035">
        <f t="shared" si="78"/>
        <v>202006</v>
      </c>
    </row>
    <row r="5036" spans="1:6" x14ac:dyDescent="0.3">
      <c r="A5036" s="21" t="s">
        <v>22</v>
      </c>
      <c r="B5036" s="21" t="s">
        <v>84</v>
      </c>
      <c r="C5036" s="21" t="s">
        <v>85</v>
      </c>
      <c r="D5036" s="22">
        <v>9</v>
      </c>
      <c r="E5036" s="23" t="s">
        <v>65</v>
      </c>
      <c r="F5036">
        <f t="shared" si="78"/>
        <v>202006</v>
      </c>
    </row>
    <row r="5037" spans="1:6" x14ac:dyDescent="0.3">
      <c r="A5037" s="21" t="s">
        <v>22</v>
      </c>
      <c r="B5037" s="21" t="s">
        <v>84</v>
      </c>
      <c r="C5037" s="21" t="s">
        <v>86</v>
      </c>
      <c r="D5037" s="22">
        <v>3</v>
      </c>
      <c r="E5037" s="23" t="s">
        <v>65</v>
      </c>
      <c r="F5037">
        <f t="shared" si="78"/>
        <v>202006</v>
      </c>
    </row>
    <row r="5038" spans="1:6" x14ac:dyDescent="0.3">
      <c r="A5038" s="21" t="s">
        <v>23</v>
      </c>
      <c r="B5038" s="21" t="s">
        <v>84</v>
      </c>
      <c r="C5038" s="21" t="s">
        <v>85</v>
      </c>
      <c r="D5038" s="22">
        <v>0</v>
      </c>
      <c r="E5038" s="23" t="s">
        <v>65</v>
      </c>
      <c r="F5038">
        <f t="shared" si="78"/>
        <v>202006</v>
      </c>
    </row>
    <row r="5039" spans="1:6" x14ac:dyDescent="0.3">
      <c r="A5039" s="21" t="s">
        <v>23</v>
      </c>
      <c r="B5039" s="21" t="s">
        <v>84</v>
      </c>
      <c r="C5039" s="21" t="s">
        <v>86</v>
      </c>
      <c r="D5039" s="22">
        <v>0</v>
      </c>
      <c r="E5039" s="23" t="s">
        <v>65</v>
      </c>
      <c r="F5039">
        <f t="shared" si="78"/>
        <v>202006</v>
      </c>
    </row>
    <row r="5040" spans="1:6" x14ac:dyDescent="0.3">
      <c r="A5040" s="21" t="s">
        <v>24</v>
      </c>
      <c r="B5040" s="21" t="s">
        <v>84</v>
      </c>
      <c r="C5040" s="21" t="s">
        <v>85</v>
      </c>
      <c r="D5040" s="22">
        <v>0</v>
      </c>
      <c r="E5040" s="23" t="s">
        <v>65</v>
      </c>
      <c r="F5040">
        <f t="shared" si="78"/>
        <v>202006</v>
      </c>
    </row>
    <row r="5041" spans="1:6" x14ac:dyDescent="0.3">
      <c r="A5041" s="21" t="s">
        <v>24</v>
      </c>
      <c r="B5041" s="21" t="s">
        <v>84</v>
      </c>
      <c r="C5041" s="21" t="s">
        <v>86</v>
      </c>
      <c r="D5041" s="22">
        <v>0</v>
      </c>
      <c r="E5041" s="23" t="s">
        <v>65</v>
      </c>
      <c r="F5041">
        <f t="shared" si="78"/>
        <v>202006</v>
      </c>
    </row>
    <row r="5042" spans="1:6" x14ac:dyDescent="0.3">
      <c r="A5042" s="21" t="s">
        <v>5</v>
      </c>
      <c r="B5042" s="21" t="s">
        <v>84</v>
      </c>
      <c r="C5042" s="21" t="s">
        <v>85</v>
      </c>
      <c r="D5042" s="22">
        <v>97</v>
      </c>
      <c r="E5042" s="23" t="s">
        <v>66</v>
      </c>
      <c r="F5042">
        <f t="shared" si="78"/>
        <v>202007</v>
      </c>
    </row>
    <row r="5043" spans="1:6" x14ac:dyDescent="0.3">
      <c r="A5043" s="21" t="s">
        <v>5</v>
      </c>
      <c r="B5043" s="21" t="s">
        <v>84</v>
      </c>
      <c r="C5043" s="21" t="s">
        <v>86</v>
      </c>
      <c r="D5043" s="22">
        <v>81</v>
      </c>
      <c r="E5043" s="23" t="s">
        <v>66</v>
      </c>
      <c r="F5043">
        <f t="shared" si="78"/>
        <v>202007</v>
      </c>
    </row>
    <row r="5044" spans="1:6" x14ac:dyDescent="0.3">
      <c r="A5044" s="21" t="s">
        <v>13</v>
      </c>
      <c r="B5044" s="21" t="s">
        <v>84</v>
      </c>
      <c r="C5044" s="21" t="s">
        <v>85</v>
      </c>
      <c r="D5044" s="22">
        <v>16</v>
      </c>
      <c r="E5044" s="23" t="s">
        <v>66</v>
      </c>
      <c r="F5044">
        <f t="shared" si="78"/>
        <v>202007</v>
      </c>
    </row>
    <row r="5045" spans="1:6" x14ac:dyDescent="0.3">
      <c r="A5045" s="21" t="s">
        <v>13</v>
      </c>
      <c r="B5045" s="21" t="s">
        <v>84</v>
      </c>
      <c r="C5045" s="21" t="s">
        <v>86</v>
      </c>
      <c r="D5045" s="22">
        <v>2</v>
      </c>
      <c r="E5045" s="23" t="s">
        <v>66</v>
      </c>
      <c r="F5045">
        <f t="shared" si="78"/>
        <v>202007</v>
      </c>
    </row>
    <row r="5046" spans="1:6" x14ac:dyDescent="0.3">
      <c r="A5046" s="21" t="s">
        <v>14</v>
      </c>
      <c r="B5046" s="21" t="s">
        <v>84</v>
      </c>
      <c r="C5046" s="21" t="s">
        <v>85</v>
      </c>
      <c r="D5046" s="22">
        <v>53</v>
      </c>
      <c r="E5046" s="23" t="s">
        <v>66</v>
      </c>
      <c r="F5046">
        <f t="shared" si="78"/>
        <v>202007</v>
      </c>
    </row>
    <row r="5047" spans="1:6" x14ac:dyDescent="0.3">
      <c r="A5047" s="21" t="s">
        <v>14</v>
      </c>
      <c r="B5047" s="21" t="s">
        <v>84</v>
      </c>
      <c r="C5047" s="21" t="s">
        <v>86</v>
      </c>
      <c r="D5047" s="22">
        <v>45</v>
      </c>
      <c r="E5047" s="23" t="s">
        <v>66</v>
      </c>
      <c r="F5047">
        <f t="shared" si="78"/>
        <v>202007</v>
      </c>
    </row>
    <row r="5048" spans="1:6" x14ac:dyDescent="0.3">
      <c r="A5048" s="21" t="s">
        <v>140</v>
      </c>
      <c r="B5048" s="21" t="s">
        <v>84</v>
      </c>
      <c r="C5048" s="21" t="s">
        <v>85</v>
      </c>
      <c r="D5048" s="22">
        <v>4</v>
      </c>
      <c r="E5048" s="23" t="s">
        <v>66</v>
      </c>
      <c r="F5048">
        <f t="shared" si="78"/>
        <v>202007</v>
      </c>
    </row>
    <row r="5049" spans="1:6" x14ac:dyDescent="0.3">
      <c r="A5049" s="21" t="s">
        <v>140</v>
      </c>
      <c r="B5049" s="21" t="s">
        <v>84</v>
      </c>
      <c r="C5049" s="21" t="s">
        <v>86</v>
      </c>
      <c r="D5049" s="22">
        <v>2</v>
      </c>
      <c r="E5049" s="23" t="s">
        <v>66</v>
      </c>
      <c r="F5049">
        <f t="shared" si="78"/>
        <v>202007</v>
      </c>
    </row>
    <row r="5050" spans="1:6" x14ac:dyDescent="0.3">
      <c r="A5050" s="21" t="s">
        <v>15</v>
      </c>
      <c r="B5050" s="21" t="s">
        <v>84</v>
      </c>
      <c r="C5050" s="21" t="s">
        <v>85</v>
      </c>
      <c r="D5050" s="22">
        <v>128</v>
      </c>
      <c r="E5050" s="23" t="s">
        <v>66</v>
      </c>
      <c r="F5050">
        <f t="shared" si="78"/>
        <v>202007</v>
      </c>
    </row>
    <row r="5051" spans="1:6" x14ac:dyDescent="0.3">
      <c r="A5051" s="21" t="s">
        <v>15</v>
      </c>
      <c r="B5051" s="21" t="s">
        <v>84</v>
      </c>
      <c r="C5051" s="21" t="s">
        <v>86</v>
      </c>
      <c r="D5051" s="22">
        <v>58</v>
      </c>
      <c r="E5051" s="23" t="s">
        <v>66</v>
      </c>
      <c r="F5051">
        <f t="shared" si="78"/>
        <v>202007</v>
      </c>
    </row>
    <row r="5052" spans="1:6" x14ac:dyDescent="0.3">
      <c r="A5052" s="21" t="s">
        <v>16</v>
      </c>
      <c r="B5052" s="21" t="s">
        <v>84</v>
      </c>
      <c r="C5052" s="21" t="s">
        <v>85</v>
      </c>
      <c r="D5052" s="22">
        <v>152</v>
      </c>
      <c r="E5052" s="23" t="s">
        <v>66</v>
      </c>
      <c r="F5052">
        <f t="shared" si="78"/>
        <v>202007</v>
      </c>
    </row>
    <row r="5053" spans="1:6" x14ac:dyDescent="0.3">
      <c r="A5053" s="21" t="s">
        <v>16</v>
      </c>
      <c r="B5053" s="21" t="s">
        <v>84</v>
      </c>
      <c r="C5053" s="21" t="s">
        <v>86</v>
      </c>
      <c r="D5053" s="22">
        <v>31</v>
      </c>
      <c r="E5053" s="23" t="s">
        <v>66</v>
      </c>
      <c r="F5053">
        <f t="shared" si="78"/>
        <v>202007</v>
      </c>
    </row>
    <row r="5054" spans="1:6" x14ac:dyDescent="0.3">
      <c r="A5054" s="21" t="s">
        <v>17</v>
      </c>
      <c r="B5054" s="21" t="s">
        <v>84</v>
      </c>
      <c r="C5054" s="21" t="s">
        <v>85</v>
      </c>
      <c r="D5054" s="22">
        <v>20</v>
      </c>
      <c r="E5054" s="23" t="s">
        <v>66</v>
      </c>
      <c r="F5054">
        <f t="shared" si="78"/>
        <v>202007</v>
      </c>
    </row>
    <row r="5055" spans="1:6" x14ac:dyDescent="0.3">
      <c r="A5055" s="21" t="s">
        <v>17</v>
      </c>
      <c r="B5055" s="21" t="s">
        <v>84</v>
      </c>
      <c r="C5055" s="21" t="s">
        <v>86</v>
      </c>
      <c r="D5055" s="22">
        <v>1</v>
      </c>
      <c r="E5055" s="23" t="s">
        <v>66</v>
      </c>
      <c r="F5055">
        <f t="shared" si="78"/>
        <v>202007</v>
      </c>
    </row>
    <row r="5056" spans="1:6" x14ac:dyDescent="0.3">
      <c r="A5056" s="21" t="s">
        <v>141</v>
      </c>
      <c r="B5056" s="21" t="s">
        <v>84</v>
      </c>
      <c r="C5056" s="21" t="s">
        <v>85</v>
      </c>
      <c r="D5056" s="22">
        <v>0</v>
      </c>
      <c r="E5056" s="23" t="s">
        <v>66</v>
      </c>
      <c r="F5056">
        <f t="shared" si="78"/>
        <v>202007</v>
      </c>
    </row>
    <row r="5057" spans="1:6" x14ac:dyDescent="0.3">
      <c r="A5057" s="21" t="s">
        <v>141</v>
      </c>
      <c r="B5057" s="21" t="s">
        <v>84</v>
      </c>
      <c r="C5057" s="21" t="s">
        <v>86</v>
      </c>
      <c r="D5057" s="22">
        <v>0</v>
      </c>
      <c r="E5057" s="23" t="s">
        <v>66</v>
      </c>
      <c r="F5057">
        <f t="shared" si="78"/>
        <v>202007</v>
      </c>
    </row>
    <row r="5058" spans="1:6" x14ac:dyDescent="0.3">
      <c r="A5058" s="21" t="s">
        <v>18</v>
      </c>
      <c r="B5058" s="21" t="s">
        <v>84</v>
      </c>
      <c r="C5058" s="21" t="s">
        <v>85</v>
      </c>
      <c r="D5058" s="22">
        <v>45</v>
      </c>
      <c r="E5058" s="23" t="s">
        <v>66</v>
      </c>
      <c r="F5058">
        <f t="shared" si="78"/>
        <v>202007</v>
      </c>
    </row>
    <row r="5059" spans="1:6" x14ac:dyDescent="0.3">
      <c r="A5059" s="21" t="s">
        <v>18</v>
      </c>
      <c r="B5059" s="21" t="s">
        <v>84</v>
      </c>
      <c r="C5059" s="21" t="s">
        <v>86</v>
      </c>
      <c r="D5059" s="22">
        <v>20</v>
      </c>
      <c r="E5059" s="23" t="s">
        <v>66</v>
      </c>
      <c r="F5059">
        <f t="shared" ref="F5059:F5122" si="79">YEAR(E5059)*100+MONTH(E5059)</f>
        <v>202007</v>
      </c>
    </row>
    <row r="5060" spans="1:6" x14ac:dyDescent="0.3">
      <c r="A5060" s="21" t="s">
        <v>19</v>
      </c>
      <c r="B5060" s="21" t="s">
        <v>84</v>
      </c>
      <c r="C5060" s="21" t="s">
        <v>85</v>
      </c>
      <c r="D5060" s="22">
        <v>11</v>
      </c>
      <c r="E5060" s="23" t="s">
        <v>66</v>
      </c>
      <c r="F5060">
        <f t="shared" si="79"/>
        <v>202007</v>
      </c>
    </row>
    <row r="5061" spans="1:6" x14ac:dyDescent="0.3">
      <c r="A5061" s="21" t="s">
        <v>19</v>
      </c>
      <c r="B5061" s="21" t="s">
        <v>84</v>
      </c>
      <c r="C5061" s="21" t="s">
        <v>86</v>
      </c>
      <c r="D5061" s="22">
        <v>4</v>
      </c>
      <c r="E5061" s="23" t="s">
        <v>66</v>
      </c>
      <c r="F5061">
        <f t="shared" si="79"/>
        <v>202007</v>
      </c>
    </row>
    <row r="5062" spans="1:6" x14ac:dyDescent="0.3">
      <c r="A5062" s="21" t="s">
        <v>20</v>
      </c>
      <c r="B5062" s="21" t="s">
        <v>84</v>
      </c>
      <c r="C5062" s="21" t="s">
        <v>85</v>
      </c>
      <c r="D5062" s="22">
        <v>5</v>
      </c>
      <c r="E5062" s="23" t="s">
        <v>66</v>
      </c>
      <c r="F5062">
        <f t="shared" si="79"/>
        <v>202007</v>
      </c>
    </row>
    <row r="5063" spans="1:6" x14ac:dyDescent="0.3">
      <c r="A5063" s="21" t="s">
        <v>20</v>
      </c>
      <c r="B5063" s="21" t="s">
        <v>84</v>
      </c>
      <c r="C5063" s="21" t="s">
        <v>86</v>
      </c>
      <c r="D5063" s="22">
        <v>1</v>
      </c>
      <c r="E5063" s="23" t="s">
        <v>66</v>
      </c>
      <c r="F5063">
        <f t="shared" si="79"/>
        <v>202007</v>
      </c>
    </row>
    <row r="5064" spans="1:6" x14ac:dyDescent="0.3">
      <c r="A5064" s="21" t="s">
        <v>21</v>
      </c>
      <c r="B5064" s="21" t="s">
        <v>84</v>
      </c>
      <c r="C5064" s="21" t="s">
        <v>85</v>
      </c>
      <c r="D5064" s="22">
        <v>10</v>
      </c>
      <c r="E5064" s="23" t="s">
        <v>66</v>
      </c>
      <c r="F5064">
        <f t="shared" si="79"/>
        <v>202007</v>
      </c>
    </row>
    <row r="5065" spans="1:6" x14ac:dyDescent="0.3">
      <c r="A5065" s="21" t="s">
        <v>21</v>
      </c>
      <c r="B5065" s="21" t="s">
        <v>84</v>
      </c>
      <c r="C5065" s="21" t="s">
        <v>86</v>
      </c>
      <c r="D5065" s="22">
        <v>1</v>
      </c>
      <c r="E5065" s="23" t="s">
        <v>66</v>
      </c>
      <c r="F5065">
        <f t="shared" si="79"/>
        <v>202007</v>
      </c>
    </row>
    <row r="5066" spans="1:6" x14ac:dyDescent="0.3">
      <c r="A5066" s="21" t="s">
        <v>22</v>
      </c>
      <c r="B5066" s="21" t="s">
        <v>84</v>
      </c>
      <c r="C5066" s="21" t="s">
        <v>85</v>
      </c>
      <c r="D5066" s="22">
        <v>5</v>
      </c>
      <c r="E5066" s="23" t="s">
        <v>66</v>
      </c>
      <c r="F5066">
        <f t="shared" si="79"/>
        <v>202007</v>
      </c>
    </row>
    <row r="5067" spans="1:6" x14ac:dyDescent="0.3">
      <c r="A5067" s="21" t="s">
        <v>22</v>
      </c>
      <c r="B5067" s="21" t="s">
        <v>84</v>
      </c>
      <c r="C5067" s="21" t="s">
        <v>86</v>
      </c>
      <c r="D5067" s="22">
        <v>8</v>
      </c>
      <c r="E5067" s="23" t="s">
        <v>66</v>
      </c>
      <c r="F5067">
        <f t="shared" si="79"/>
        <v>202007</v>
      </c>
    </row>
    <row r="5068" spans="1:6" x14ac:dyDescent="0.3">
      <c r="A5068" s="21" t="s">
        <v>23</v>
      </c>
      <c r="B5068" s="21" t="s">
        <v>84</v>
      </c>
      <c r="C5068" s="21" t="s">
        <v>85</v>
      </c>
      <c r="D5068" s="22">
        <v>0</v>
      </c>
      <c r="E5068" s="23" t="s">
        <v>66</v>
      </c>
      <c r="F5068">
        <f t="shared" si="79"/>
        <v>202007</v>
      </c>
    </row>
    <row r="5069" spans="1:6" x14ac:dyDescent="0.3">
      <c r="A5069" s="21" t="s">
        <v>23</v>
      </c>
      <c r="B5069" s="21" t="s">
        <v>84</v>
      </c>
      <c r="C5069" s="21" t="s">
        <v>86</v>
      </c>
      <c r="D5069" s="22">
        <v>0</v>
      </c>
      <c r="E5069" s="23" t="s">
        <v>66</v>
      </c>
      <c r="F5069">
        <f t="shared" si="79"/>
        <v>202007</v>
      </c>
    </row>
    <row r="5070" spans="1:6" x14ac:dyDescent="0.3">
      <c r="A5070" s="21" t="s">
        <v>24</v>
      </c>
      <c r="B5070" s="21" t="s">
        <v>84</v>
      </c>
      <c r="C5070" s="21" t="s">
        <v>85</v>
      </c>
      <c r="D5070" s="22">
        <v>0</v>
      </c>
      <c r="E5070" s="23" t="s">
        <v>66</v>
      </c>
      <c r="F5070">
        <f t="shared" si="79"/>
        <v>202007</v>
      </c>
    </row>
    <row r="5071" spans="1:6" x14ac:dyDescent="0.3">
      <c r="A5071" s="21" t="s">
        <v>24</v>
      </c>
      <c r="B5071" s="21" t="s">
        <v>84</v>
      </c>
      <c r="C5071" s="21" t="s">
        <v>86</v>
      </c>
      <c r="D5071" s="22">
        <v>0</v>
      </c>
      <c r="E5071" s="23" t="s">
        <v>66</v>
      </c>
      <c r="F5071">
        <f t="shared" si="79"/>
        <v>202007</v>
      </c>
    </row>
    <row r="5072" spans="1:6" x14ac:dyDescent="0.3">
      <c r="A5072" s="21" t="s">
        <v>5</v>
      </c>
      <c r="B5072" s="21" t="s">
        <v>84</v>
      </c>
      <c r="C5072" s="21" t="s">
        <v>85</v>
      </c>
      <c r="D5072" s="22">
        <v>101</v>
      </c>
      <c r="E5072" s="23" t="s">
        <v>67</v>
      </c>
      <c r="F5072">
        <f t="shared" si="79"/>
        <v>202008</v>
      </c>
    </row>
    <row r="5073" spans="1:6" x14ac:dyDescent="0.3">
      <c r="A5073" s="21" t="s">
        <v>5</v>
      </c>
      <c r="B5073" s="21" t="s">
        <v>84</v>
      </c>
      <c r="C5073" s="21" t="s">
        <v>86</v>
      </c>
      <c r="D5073" s="22">
        <v>79</v>
      </c>
      <c r="E5073" s="23" t="s">
        <v>67</v>
      </c>
      <c r="F5073">
        <f t="shared" si="79"/>
        <v>202008</v>
      </c>
    </row>
    <row r="5074" spans="1:6" x14ac:dyDescent="0.3">
      <c r="A5074" s="21" t="s">
        <v>13</v>
      </c>
      <c r="B5074" s="21" t="s">
        <v>84</v>
      </c>
      <c r="C5074" s="21" t="s">
        <v>85</v>
      </c>
      <c r="D5074" s="22">
        <v>19</v>
      </c>
      <c r="E5074" s="23" t="s">
        <v>67</v>
      </c>
      <c r="F5074">
        <f t="shared" si="79"/>
        <v>202008</v>
      </c>
    </row>
    <row r="5075" spans="1:6" x14ac:dyDescent="0.3">
      <c r="A5075" s="21" t="s">
        <v>13</v>
      </c>
      <c r="B5075" s="21" t="s">
        <v>84</v>
      </c>
      <c r="C5075" s="21" t="s">
        <v>86</v>
      </c>
      <c r="D5075" s="22">
        <v>5</v>
      </c>
      <c r="E5075" s="23" t="s">
        <v>67</v>
      </c>
      <c r="F5075">
        <f t="shared" si="79"/>
        <v>202008</v>
      </c>
    </row>
    <row r="5076" spans="1:6" x14ac:dyDescent="0.3">
      <c r="A5076" s="21" t="s">
        <v>14</v>
      </c>
      <c r="B5076" s="21" t="s">
        <v>84</v>
      </c>
      <c r="C5076" s="21" t="s">
        <v>85</v>
      </c>
      <c r="D5076" s="22">
        <v>52</v>
      </c>
      <c r="E5076" s="23" t="s">
        <v>67</v>
      </c>
      <c r="F5076">
        <f t="shared" si="79"/>
        <v>202008</v>
      </c>
    </row>
    <row r="5077" spans="1:6" x14ac:dyDescent="0.3">
      <c r="A5077" s="21" t="s">
        <v>14</v>
      </c>
      <c r="B5077" s="21" t="s">
        <v>84</v>
      </c>
      <c r="C5077" s="21" t="s">
        <v>86</v>
      </c>
      <c r="D5077" s="22">
        <v>34</v>
      </c>
      <c r="E5077" s="23" t="s">
        <v>67</v>
      </c>
      <c r="F5077">
        <f t="shared" si="79"/>
        <v>202008</v>
      </c>
    </row>
    <row r="5078" spans="1:6" x14ac:dyDescent="0.3">
      <c r="A5078" s="21" t="s">
        <v>140</v>
      </c>
      <c r="B5078" s="21" t="s">
        <v>84</v>
      </c>
      <c r="C5078" s="21" t="s">
        <v>85</v>
      </c>
      <c r="D5078" s="22">
        <v>2</v>
      </c>
      <c r="E5078" s="23" t="s">
        <v>67</v>
      </c>
      <c r="F5078">
        <f t="shared" si="79"/>
        <v>202008</v>
      </c>
    </row>
    <row r="5079" spans="1:6" x14ac:dyDescent="0.3">
      <c r="A5079" s="21" t="s">
        <v>140</v>
      </c>
      <c r="B5079" s="21" t="s">
        <v>84</v>
      </c>
      <c r="C5079" s="21" t="s">
        <v>86</v>
      </c>
      <c r="D5079" s="22">
        <v>0</v>
      </c>
      <c r="E5079" s="23" t="s">
        <v>67</v>
      </c>
      <c r="F5079">
        <f t="shared" si="79"/>
        <v>202008</v>
      </c>
    </row>
    <row r="5080" spans="1:6" x14ac:dyDescent="0.3">
      <c r="A5080" s="21" t="s">
        <v>15</v>
      </c>
      <c r="B5080" s="21" t="s">
        <v>84</v>
      </c>
      <c r="C5080" s="21" t="s">
        <v>85</v>
      </c>
      <c r="D5080" s="22">
        <v>149</v>
      </c>
      <c r="E5080" s="23" t="s">
        <v>67</v>
      </c>
      <c r="F5080">
        <f t="shared" si="79"/>
        <v>202008</v>
      </c>
    </row>
    <row r="5081" spans="1:6" x14ac:dyDescent="0.3">
      <c r="A5081" s="21" t="s">
        <v>15</v>
      </c>
      <c r="B5081" s="21" t="s">
        <v>84</v>
      </c>
      <c r="C5081" s="21" t="s">
        <v>86</v>
      </c>
      <c r="D5081" s="22">
        <v>97</v>
      </c>
      <c r="E5081" s="23" t="s">
        <v>67</v>
      </c>
      <c r="F5081">
        <f t="shared" si="79"/>
        <v>202008</v>
      </c>
    </row>
    <row r="5082" spans="1:6" x14ac:dyDescent="0.3">
      <c r="A5082" s="21" t="s">
        <v>16</v>
      </c>
      <c r="B5082" s="21" t="s">
        <v>84</v>
      </c>
      <c r="C5082" s="21" t="s">
        <v>85</v>
      </c>
      <c r="D5082" s="22">
        <v>153</v>
      </c>
      <c r="E5082" s="23" t="s">
        <v>67</v>
      </c>
      <c r="F5082">
        <f t="shared" si="79"/>
        <v>202008</v>
      </c>
    </row>
    <row r="5083" spans="1:6" x14ac:dyDescent="0.3">
      <c r="A5083" s="21" t="s">
        <v>16</v>
      </c>
      <c r="B5083" s="21" t="s">
        <v>84</v>
      </c>
      <c r="C5083" s="21" t="s">
        <v>86</v>
      </c>
      <c r="D5083" s="22">
        <v>50</v>
      </c>
      <c r="E5083" s="23" t="s">
        <v>67</v>
      </c>
      <c r="F5083">
        <f t="shared" si="79"/>
        <v>202008</v>
      </c>
    </row>
    <row r="5084" spans="1:6" x14ac:dyDescent="0.3">
      <c r="A5084" s="21" t="s">
        <v>17</v>
      </c>
      <c r="B5084" s="21" t="s">
        <v>84</v>
      </c>
      <c r="C5084" s="21" t="s">
        <v>85</v>
      </c>
      <c r="D5084" s="22">
        <v>10</v>
      </c>
      <c r="E5084" s="23" t="s">
        <v>67</v>
      </c>
      <c r="F5084">
        <f t="shared" si="79"/>
        <v>202008</v>
      </c>
    </row>
    <row r="5085" spans="1:6" x14ac:dyDescent="0.3">
      <c r="A5085" s="21" t="s">
        <v>17</v>
      </c>
      <c r="B5085" s="21" t="s">
        <v>84</v>
      </c>
      <c r="C5085" s="21" t="s">
        <v>86</v>
      </c>
      <c r="D5085" s="22">
        <v>2</v>
      </c>
      <c r="E5085" s="23" t="s">
        <v>67</v>
      </c>
      <c r="F5085">
        <f t="shared" si="79"/>
        <v>202008</v>
      </c>
    </row>
    <row r="5086" spans="1:6" x14ac:dyDescent="0.3">
      <c r="A5086" s="21" t="s">
        <v>141</v>
      </c>
      <c r="B5086" s="21" t="s">
        <v>84</v>
      </c>
      <c r="C5086" s="21" t="s">
        <v>85</v>
      </c>
      <c r="D5086" s="22">
        <v>1</v>
      </c>
      <c r="E5086" s="23" t="s">
        <v>67</v>
      </c>
      <c r="F5086">
        <f t="shared" si="79"/>
        <v>202008</v>
      </c>
    </row>
    <row r="5087" spans="1:6" x14ac:dyDescent="0.3">
      <c r="A5087" s="21" t="s">
        <v>141</v>
      </c>
      <c r="B5087" s="21" t="s">
        <v>84</v>
      </c>
      <c r="C5087" s="21" t="s">
        <v>86</v>
      </c>
      <c r="D5087" s="22">
        <v>0</v>
      </c>
      <c r="E5087" s="23" t="s">
        <v>67</v>
      </c>
      <c r="F5087">
        <f t="shared" si="79"/>
        <v>202008</v>
      </c>
    </row>
    <row r="5088" spans="1:6" x14ac:dyDescent="0.3">
      <c r="A5088" s="21" t="s">
        <v>18</v>
      </c>
      <c r="B5088" s="21" t="s">
        <v>84</v>
      </c>
      <c r="C5088" s="21" t="s">
        <v>85</v>
      </c>
      <c r="D5088" s="22">
        <v>60</v>
      </c>
      <c r="E5088" s="23" t="s">
        <v>67</v>
      </c>
      <c r="F5088">
        <f t="shared" si="79"/>
        <v>202008</v>
      </c>
    </row>
    <row r="5089" spans="1:6" x14ac:dyDescent="0.3">
      <c r="A5089" s="21" t="s">
        <v>18</v>
      </c>
      <c r="B5089" s="21" t="s">
        <v>84</v>
      </c>
      <c r="C5089" s="21" t="s">
        <v>86</v>
      </c>
      <c r="D5089" s="22">
        <v>32</v>
      </c>
      <c r="E5089" s="23" t="s">
        <v>67</v>
      </c>
      <c r="F5089">
        <f t="shared" si="79"/>
        <v>202008</v>
      </c>
    </row>
    <row r="5090" spans="1:6" x14ac:dyDescent="0.3">
      <c r="A5090" s="21" t="s">
        <v>19</v>
      </c>
      <c r="B5090" s="21" t="s">
        <v>84</v>
      </c>
      <c r="C5090" s="21" t="s">
        <v>85</v>
      </c>
      <c r="D5090" s="22">
        <v>3</v>
      </c>
      <c r="E5090" s="23" t="s">
        <v>67</v>
      </c>
      <c r="F5090">
        <f t="shared" si="79"/>
        <v>202008</v>
      </c>
    </row>
    <row r="5091" spans="1:6" x14ac:dyDescent="0.3">
      <c r="A5091" s="21" t="s">
        <v>19</v>
      </c>
      <c r="B5091" s="21" t="s">
        <v>84</v>
      </c>
      <c r="C5091" s="21" t="s">
        <v>86</v>
      </c>
      <c r="D5091" s="22">
        <v>5</v>
      </c>
      <c r="E5091" s="23" t="s">
        <v>67</v>
      </c>
      <c r="F5091">
        <f t="shared" si="79"/>
        <v>202008</v>
      </c>
    </row>
    <row r="5092" spans="1:6" x14ac:dyDescent="0.3">
      <c r="A5092" s="21" t="s">
        <v>20</v>
      </c>
      <c r="B5092" s="21" t="s">
        <v>84</v>
      </c>
      <c r="C5092" s="21" t="s">
        <v>85</v>
      </c>
      <c r="D5092" s="22">
        <v>10</v>
      </c>
      <c r="E5092" s="23" t="s">
        <v>67</v>
      </c>
      <c r="F5092">
        <f t="shared" si="79"/>
        <v>202008</v>
      </c>
    </row>
    <row r="5093" spans="1:6" x14ac:dyDescent="0.3">
      <c r="A5093" s="21" t="s">
        <v>20</v>
      </c>
      <c r="B5093" s="21" t="s">
        <v>84</v>
      </c>
      <c r="C5093" s="21" t="s">
        <v>86</v>
      </c>
      <c r="D5093" s="22">
        <v>0</v>
      </c>
      <c r="E5093" s="23" t="s">
        <v>67</v>
      </c>
      <c r="F5093">
        <f t="shared" si="79"/>
        <v>202008</v>
      </c>
    </row>
    <row r="5094" spans="1:6" x14ac:dyDescent="0.3">
      <c r="A5094" s="21" t="s">
        <v>21</v>
      </c>
      <c r="B5094" s="21" t="s">
        <v>84</v>
      </c>
      <c r="C5094" s="21" t="s">
        <v>85</v>
      </c>
      <c r="D5094" s="22">
        <v>13</v>
      </c>
      <c r="E5094" s="23" t="s">
        <v>67</v>
      </c>
      <c r="F5094">
        <f t="shared" si="79"/>
        <v>202008</v>
      </c>
    </row>
    <row r="5095" spans="1:6" x14ac:dyDescent="0.3">
      <c r="A5095" s="21" t="s">
        <v>21</v>
      </c>
      <c r="B5095" s="21" t="s">
        <v>84</v>
      </c>
      <c r="C5095" s="21" t="s">
        <v>86</v>
      </c>
      <c r="D5095" s="22">
        <v>4</v>
      </c>
      <c r="E5095" s="23" t="s">
        <v>67</v>
      </c>
      <c r="F5095">
        <f t="shared" si="79"/>
        <v>202008</v>
      </c>
    </row>
    <row r="5096" spans="1:6" x14ac:dyDescent="0.3">
      <c r="A5096" s="21" t="s">
        <v>22</v>
      </c>
      <c r="B5096" s="21" t="s">
        <v>84</v>
      </c>
      <c r="C5096" s="21" t="s">
        <v>85</v>
      </c>
      <c r="D5096" s="22">
        <v>1</v>
      </c>
      <c r="E5096" s="23" t="s">
        <v>67</v>
      </c>
      <c r="F5096">
        <f t="shared" si="79"/>
        <v>202008</v>
      </c>
    </row>
    <row r="5097" spans="1:6" x14ac:dyDescent="0.3">
      <c r="A5097" s="21" t="s">
        <v>22</v>
      </c>
      <c r="B5097" s="21" t="s">
        <v>84</v>
      </c>
      <c r="C5097" s="21" t="s">
        <v>86</v>
      </c>
      <c r="D5097" s="22">
        <v>1</v>
      </c>
      <c r="E5097" s="23" t="s">
        <v>67</v>
      </c>
      <c r="F5097">
        <f t="shared" si="79"/>
        <v>202008</v>
      </c>
    </row>
    <row r="5098" spans="1:6" x14ac:dyDescent="0.3">
      <c r="A5098" s="21" t="s">
        <v>23</v>
      </c>
      <c r="B5098" s="21" t="s">
        <v>84</v>
      </c>
      <c r="C5098" s="21" t="s">
        <v>85</v>
      </c>
      <c r="D5098" s="22">
        <v>0</v>
      </c>
      <c r="E5098" s="23" t="s">
        <v>67</v>
      </c>
      <c r="F5098">
        <f t="shared" si="79"/>
        <v>202008</v>
      </c>
    </row>
    <row r="5099" spans="1:6" x14ac:dyDescent="0.3">
      <c r="A5099" s="21" t="s">
        <v>23</v>
      </c>
      <c r="B5099" s="21" t="s">
        <v>84</v>
      </c>
      <c r="C5099" s="21" t="s">
        <v>86</v>
      </c>
      <c r="D5099" s="22">
        <v>0</v>
      </c>
      <c r="E5099" s="23" t="s">
        <v>67</v>
      </c>
      <c r="F5099">
        <f t="shared" si="79"/>
        <v>202008</v>
      </c>
    </row>
    <row r="5100" spans="1:6" x14ac:dyDescent="0.3">
      <c r="A5100" s="21" t="s">
        <v>24</v>
      </c>
      <c r="B5100" s="21" t="s">
        <v>84</v>
      </c>
      <c r="C5100" s="21" t="s">
        <v>85</v>
      </c>
      <c r="D5100" s="22">
        <v>1</v>
      </c>
      <c r="E5100" s="23" t="s">
        <v>67</v>
      </c>
      <c r="F5100">
        <f t="shared" si="79"/>
        <v>202008</v>
      </c>
    </row>
    <row r="5101" spans="1:6" x14ac:dyDescent="0.3">
      <c r="A5101" s="21" t="s">
        <v>24</v>
      </c>
      <c r="B5101" s="21" t="s">
        <v>84</v>
      </c>
      <c r="C5101" s="21" t="s">
        <v>86</v>
      </c>
      <c r="D5101" s="22">
        <v>0</v>
      </c>
      <c r="E5101" s="23" t="s">
        <v>67</v>
      </c>
      <c r="F5101">
        <f t="shared" si="79"/>
        <v>202008</v>
      </c>
    </row>
    <row r="5102" spans="1:6" x14ac:dyDescent="0.3">
      <c r="A5102" s="21" t="s">
        <v>5</v>
      </c>
      <c r="B5102" s="21" t="s">
        <v>84</v>
      </c>
      <c r="C5102" s="21" t="s">
        <v>85</v>
      </c>
      <c r="D5102" s="22">
        <v>81</v>
      </c>
      <c r="E5102" s="23" t="s">
        <v>68</v>
      </c>
      <c r="F5102">
        <f t="shared" si="79"/>
        <v>202009</v>
      </c>
    </row>
    <row r="5103" spans="1:6" x14ac:dyDescent="0.3">
      <c r="A5103" s="21" t="s">
        <v>5</v>
      </c>
      <c r="B5103" s="21" t="s">
        <v>84</v>
      </c>
      <c r="C5103" s="21" t="s">
        <v>86</v>
      </c>
      <c r="D5103" s="22">
        <v>76</v>
      </c>
      <c r="E5103" s="23" t="s">
        <v>68</v>
      </c>
      <c r="F5103">
        <f t="shared" si="79"/>
        <v>202009</v>
      </c>
    </row>
    <row r="5104" spans="1:6" x14ac:dyDescent="0.3">
      <c r="A5104" s="21" t="s">
        <v>13</v>
      </c>
      <c r="B5104" s="21" t="s">
        <v>84</v>
      </c>
      <c r="C5104" s="21" t="s">
        <v>85</v>
      </c>
      <c r="D5104" s="22">
        <v>17</v>
      </c>
      <c r="E5104" s="23" t="s">
        <v>68</v>
      </c>
      <c r="F5104">
        <f t="shared" si="79"/>
        <v>202009</v>
      </c>
    </row>
    <row r="5105" spans="1:6" x14ac:dyDescent="0.3">
      <c r="A5105" s="21" t="s">
        <v>13</v>
      </c>
      <c r="B5105" s="21" t="s">
        <v>84</v>
      </c>
      <c r="C5105" s="21" t="s">
        <v>86</v>
      </c>
      <c r="D5105" s="22">
        <v>5</v>
      </c>
      <c r="E5105" s="23" t="s">
        <v>68</v>
      </c>
      <c r="F5105">
        <f t="shared" si="79"/>
        <v>202009</v>
      </c>
    </row>
    <row r="5106" spans="1:6" x14ac:dyDescent="0.3">
      <c r="A5106" s="21" t="s">
        <v>14</v>
      </c>
      <c r="B5106" s="21" t="s">
        <v>84</v>
      </c>
      <c r="C5106" s="21" t="s">
        <v>85</v>
      </c>
      <c r="D5106" s="22">
        <v>84</v>
      </c>
      <c r="E5106" s="23" t="s">
        <v>68</v>
      </c>
      <c r="F5106">
        <f t="shared" si="79"/>
        <v>202009</v>
      </c>
    </row>
    <row r="5107" spans="1:6" x14ac:dyDescent="0.3">
      <c r="A5107" s="21" t="s">
        <v>14</v>
      </c>
      <c r="B5107" s="21" t="s">
        <v>84</v>
      </c>
      <c r="C5107" s="21" t="s">
        <v>86</v>
      </c>
      <c r="D5107" s="22">
        <v>68</v>
      </c>
      <c r="E5107" s="23" t="s">
        <v>68</v>
      </c>
      <c r="F5107">
        <f t="shared" si="79"/>
        <v>202009</v>
      </c>
    </row>
    <row r="5108" spans="1:6" x14ac:dyDescent="0.3">
      <c r="A5108" s="21" t="s">
        <v>140</v>
      </c>
      <c r="B5108" s="21" t="s">
        <v>84</v>
      </c>
      <c r="C5108" s="21" t="s">
        <v>85</v>
      </c>
      <c r="D5108" s="22">
        <v>7</v>
      </c>
      <c r="E5108" s="23" t="s">
        <v>68</v>
      </c>
      <c r="F5108">
        <f t="shared" si="79"/>
        <v>202009</v>
      </c>
    </row>
    <row r="5109" spans="1:6" x14ac:dyDescent="0.3">
      <c r="A5109" s="21" t="s">
        <v>140</v>
      </c>
      <c r="B5109" s="21" t="s">
        <v>84</v>
      </c>
      <c r="C5109" s="21" t="s">
        <v>86</v>
      </c>
      <c r="D5109" s="22">
        <v>3</v>
      </c>
      <c r="E5109" s="23" t="s">
        <v>68</v>
      </c>
      <c r="F5109">
        <f t="shared" si="79"/>
        <v>202009</v>
      </c>
    </row>
    <row r="5110" spans="1:6" x14ac:dyDescent="0.3">
      <c r="A5110" s="21" t="s">
        <v>15</v>
      </c>
      <c r="B5110" s="21" t="s">
        <v>84</v>
      </c>
      <c r="C5110" s="21" t="s">
        <v>85</v>
      </c>
      <c r="D5110" s="22">
        <v>166</v>
      </c>
      <c r="E5110" s="23" t="s">
        <v>68</v>
      </c>
      <c r="F5110">
        <f t="shared" si="79"/>
        <v>202009</v>
      </c>
    </row>
    <row r="5111" spans="1:6" x14ac:dyDescent="0.3">
      <c r="A5111" s="21" t="s">
        <v>15</v>
      </c>
      <c r="B5111" s="21" t="s">
        <v>84</v>
      </c>
      <c r="C5111" s="21" t="s">
        <v>86</v>
      </c>
      <c r="D5111" s="22">
        <v>94</v>
      </c>
      <c r="E5111" s="23" t="s">
        <v>68</v>
      </c>
      <c r="F5111">
        <f t="shared" si="79"/>
        <v>202009</v>
      </c>
    </row>
    <row r="5112" spans="1:6" x14ac:dyDescent="0.3">
      <c r="A5112" s="21" t="s">
        <v>16</v>
      </c>
      <c r="B5112" s="21" t="s">
        <v>84</v>
      </c>
      <c r="C5112" s="21" t="s">
        <v>85</v>
      </c>
      <c r="D5112" s="22">
        <v>172</v>
      </c>
      <c r="E5112" s="23" t="s">
        <v>68</v>
      </c>
      <c r="F5112">
        <f t="shared" si="79"/>
        <v>202009</v>
      </c>
    </row>
    <row r="5113" spans="1:6" x14ac:dyDescent="0.3">
      <c r="A5113" s="21" t="s">
        <v>16</v>
      </c>
      <c r="B5113" s="21" t="s">
        <v>84</v>
      </c>
      <c r="C5113" s="21" t="s">
        <v>86</v>
      </c>
      <c r="D5113" s="22">
        <v>27</v>
      </c>
      <c r="E5113" s="23" t="s">
        <v>68</v>
      </c>
      <c r="F5113">
        <f t="shared" si="79"/>
        <v>202009</v>
      </c>
    </row>
    <row r="5114" spans="1:6" x14ac:dyDescent="0.3">
      <c r="A5114" s="21" t="s">
        <v>17</v>
      </c>
      <c r="B5114" s="21" t="s">
        <v>84</v>
      </c>
      <c r="C5114" s="21" t="s">
        <v>85</v>
      </c>
      <c r="D5114" s="22">
        <v>15</v>
      </c>
      <c r="E5114" s="23" t="s">
        <v>68</v>
      </c>
      <c r="F5114">
        <f t="shared" si="79"/>
        <v>202009</v>
      </c>
    </row>
    <row r="5115" spans="1:6" x14ac:dyDescent="0.3">
      <c r="A5115" s="21" t="s">
        <v>17</v>
      </c>
      <c r="B5115" s="21" t="s">
        <v>84</v>
      </c>
      <c r="C5115" s="21" t="s">
        <v>86</v>
      </c>
      <c r="D5115" s="22">
        <v>12</v>
      </c>
      <c r="E5115" s="23" t="s">
        <v>68</v>
      </c>
      <c r="F5115">
        <f t="shared" si="79"/>
        <v>202009</v>
      </c>
    </row>
    <row r="5116" spans="1:6" x14ac:dyDescent="0.3">
      <c r="A5116" s="21" t="s">
        <v>141</v>
      </c>
      <c r="B5116" s="21" t="s">
        <v>84</v>
      </c>
      <c r="C5116" s="21" t="s">
        <v>85</v>
      </c>
      <c r="D5116" s="22">
        <v>0</v>
      </c>
      <c r="E5116" s="23" t="s">
        <v>68</v>
      </c>
      <c r="F5116">
        <f t="shared" si="79"/>
        <v>202009</v>
      </c>
    </row>
    <row r="5117" spans="1:6" x14ac:dyDescent="0.3">
      <c r="A5117" s="21" t="s">
        <v>141</v>
      </c>
      <c r="B5117" s="21" t="s">
        <v>84</v>
      </c>
      <c r="C5117" s="21" t="s">
        <v>86</v>
      </c>
      <c r="D5117" s="22">
        <v>1</v>
      </c>
      <c r="E5117" s="23" t="s">
        <v>68</v>
      </c>
      <c r="F5117">
        <f t="shared" si="79"/>
        <v>202009</v>
      </c>
    </row>
    <row r="5118" spans="1:6" x14ac:dyDescent="0.3">
      <c r="A5118" s="21" t="s">
        <v>18</v>
      </c>
      <c r="B5118" s="21" t="s">
        <v>84</v>
      </c>
      <c r="C5118" s="21" t="s">
        <v>85</v>
      </c>
      <c r="D5118" s="22">
        <v>87</v>
      </c>
      <c r="E5118" s="23" t="s">
        <v>68</v>
      </c>
      <c r="F5118">
        <f t="shared" si="79"/>
        <v>202009</v>
      </c>
    </row>
    <row r="5119" spans="1:6" x14ac:dyDescent="0.3">
      <c r="A5119" s="21" t="s">
        <v>18</v>
      </c>
      <c r="B5119" s="21" t="s">
        <v>84</v>
      </c>
      <c r="C5119" s="21" t="s">
        <v>86</v>
      </c>
      <c r="D5119" s="22">
        <v>61</v>
      </c>
      <c r="E5119" s="23" t="s">
        <v>68</v>
      </c>
      <c r="F5119">
        <f t="shared" si="79"/>
        <v>202009</v>
      </c>
    </row>
    <row r="5120" spans="1:6" x14ac:dyDescent="0.3">
      <c r="A5120" s="21" t="s">
        <v>19</v>
      </c>
      <c r="B5120" s="21" t="s">
        <v>84</v>
      </c>
      <c r="C5120" s="21" t="s">
        <v>85</v>
      </c>
      <c r="D5120" s="22">
        <v>14</v>
      </c>
      <c r="E5120" s="23" t="s">
        <v>68</v>
      </c>
      <c r="F5120">
        <f t="shared" si="79"/>
        <v>202009</v>
      </c>
    </row>
    <row r="5121" spans="1:6" x14ac:dyDescent="0.3">
      <c r="A5121" s="21" t="s">
        <v>19</v>
      </c>
      <c r="B5121" s="21" t="s">
        <v>84</v>
      </c>
      <c r="C5121" s="21" t="s">
        <v>86</v>
      </c>
      <c r="D5121" s="22">
        <v>4</v>
      </c>
      <c r="E5121" s="23" t="s">
        <v>68</v>
      </c>
      <c r="F5121">
        <f t="shared" si="79"/>
        <v>202009</v>
      </c>
    </row>
    <row r="5122" spans="1:6" x14ac:dyDescent="0.3">
      <c r="A5122" s="21" t="s">
        <v>20</v>
      </c>
      <c r="B5122" s="21" t="s">
        <v>84</v>
      </c>
      <c r="C5122" s="21" t="s">
        <v>85</v>
      </c>
      <c r="D5122" s="22">
        <v>8</v>
      </c>
      <c r="E5122" s="23" t="s">
        <v>68</v>
      </c>
      <c r="F5122">
        <f t="shared" si="79"/>
        <v>202009</v>
      </c>
    </row>
    <row r="5123" spans="1:6" x14ac:dyDescent="0.3">
      <c r="A5123" s="21" t="s">
        <v>20</v>
      </c>
      <c r="B5123" s="21" t="s">
        <v>84</v>
      </c>
      <c r="C5123" s="21" t="s">
        <v>86</v>
      </c>
      <c r="D5123" s="22">
        <v>4</v>
      </c>
      <c r="E5123" s="23" t="s">
        <v>68</v>
      </c>
      <c r="F5123">
        <f t="shared" ref="F5123:F5186" si="80">YEAR(E5123)*100+MONTH(E5123)</f>
        <v>202009</v>
      </c>
    </row>
    <row r="5124" spans="1:6" x14ac:dyDescent="0.3">
      <c r="A5124" s="21" t="s">
        <v>21</v>
      </c>
      <c r="B5124" s="21" t="s">
        <v>84</v>
      </c>
      <c r="C5124" s="21" t="s">
        <v>85</v>
      </c>
      <c r="D5124" s="22">
        <v>6</v>
      </c>
      <c r="E5124" s="23" t="s">
        <v>68</v>
      </c>
      <c r="F5124">
        <f t="shared" si="80"/>
        <v>202009</v>
      </c>
    </row>
    <row r="5125" spans="1:6" x14ac:dyDescent="0.3">
      <c r="A5125" s="21" t="s">
        <v>21</v>
      </c>
      <c r="B5125" s="21" t="s">
        <v>84</v>
      </c>
      <c r="C5125" s="21" t="s">
        <v>86</v>
      </c>
      <c r="D5125" s="22">
        <v>3</v>
      </c>
      <c r="E5125" s="23" t="s">
        <v>68</v>
      </c>
      <c r="F5125">
        <f t="shared" si="80"/>
        <v>202009</v>
      </c>
    </row>
    <row r="5126" spans="1:6" x14ac:dyDescent="0.3">
      <c r="A5126" s="21" t="s">
        <v>22</v>
      </c>
      <c r="B5126" s="21" t="s">
        <v>84</v>
      </c>
      <c r="C5126" s="21" t="s">
        <v>85</v>
      </c>
      <c r="D5126" s="22">
        <v>9</v>
      </c>
      <c r="E5126" s="23" t="s">
        <v>68</v>
      </c>
      <c r="F5126">
        <f t="shared" si="80"/>
        <v>202009</v>
      </c>
    </row>
    <row r="5127" spans="1:6" x14ac:dyDescent="0.3">
      <c r="A5127" s="21" t="s">
        <v>22</v>
      </c>
      <c r="B5127" s="21" t="s">
        <v>84</v>
      </c>
      <c r="C5127" s="21" t="s">
        <v>86</v>
      </c>
      <c r="D5127" s="22">
        <v>4</v>
      </c>
      <c r="E5127" s="23" t="s">
        <v>68</v>
      </c>
      <c r="F5127">
        <f t="shared" si="80"/>
        <v>202009</v>
      </c>
    </row>
    <row r="5128" spans="1:6" x14ac:dyDescent="0.3">
      <c r="A5128" s="21" t="s">
        <v>23</v>
      </c>
      <c r="B5128" s="21" t="s">
        <v>84</v>
      </c>
      <c r="C5128" s="21" t="s">
        <v>85</v>
      </c>
      <c r="D5128" s="22">
        <v>0</v>
      </c>
      <c r="E5128" s="23" t="s">
        <v>68</v>
      </c>
      <c r="F5128">
        <f t="shared" si="80"/>
        <v>202009</v>
      </c>
    </row>
    <row r="5129" spans="1:6" x14ac:dyDescent="0.3">
      <c r="A5129" s="21" t="s">
        <v>23</v>
      </c>
      <c r="B5129" s="21" t="s">
        <v>84</v>
      </c>
      <c r="C5129" s="21" t="s">
        <v>86</v>
      </c>
      <c r="D5129" s="22">
        <v>0</v>
      </c>
      <c r="E5129" s="23" t="s">
        <v>68</v>
      </c>
      <c r="F5129">
        <f t="shared" si="80"/>
        <v>202009</v>
      </c>
    </row>
    <row r="5130" spans="1:6" x14ac:dyDescent="0.3">
      <c r="A5130" s="21" t="s">
        <v>24</v>
      </c>
      <c r="B5130" s="21" t="s">
        <v>84</v>
      </c>
      <c r="C5130" s="21" t="s">
        <v>85</v>
      </c>
      <c r="D5130" s="22">
        <v>2</v>
      </c>
      <c r="E5130" s="23" t="s">
        <v>68</v>
      </c>
      <c r="F5130">
        <f t="shared" si="80"/>
        <v>202009</v>
      </c>
    </row>
    <row r="5131" spans="1:6" x14ac:dyDescent="0.3">
      <c r="A5131" s="21" t="s">
        <v>24</v>
      </c>
      <c r="B5131" s="21" t="s">
        <v>84</v>
      </c>
      <c r="C5131" s="21" t="s">
        <v>86</v>
      </c>
      <c r="D5131" s="22">
        <v>0</v>
      </c>
      <c r="E5131" s="23" t="s">
        <v>68</v>
      </c>
      <c r="F5131">
        <f t="shared" si="80"/>
        <v>202009</v>
      </c>
    </row>
    <row r="5132" spans="1:6" x14ac:dyDescent="0.3">
      <c r="A5132" s="21" t="s">
        <v>5</v>
      </c>
      <c r="B5132" s="21" t="s">
        <v>84</v>
      </c>
      <c r="C5132" s="21" t="s">
        <v>85</v>
      </c>
      <c r="D5132" s="22">
        <v>90</v>
      </c>
      <c r="E5132" s="23" t="s">
        <v>69</v>
      </c>
      <c r="F5132">
        <f t="shared" si="80"/>
        <v>202010</v>
      </c>
    </row>
    <row r="5133" spans="1:6" x14ac:dyDescent="0.3">
      <c r="A5133" s="21" t="s">
        <v>5</v>
      </c>
      <c r="B5133" s="21" t="s">
        <v>84</v>
      </c>
      <c r="C5133" s="21" t="s">
        <v>86</v>
      </c>
      <c r="D5133" s="22">
        <v>69</v>
      </c>
      <c r="E5133" s="23" t="s">
        <v>69</v>
      </c>
      <c r="F5133">
        <f t="shared" si="80"/>
        <v>202010</v>
      </c>
    </row>
    <row r="5134" spans="1:6" x14ac:dyDescent="0.3">
      <c r="A5134" s="21" t="s">
        <v>13</v>
      </c>
      <c r="B5134" s="21" t="s">
        <v>84</v>
      </c>
      <c r="C5134" s="21" t="s">
        <v>85</v>
      </c>
      <c r="D5134" s="22">
        <v>38</v>
      </c>
      <c r="E5134" s="23" t="s">
        <v>69</v>
      </c>
      <c r="F5134">
        <f t="shared" si="80"/>
        <v>202010</v>
      </c>
    </row>
    <row r="5135" spans="1:6" x14ac:dyDescent="0.3">
      <c r="A5135" s="21" t="s">
        <v>13</v>
      </c>
      <c r="B5135" s="21" t="s">
        <v>84</v>
      </c>
      <c r="C5135" s="21" t="s">
        <v>86</v>
      </c>
      <c r="D5135" s="22">
        <v>3</v>
      </c>
      <c r="E5135" s="23" t="s">
        <v>69</v>
      </c>
      <c r="F5135">
        <f t="shared" si="80"/>
        <v>202010</v>
      </c>
    </row>
    <row r="5136" spans="1:6" x14ac:dyDescent="0.3">
      <c r="A5136" s="21" t="s">
        <v>14</v>
      </c>
      <c r="B5136" s="21" t="s">
        <v>84</v>
      </c>
      <c r="C5136" s="21" t="s">
        <v>85</v>
      </c>
      <c r="D5136" s="22">
        <v>72</v>
      </c>
      <c r="E5136" s="23" t="s">
        <v>69</v>
      </c>
      <c r="F5136">
        <f t="shared" si="80"/>
        <v>202010</v>
      </c>
    </row>
    <row r="5137" spans="1:6" x14ac:dyDescent="0.3">
      <c r="A5137" s="21" t="s">
        <v>14</v>
      </c>
      <c r="B5137" s="21" t="s">
        <v>84</v>
      </c>
      <c r="C5137" s="21" t="s">
        <v>86</v>
      </c>
      <c r="D5137" s="22">
        <v>69</v>
      </c>
      <c r="E5137" s="23" t="s">
        <v>69</v>
      </c>
      <c r="F5137">
        <f t="shared" si="80"/>
        <v>202010</v>
      </c>
    </row>
    <row r="5138" spans="1:6" x14ac:dyDescent="0.3">
      <c r="A5138" s="21" t="s">
        <v>140</v>
      </c>
      <c r="B5138" s="21" t="s">
        <v>84</v>
      </c>
      <c r="C5138" s="21" t="s">
        <v>85</v>
      </c>
      <c r="D5138" s="22">
        <v>7</v>
      </c>
      <c r="E5138" s="23" t="s">
        <v>69</v>
      </c>
      <c r="F5138">
        <f t="shared" si="80"/>
        <v>202010</v>
      </c>
    </row>
    <row r="5139" spans="1:6" x14ac:dyDescent="0.3">
      <c r="A5139" s="21" t="s">
        <v>140</v>
      </c>
      <c r="B5139" s="21" t="s">
        <v>84</v>
      </c>
      <c r="C5139" s="21" t="s">
        <v>86</v>
      </c>
      <c r="D5139" s="22">
        <v>0</v>
      </c>
      <c r="E5139" s="23" t="s">
        <v>69</v>
      </c>
      <c r="F5139">
        <f t="shared" si="80"/>
        <v>202010</v>
      </c>
    </row>
    <row r="5140" spans="1:6" x14ac:dyDescent="0.3">
      <c r="A5140" s="21" t="s">
        <v>15</v>
      </c>
      <c r="B5140" s="21" t="s">
        <v>84</v>
      </c>
      <c r="C5140" s="21" t="s">
        <v>85</v>
      </c>
      <c r="D5140" s="22">
        <v>186</v>
      </c>
      <c r="E5140" s="23" t="s">
        <v>69</v>
      </c>
      <c r="F5140">
        <f t="shared" si="80"/>
        <v>202010</v>
      </c>
    </row>
    <row r="5141" spans="1:6" x14ac:dyDescent="0.3">
      <c r="A5141" s="21" t="s">
        <v>15</v>
      </c>
      <c r="B5141" s="21" t="s">
        <v>84</v>
      </c>
      <c r="C5141" s="21" t="s">
        <v>86</v>
      </c>
      <c r="D5141" s="22">
        <v>100</v>
      </c>
      <c r="E5141" s="23" t="s">
        <v>69</v>
      </c>
      <c r="F5141">
        <f t="shared" si="80"/>
        <v>202010</v>
      </c>
    </row>
    <row r="5142" spans="1:6" x14ac:dyDescent="0.3">
      <c r="A5142" s="21" t="s">
        <v>16</v>
      </c>
      <c r="B5142" s="21" t="s">
        <v>84</v>
      </c>
      <c r="C5142" s="21" t="s">
        <v>85</v>
      </c>
      <c r="D5142" s="22">
        <v>195</v>
      </c>
      <c r="E5142" s="23" t="s">
        <v>69</v>
      </c>
      <c r="F5142">
        <f t="shared" si="80"/>
        <v>202010</v>
      </c>
    </row>
    <row r="5143" spans="1:6" x14ac:dyDescent="0.3">
      <c r="A5143" s="21" t="s">
        <v>16</v>
      </c>
      <c r="B5143" s="21" t="s">
        <v>84</v>
      </c>
      <c r="C5143" s="21" t="s">
        <v>86</v>
      </c>
      <c r="D5143" s="22">
        <v>33</v>
      </c>
      <c r="E5143" s="23" t="s">
        <v>69</v>
      </c>
      <c r="F5143">
        <f t="shared" si="80"/>
        <v>202010</v>
      </c>
    </row>
    <row r="5144" spans="1:6" x14ac:dyDescent="0.3">
      <c r="A5144" s="21" t="s">
        <v>17</v>
      </c>
      <c r="B5144" s="21" t="s">
        <v>84</v>
      </c>
      <c r="C5144" s="21" t="s">
        <v>85</v>
      </c>
      <c r="D5144" s="22">
        <v>10</v>
      </c>
      <c r="E5144" s="23" t="s">
        <v>69</v>
      </c>
      <c r="F5144">
        <f t="shared" si="80"/>
        <v>202010</v>
      </c>
    </row>
    <row r="5145" spans="1:6" x14ac:dyDescent="0.3">
      <c r="A5145" s="21" t="s">
        <v>17</v>
      </c>
      <c r="B5145" s="21" t="s">
        <v>84</v>
      </c>
      <c r="C5145" s="21" t="s">
        <v>86</v>
      </c>
      <c r="D5145" s="22">
        <v>8</v>
      </c>
      <c r="E5145" s="23" t="s">
        <v>69</v>
      </c>
      <c r="F5145">
        <f t="shared" si="80"/>
        <v>202010</v>
      </c>
    </row>
    <row r="5146" spans="1:6" x14ac:dyDescent="0.3">
      <c r="A5146" s="21" t="s">
        <v>141</v>
      </c>
      <c r="B5146" s="21" t="s">
        <v>84</v>
      </c>
      <c r="C5146" s="21" t="s">
        <v>85</v>
      </c>
      <c r="D5146" s="22">
        <v>3</v>
      </c>
      <c r="E5146" s="23" t="s">
        <v>69</v>
      </c>
      <c r="F5146">
        <f t="shared" si="80"/>
        <v>202010</v>
      </c>
    </row>
    <row r="5147" spans="1:6" x14ac:dyDescent="0.3">
      <c r="A5147" s="21" t="s">
        <v>141</v>
      </c>
      <c r="B5147" s="21" t="s">
        <v>84</v>
      </c>
      <c r="C5147" s="21" t="s">
        <v>86</v>
      </c>
      <c r="D5147" s="22">
        <v>0</v>
      </c>
      <c r="E5147" s="23" t="s">
        <v>69</v>
      </c>
      <c r="F5147">
        <f t="shared" si="80"/>
        <v>202010</v>
      </c>
    </row>
    <row r="5148" spans="1:6" x14ac:dyDescent="0.3">
      <c r="A5148" s="21" t="s">
        <v>18</v>
      </c>
      <c r="B5148" s="21" t="s">
        <v>84</v>
      </c>
      <c r="C5148" s="21" t="s">
        <v>85</v>
      </c>
      <c r="D5148" s="22">
        <v>82</v>
      </c>
      <c r="E5148" s="23" t="s">
        <v>69</v>
      </c>
      <c r="F5148">
        <f t="shared" si="80"/>
        <v>202010</v>
      </c>
    </row>
    <row r="5149" spans="1:6" x14ac:dyDescent="0.3">
      <c r="A5149" s="21" t="s">
        <v>18</v>
      </c>
      <c r="B5149" s="21" t="s">
        <v>84</v>
      </c>
      <c r="C5149" s="21" t="s">
        <v>86</v>
      </c>
      <c r="D5149" s="22">
        <v>25</v>
      </c>
      <c r="E5149" s="23" t="s">
        <v>69</v>
      </c>
      <c r="F5149">
        <f t="shared" si="80"/>
        <v>202010</v>
      </c>
    </row>
    <row r="5150" spans="1:6" x14ac:dyDescent="0.3">
      <c r="A5150" s="21" t="s">
        <v>19</v>
      </c>
      <c r="B5150" s="21" t="s">
        <v>84</v>
      </c>
      <c r="C5150" s="21" t="s">
        <v>85</v>
      </c>
      <c r="D5150" s="22">
        <v>7</v>
      </c>
      <c r="E5150" s="23" t="s">
        <v>69</v>
      </c>
      <c r="F5150">
        <f t="shared" si="80"/>
        <v>202010</v>
      </c>
    </row>
    <row r="5151" spans="1:6" x14ac:dyDescent="0.3">
      <c r="A5151" s="21" t="s">
        <v>19</v>
      </c>
      <c r="B5151" s="21" t="s">
        <v>84</v>
      </c>
      <c r="C5151" s="21" t="s">
        <v>86</v>
      </c>
      <c r="D5151" s="22">
        <v>5</v>
      </c>
      <c r="E5151" s="23" t="s">
        <v>69</v>
      </c>
      <c r="F5151">
        <f t="shared" si="80"/>
        <v>202010</v>
      </c>
    </row>
    <row r="5152" spans="1:6" x14ac:dyDescent="0.3">
      <c r="A5152" s="21" t="s">
        <v>20</v>
      </c>
      <c r="B5152" s="21" t="s">
        <v>84</v>
      </c>
      <c r="C5152" s="21" t="s">
        <v>85</v>
      </c>
      <c r="D5152" s="22">
        <v>15</v>
      </c>
      <c r="E5152" s="23" t="s">
        <v>69</v>
      </c>
      <c r="F5152">
        <f t="shared" si="80"/>
        <v>202010</v>
      </c>
    </row>
    <row r="5153" spans="1:6" x14ac:dyDescent="0.3">
      <c r="A5153" s="21" t="s">
        <v>20</v>
      </c>
      <c r="B5153" s="21" t="s">
        <v>84</v>
      </c>
      <c r="C5153" s="21" t="s">
        <v>86</v>
      </c>
      <c r="D5153" s="22">
        <v>1</v>
      </c>
      <c r="E5153" s="23" t="s">
        <v>69</v>
      </c>
      <c r="F5153">
        <f t="shared" si="80"/>
        <v>202010</v>
      </c>
    </row>
    <row r="5154" spans="1:6" x14ac:dyDescent="0.3">
      <c r="A5154" s="21" t="s">
        <v>21</v>
      </c>
      <c r="B5154" s="21" t="s">
        <v>84</v>
      </c>
      <c r="C5154" s="21" t="s">
        <v>85</v>
      </c>
      <c r="D5154" s="22">
        <v>7</v>
      </c>
      <c r="E5154" s="23" t="s">
        <v>69</v>
      </c>
      <c r="F5154">
        <f t="shared" si="80"/>
        <v>202010</v>
      </c>
    </row>
    <row r="5155" spans="1:6" x14ac:dyDescent="0.3">
      <c r="A5155" s="21" t="s">
        <v>21</v>
      </c>
      <c r="B5155" s="21" t="s">
        <v>84</v>
      </c>
      <c r="C5155" s="21" t="s">
        <v>86</v>
      </c>
      <c r="D5155" s="22">
        <v>4</v>
      </c>
      <c r="E5155" s="23" t="s">
        <v>69</v>
      </c>
      <c r="F5155">
        <f t="shared" si="80"/>
        <v>202010</v>
      </c>
    </row>
    <row r="5156" spans="1:6" x14ac:dyDescent="0.3">
      <c r="A5156" s="21" t="s">
        <v>22</v>
      </c>
      <c r="B5156" s="21" t="s">
        <v>84</v>
      </c>
      <c r="C5156" s="21" t="s">
        <v>85</v>
      </c>
      <c r="D5156" s="22">
        <v>5</v>
      </c>
      <c r="E5156" s="23" t="s">
        <v>69</v>
      </c>
      <c r="F5156">
        <f t="shared" si="80"/>
        <v>202010</v>
      </c>
    </row>
    <row r="5157" spans="1:6" x14ac:dyDescent="0.3">
      <c r="A5157" s="21" t="s">
        <v>22</v>
      </c>
      <c r="B5157" s="21" t="s">
        <v>84</v>
      </c>
      <c r="C5157" s="21" t="s">
        <v>86</v>
      </c>
      <c r="D5157" s="22">
        <v>3</v>
      </c>
      <c r="E5157" s="23" t="s">
        <v>69</v>
      </c>
      <c r="F5157">
        <f t="shared" si="80"/>
        <v>202010</v>
      </c>
    </row>
    <row r="5158" spans="1:6" x14ac:dyDescent="0.3">
      <c r="A5158" s="21" t="s">
        <v>23</v>
      </c>
      <c r="B5158" s="21" t="s">
        <v>84</v>
      </c>
      <c r="C5158" s="21" t="s">
        <v>85</v>
      </c>
      <c r="D5158" s="22">
        <v>0</v>
      </c>
      <c r="E5158" s="23" t="s">
        <v>69</v>
      </c>
      <c r="F5158">
        <f t="shared" si="80"/>
        <v>202010</v>
      </c>
    </row>
    <row r="5159" spans="1:6" x14ac:dyDescent="0.3">
      <c r="A5159" s="21" t="s">
        <v>23</v>
      </c>
      <c r="B5159" s="21" t="s">
        <v>84</v>
      </c>
      <c r="C5159" s="21" t="s">
        <v>86</v>
      </c>
      <c r="D5159" s="22">
        <v>0</v>
      </c>
      <c r="E5159" s="23" t="s">
        <v>69</v>
      </c>
      <c r="F5159">
        <f t="shared" si="80"/>
        <v>202010</v>
      </c>
    </row>
    <row r="5160" spans="1:6" x14ac:dyDescent="0.3">
      <c r="A5160" s="21" t="s">
        <v>24</v>
      </c>
      <c r="B5160" s="21" t="s">
        <v>84</v>
      </c>
      <c r="C5160" s="21" t="s">
        <v>85</v>
      </c>
      <c r="D5160" s="22">
        <v>1</v>
      </c>
      <c r="E5160" s="23" t="s">
        <v>69</v>
      </c>
      <c r="F5160">
        <f t="shared" si="80"/>
        <v>202010</v>
      </c>
    </row>
    <row r="5161" spans="1:6" x14ac:dyDescent="0.3">
      <c r="A5161" s="21" t="s">
        <v>24</v>
      </c>
      <c r="B5161" s="21" t="s">
        <v>84</v>
      </c>
      <c r="C5161" s="21" t="s">
        <v>86</v>
      </c>
      <c r="D5161" s="22">
        <v>0</v>
      </c>
      <c r="E5161" s="23" t="s">
        <v>69</v>
      </c>
      <c r="F5161">
        <f t="shared" si="80"/>
        <v>202010</v>
      </c>
    </row>
    <row r="5162" spans="1:6" x14ac:dyDescent="0.3">
      <c r="A5162" s="21" t="s">
        <v>5</v>
      </c>
      <c r="B5162" s="21" t="s">
        <v>84</v>
      </c>
      <c r="C5162" s="21" t="s">
        <v>85</v>
      </c>
      <c r="D5162" s="22">
        <v>109</v>
      </c>
      <c r="E5162" s="23" t="s">
        <v>70</v>
      </c>
      <c r="F5162">
        <f t="shared" si="80"/>
        <v>202011</v>
      </c>
    </row>
    <row r="5163" spans="1:6" x14ac:dyDescent="0.3">
      <c r="A5163" s="21" t="s">
        <v>5</v>
      </c>
      <c r="B5163" s="21" t="s">
        <v>84</v>
      </c>
      <c r="C5163" s="21" t="s">
        <v>86</v>
      </c>
      <c r="D5163" s="22">
        <v>60</v>
      </c>
      <c r="E5163" s="23" t="s">
        <v>70</v>
      </c>
      <c r="F5163">
        <f t="shared" si="80"/>
        <v>202011</v>
      </c>
    </row>
    <row r="5164" spans="1:6" x14ac:dyDescent="0.3">
      <c r="A5164" s="21" t="s">
        <v>13</v>
      </c>
      <c r="B5164" s="21" t="s">
        <v>84</v>
      </c>
      <c r="C5164" s="21" t="s">
        <v>85</v>
      </c>
      <c r="D5164" s="22">
        <v>19</v>
      </c>
      <c r="E5164" s="23" t="s">
        <v>70</v>
      </c>
      <c r="F5164">
        <f t="shared" si="80"/>
        <v>202011</v>
      </c>
    </row>
    <row r="5165" spans="1:6" x14ac:dyDescent="0.3">
      <c r="A5165" s="21" t="s">
        <v>13</v>
      </c>
      <c r="B5165" s="21" t="s">
        <v>84</v>
      </c>
      <c r="C5165" s="21" t="s">
        <v>86</v>
      </c>
      <c r="D5165" s="22">
        <v>1</v>
      </c>
      <c r="E5165" s="23" t="s">
        <v>70</v>
      </c>
      <c r="F5165">
        <f t="shared" si="80"/>
        <v>202011</v>
      </c>
    </row>
    <row r="5166" spans="1:6" x14ac:dyDescent="0.3">
      <c r="A5166" s="21" t="s">
        <v>14</v>
      </c>
      <c r="B5166" s="21" t="s">
        <v>84</v>
      </c>
      <c r="C5166" s="21" t="s">
        <v>85</v>
      </c>
      <c r="D5166" s="22">
        <v>55</v>
      </c>
      <c r="E5166" s="23" t="s">
        <v>70</v>
      </c>
      <c r="F5166">
        <f t="shared" si="80"/>
        <v>202011</v>
      </c>
    </row>
    <row r="5167" spans="1:6" x14ac:dyDescent="0.3">
      <c r="A5167" s="21" t="s">
        <v>14</v>
      </c>
      <c r="B5167" s="21" t="s">
        <v>84</v>
      </c>
      <c r="C5167" s="21" t="s">
        <v>86</v>
      </c>
      <c r="D5167" s="22">
        <v>42</v>
      </c>
      <c r="E5167" s="23" t="s">
        <v>70</v>
      </c>
      <c r="F5167">
        <f t="shared" si="80"/>
        <v>202011</v>
      </c>
    </row>
    <row r="5168" spans="1:6" x14ac:dyDescent="0.3">
      <c r="A5168" s="21" t="s">
        <v>140</v>
      </c>
      <c r="B5168" s="21" t="s">
        <v>84</v>
      </c>
      <c r="C5168" s="21" t="s">
        <v>85</v>
      </c>
      <c r="D5168" s="22">
        <v>5</v>
      </c>
      <c r="E5168" s="23" t="s">
        <v>70</v>
      </c>
      <c r="F5168">
        <f t="shared" si="80"/>
        <v>202011</v>
      </c>
    </row>
    <row r="5169" spans="1:6" x14ac:dyDescent="0.3">
      <c r="A5169" s="21" t="s">
        <v>140</v>
      </c>
      <c r="B5169" s="21" t="s">
        <v>84</v>
      </c>
      <c r="C5169" s="21" t="s">
        <v>86</v>
      </c>
      <c r="D5169" s="22">
        <v>0</v>
      </c>
      <c r="E5169" s="23" t="s">
        <v>70</v>
      </c>
      <c r="F5169">
        <f t="shared" si="80"/>
        <v>202011</v>
      </c>
    </row>
    <row r="5170" spans="1:6" x14ac:dyDescent="0.3">
      <c r="A5170" s="21" t="s">
        <v>15</v>
      </c>
      <c r="B5170" s="21" t="s">
        <v>84</v>
      </c>
      <c r="C5170" s="21" t="s">
        <v>85</v>
      </c>
      <c r="D5170" s="22">
        <v>140</v>
      </c>
      <c r="E5170" s="23" t="s">
        <v>70</v>
      </c>
      <c r="F5170">
        <f t="shared" si="80"/>
        <v>202011</v>
      </c>
    </row>
    <row r="5171" spans="1:6" x14ac:dyDescent="0.3">
      <c r="A5171" s="21" t="s">
        <v>15</v>
      </c>
      <c r="B5171" s="21" t="s">
        <v>84</v>
      </c>
      <c r="C5171" s="21" t="s">
        <v>86</v>
      </c>
      <c r="D5171" s="22">
        <v>89</v>
      </c>
      <c r="E5171" s="23" t="s">
        <v>70</v>
      </c>
      <c r="F5171">
        <f t="shared" si="80"/>
        <v>202011</v>
      </c>
    </row>
    <row r="5172" spans="1:6" x14ac:dyDescent="0.3">
      <c r="A5172" s="21" t="s">
        <v>16</v>
      </c>
      <c r="B5172" s="21" t="s">
        <v>84</v>
      </c>
      <c r="C5172" s="21" t="s">
        <v>85</v>
      </c>
      <c r="D5172" s="22">
        <v>158</v>
      </c>
      <c r="E5172" s="23" t="s">
        <v>70</v>
      </c>
      <c r="F5172">
        <f t="shared" si="80"/>
        <v>202011</v>
      </c>
    </row>
    <row r="5173" spans="1:6" x14ac:dyDescent="0.3">
      <c r="A5173" s="21" t="s">
        <v>16</v>
      </c>
      <c r="B5173" s="21" t="s">
        <v>84</v>
      </c>
      <c r="C5173" s="21" t="s">
        <v>86</v>
      </c>
      <c r="D5173" s="22">
        <v>43</v>
      </c>
      <c r="E5173" s="23" t="s">
        <v>70</v>
      </c>
      <c r="F5173">
        <f t="shared" si="80"/>
        <v>202011</v>
      </c>
    </row>
    <row r="5174" spans="1:6" x14ac:dyDescent="0.3">
      <c r="A5174" s="21" t="s">
        <v>17</v>
      </c>
      <c r="B5174" s="21" t="s">
        <v>84</v>
      </c>
      <c r="C5174" s="21" t="s">
        <v>85</v>
      </c>
      <c r="D5174" s="22">
        <v>23</v>
      </c>
      <c r="E5174" s="23" t="s">
        <v>70</v>
      </c>
      <c r="F5174">
        <f t="shared" si="80"/>
        <v>202011</v>
      </c>
    </row>
    <row r="5175" spans="1:6" x14ac:dyDescent="0.3">
      <c r="A5175" s="21" t="s">
        <v>17</v>
      </c>
      <c r="B5175" s="21" t="s">
        <v>84</v>
      </c>
      <c r="C5175" s="21" t="s">
        <v>86</v>
      </c>
      <c r="D5175" s="22">
        <v>1</v>
      </c>
      <c r="E5175" s="23" t="s">
        <v>70</v>
      </c>
      <c r="F5175">
        <f t="shared" si="80"/>
        <v>202011</v>
      </c>
    </row>
    <row r="5176" spans="1:6" x14ac:dyDescent="0.3">
      <c r="A5176" s="21" t="s">
        <v>141</v>
      </c>
      <c r="B5176" s="21" t="s">
        <v>84</v>
      </c>
      <c r="C5176" s="21" t="s">
        <v>85</v>
      </c>
      <c r="D5176" s="22">
        <v>4</v>
      </c>
      <c r="E5176" s="23" t="s">
        <v>70</v>
      </c>
      <c r="F5176">
        <f t="shared" si="80"/>
        <v>202011</v>
      </c>
    </row>
    <row r="5177" spans="1:6" x14ac:dyDescent="0.3">
      <c r="A5177" s="21" t="s">
        <v>141</v>
      </c>
      <c r="B5177" s="21" t="s">
        <v>84</v>
      </c>
      <c r="C5177" s="21" t="s">
        <v>86</v>
      </c>
      <c r="D5177" s="22">
        <v>0</v>
      </c>
      <c r="E5177" s="23" t="s">
        <v>70</v>
      </c>
      <c r="F5177">
        <f t="shared" si="80"/>
        <v>202011</v>
      </c>
    </row>
    <row r="5178" spans="1:6" x14ac:dyDescent="0.3">
      <c r="A5178" s="21" t="s">
        <v>18</v>
      </c>
      <c r="B5178" s="21" t="s">
        <v>84</v>
      </c>
      <c r="C5178" s="21" t="s">
        <v>85</v>
      </c>
      <c r="D5178" s="22">
        <v>55</v>
      </c>
      <c r="E5178" s="23" t="s">
        <v>70</v>
      </c>
      <c r="F5178">
        <f t="shared" si="80"/>
        <v>202011</v>
      </c>
    </row>
    <row r="5179" spans="1:6" x14ac:dyDescent="0.3">
      <c r="A5179" s="21" t="s">
        <v>18</v>
      </c>
      <c r="B5179" s="21" t="s">
        <v>84</v>
      </c>
      <c r="C5179" s="21" t="s">
        <v>86</v>
      </c>
      <c r="D5179" s="22">
        <v>27</v>
      </c>
      <c r="E5179" s="23" t="s">
        <v>70</v>
      </c>
      <c r="F5179">
        <f t="shared" si="80"/>
        <v>202011</v>
      </c>
    </row>
    <row r="5180" spans="1:6" x14ac:dyDescent="0.3">
      <c r="A5180" s="21" t="s">
        <v>19</v>
      </c>
      <c r="B5180" s="21" t="s">
        <v>84</v>
      </c>
      <c r="C5180" s="21" t="s">
        <v>85</v>
      </c>
      <c r="D5180" s="22">
        <v>7</v>
      </c>
      <c r="E5180" s="23" t="s">
        <v>70</v>
      </c>
      <c r="F5180">
        <f t="shared" si="80"/>
        <v>202011</v>
      </c>
    </row>
    <row r="5181" spans="1:6" x14ac:dyDescent="0.3">
      <c r="A5181" s="21" t="s">
        <v>19</v>
      </c>
      <c r="B5181" s="21" t="s">
        <v>84</v>
      </c>
      <c r="C5181" s="21" t="s">
        <v>86</v>
      </c>
      <c r="D5181" s="22">
        <v>4</v>
      </c>
      <c r="E5181" s="23" t="s">
        <v>70</v>
      </c>
      <c r="F5181">
        <f t="shared" si="80"/>
        <v>202011</v>
      </c>
    </row>
    <row r="5182" spans="1:6" x14ac:dyDescent="0.3">
      <c r="A5182" s="21" t="s">
        <v>20</v>
      </c>
      <c r="B5182" s="21" t="s">
        <v>84</v>
      </c>
      <c r="C5182" s="21" t="s">
        <v>85</v>
      </c>
      <c r="D5182" s="22">
        <v>13</v>
      </c>
      <c r="E5182" s="23" t="s">
        <v>70</v>
      </c>
      <c r="F5182">
        <f t="shared" si="80"/>
        <v>202011</v>
      </c>
    </row>
    <row r="5183" spans="1:6" x14ac:dyDescent="0.3">
      <c r="A5183" s="21" t="s">
        <v>20</v>
      </c>
      <c r="B5183" s="21" t="s">
        <v>84</v>
      </c>
      <c r="C5183" s="21" t="s">
        <v>86</v>
      </c>
      <c r="D5183" s="22">
        <v>1</v>
      </c>
      <c r="E5183" s="23" t="s">
        <v>70</v>
      </c>
      <c r="F5183">
        <f t="shared" si="80"/>
        <v>202011</v>
      </c>
    </row>
    <row r="5184" spans="1:6" x14ac:dyDescent="0.3">
      <c r="A5184" s="21" t="s">
        <v>21</v>
      </c>
      <c r="B5184" s="21" t="s">
        <v>84</v>
      </c>
      <c r="C5184" s="21" t="s">
        <v>85</v>
      </c>
      <c r="D5184" s="22">
        <v>9</v>
      </c>
      <c r="E5184" s="23" t="s">
        <v>70</v>
      </c>
      <c r="F5184">
        <f t="shared" si="80"/>
        <v>202011</v>
      </c>
    </row>
    <row r="5185" spans="1:6" x14ac:dyDescent="0.3">
      <c r="A5185" s="21" t="s">
        <v>21</v>
      </c>
      <c r="B5185" s="21" t="s">
        <v>84</v>
      </c>
      <c r="C5185" s="21" t="s">
        <v>86</v>
      </c>
      <c r="D5185" s="22">
        <v>5</v>
      </c>
      <c r="E5185" s="23" t="s">
        <v>70</v>
      </c>
      <c r="F5185">
        <f t="shared" si="80"/>
        <v>202011</v>
      </c>
    </row>
    <row r="5186" spans="1:6" x14ac:dyDescent="0.3">
      <c r="A5186" s="21" t="s">
        <v>22</v>
      </c>
      <c r="B5186" s="21" t="s">
        <v>84</v>
      </c>
      <c r="C5186" s="21" t="s">
        <v>85</v>
      </c>
      <c r="D5186" s="22">
        <v>3</v>
      </c>
      <c r="E5186" s="23" t="s">
        <v>70</v>
      </c>
      <c r="F5186">
        <f t="shared" si="80"/>
        <v>202011</v>
      </c>
    </row>
    <row r="5187" spans="1:6" x14ac:dyDescent="0.3">
      <c r="A5187" s="21" t="s">
        <v>22</v>
      </c>
      <c r="B5187" s="21" t="s">
        <v>84</v>
      </c>
      <c r="C5187" s="21" t="s">
        <v>86</v>
      </c>
      <c r="D5187" s="22">
        <v>0</v>
      </c>
      <c r="E5187" s="23" t="s">
        <v>70</v>
      </c>
      <c r="F5187">
        <f t="shared" ref="F5187:F5250" si="81">YEAR(E5187)*100+MONTH(E5187)</f>
        <v>202011</v>
      </c>
    </row>
    <row r="5188" spans="1:6" x14ac:dyDescent="0.3">
      <c r="A5188" s="21" t="s">
        <v>23</v>
      </c>
      <c r="B5188" s="21" t="s">
        <v>84</v>
      </c>
      <c r="C5188" s="21" t="s">
        <v>85</v>
      </c>
      <c r="D5188" s="22">
        <v>0</v>
      </c>
      <c r="E5188" s="23" t="s">
        <v>70</v>
      </c>
      <c r="F5188">
        <f t="shared" si="81"/>
        <v>202011</v>
      </c>
    </row>
    <row r="5189" spans="1:6" x14ac:dyDescent="0.3">
      <c r="A5189" s="21" t="s">
        <v>23</v>
      </c>
      <c r="B5189" s="21" t="s">
        <v>84</v>
      </c>
      <c r="C5189" s="21" t="s">
        <v>86</v>
      </c>
      <c r="D5189" s="22">
        <v>0</v>
      </c>
      <c r="E5189" s="23" t="s">
        <v>70</v>
      </c>
      <c r="F5189">
        <f t="shared" si="81"/>
        <v>202011</v>
      </c>
    </row>
    <row r="5190" spans="1:6" x14ac:dyDescent="0.3">
      <c r="A5190" s="21" t="s">
        <v>24</v>
      </c>
      <c r="B5190" s="21" t="s">
        <v>84</v>
      </c>
      <c r="C5190" s="21" t="s">
        <v>85</v>
      </c>
      <c r="D5190" s="22">
        <v>1</v>
      </c>
      <c r="E5190" s="23" t="s">
        <v>70</v>
      </c>
      <c r="F5190">
        <f t="shared" si="81"/>
        <v>202011</v>
      </c>
    </row>
    <row r="5191" spans="1:6" x14ac:dyDescent="0.3">
      <c r="A5191" s="21" t="s">
        <v>24</v>
      </c>
      <c r="B5191" s="21" t="s">
        <v>84</v>
      </c>
      <c r="C5191" s="21" t="s">
        <v>86</v>
      </c>
      <c r="D5191" s="22">
        <v>1</v>
      </c>
      <c r="E5191" s="23" t="s">
        <v>70</v>
      </c>
      <c r="F5191">
        <f t="shared" si="81"/>
        <v>202011</v>
      </c>
    </row>
    <row r="5192" spans="1:6" x14ac:dyDescent="0.3">
      <c r="A5192" s="21" t="s">
        <v>5</v>
      </c>
      <c r="B5192" s="21" t="s">
        <v>84</v>
      </c>
      <c r="C5192" s="21" t="s">
        <v>85</v>
      </c>
      <c r="D5192" s="22">
        <v>100</v>
      </c>
      <c r="E5192" s="23" t="s">
        <v>71</v>
      </c>
      <c r="F5192">
        <f t="shared" si="81"/>
        <v>202012</v>
      </c>
    </row>
    <row r="5193" spans="1:6" x14ac:dyDescent="0.3">
      <c r="A5193" s="21" t="s">
        <v>5</v>
      </c>
      <c r="B5193" s="21" t="s">
        <v>84</v>
      </c>
      <c r="C5193" s="21" t="s">
        <v>86</v>
      </c>
      <c r="D5193" s="22">
        <v>72</v>
      </c>
      <c r="E5193" s="23" t="s">
        <v>71</v>
      </c>
      <c r="F5193">
        <f t="shared" si="81"/>
        <v>202012</v>
      </c>
    </row>
    <row r="5194" spans="1:6" x14ac:dyDescent="0.3">
      <c r="A5194" s="21" t="s">
        <v>13</v>
      </c>
      <c r="B5194" s="21" t="s">
        <v>84</v>
      </c>
      <c r="C5194" s="21" t="s">
        <v>85</v>
      </c>
      <c r="D5194" s="22">
        <v>27</v>
      </c>
      <c r="E5194" s="23" t="s">
        <v>71</v>
      </c>
      <c r="F5194">
        <f t="shared" si="81"/>
        <v>202012</v>
      </c>
    </row>
    <row r="5195" spans="1:6" x14ac:dyDescent="0.3">
      <c r="A5195" s="21" t="s">
        <v>13</v>
      </c>
      <c r="B5195" s="21" t="s">
        <v>84</v>
      </c>
      <c r="C5195" s="21" t="s">
        <v>86</v>
      </c>
      <c r="D5195" s="22">
        <v>3</v>
      </c>
      <c r="E5195" s="23" t="s">
        <v>71</v>
      </c>
      <c r="F5195">
        <f t="shared" si="81"/>
        <v>202012</v>
      </c>
    </row>
    <row r="5196" spans="1:6" x14ac:dyDescent="0.3">
      <c r="A5196" s="21" t="s">
        <v>14</v>
      </c>
      <c r="B5196" s="21" t="s">
        <v>84</v>
      </c>
      <c r="C5196" s="21" t="s">
        <v>85</v>
      </c>
      <c r="D5196" s="22">
        <v>68</v>
      </c>
      <c r="E5196" s="23" t="s">
        <v>71</v>
      </c>
      <c r="F5196">
        <f t="shared" si="81"/>
        <v>202012</v>
      </c>
    </row>
    <row r="5197" spans="1:6" x14ac:dyDescent="0.3">
      <c r="A5197" s="21" t="s">
        <v>14</v>
      </c>
      <c r="B5197" s="21" t="s">
        <v>84</v>
      </c>
      <c r="C5197" s="21" t="s">
        <v>86</v>
      </c>
      <c r="D5197" s="22">
        <v>50</v>
      </c>
      <c r="E5197" s="23" t="s">
        <v>71</v>
      </c>
      <c r="F5197">
        <f t="shared" si="81"/>
        <v>202012</v>
      </c>
    </row>
    <row r="5198" spans="1:6" x14ac:dyDescent="0.3">
      <c r="A5198" s="21" t="s">
        <v>140</v>
      </c>
      <c r="B5198" s="21" t="s">
        <v>84</v>
      </c>
      <c r="C5198" s="21" t="s">
        <v>85</v>
      </c>
      <c r="D5198" s="22">
        <v>3</v>
      </c>
      <c r="E5198" s="23" t="s">
        <v>71</v>
      </c>
      <c r="F5198">
        <f t="shared" si="81"/>
        <v>202012</v>
      </c>
    </row>
    <row r="5199" spans="1:6" x14ac:dyDescent="0.3">
      <c r="A5199" s="21" t="s">
        <v>140</v>
      </c>
      <c r="B5199" s="21" t="s">
        <v>84</v>
      </c>
      <c r="C5199" s="21" t="s">
        <v>86</v>
      </c>
      <c r="D5199" s="22">
        <v>0</v>
      </c>
      <c r="E5199" s="23" t="s">
        <v>71</v>
      </c>
      <c r="F5199">
        <f t="shared" si="81"/>
        <v>202012</v>
      </c>
    </row>
    <row r="5200" spans="1:6" x14ac:dyDescent="0.3">
      <c r="A5200" s="21" t="s">
        <v>15</v>
      </c>
      <c r="B5200" s="21" t="s">
        <v>84</v>
      </c>
      <c r="C5200" s="21" t="s">
        <v>85</v>
      </c>
      <c r="D5200" s="22">
        <v>166</v>
      </c>
      <c r="E5200" s="23" t="s">
        <v>71</v>
      </c>
      <c r="F5200">
        <f t="shared" si="81"/>
        <v>202012</v>
      </c>
    </row>
    <row r="5201" spans="1:6" x14ac:dyDescent="0.3">
      <c r="A5201" s="21" t="s">
        <v>15</v>
      </c>
      <c r="B5201" s="21" t="s">
        <v>84</v>
      </c>
      <c r="C5201" s="21" t="s">
        <v>86</v>
      </c>
      <c r="D5201" s="22">
        <v>83</v>
      </c>
      <c r="E5201" s="23" t="s">
        <v>71</v>
      </c>
      <c r="F5201">
        <f t="shared" si="81"/>
        <v>202012</v>
      </c>
    </row>
    <row r="5202" spans="1:6" x14ac:dyDescent="0.3">
      <c r="A5202" s="21" t="s">
        <v>16</v>
      </c>
      <c r="B5202" s="21" t="s">
        <v>84</v>
      </c>
      <c r="C5202" s="21" t="s">
        <v>85</v>
      </c>
      <c r="D5202" s="22">
        <v>216</v>
      </c>
      <c r="E5202" s="23" t="s">
        <v>71</v>
      </c>
      <c r="F5202">
        <f t="shared" si="81"/>
        <v>202012</v>
      </c>
    </row>
    <row r="5203" spans="1:6" x14ac:dyDescent="0.3">
      <c r="A5203" s="21" t="s">
        <v>16</v>
      </c>
      <c r="B5203" s="21" t="s">
        <v>84</v>
      </c>
      <c r="C5203" s="21" t="s">
        <v>86</v>
      </c>
      <c r="D5203" s="22">
        <v>36</v>
      </c>
      <c r="E5203" s="23" t="s">
        <v>71</v>
      </c>
      <c r="F5203">
        <f t="shared" si="81"/>
        <v>202012</v>
      </c>
    </row>
    <row r="5204" spans="1:6" x14ac:dyDescent="0.3">
      <c r="A5204" s="21" t="s">
        <v>17</v>
      </c>
      <c r="B5204" s="21" t="s">
        <v>84</v>
      </c>
      <c r="C5204" s="21" t="s">
        <v>85</v>
      </c>
      <c r="D5204" s="22">
        <v>37</v>
      </c>
      <c r="E5204" s="23" t="s">
        <v>71</v>
      </c>
      <c r="F5204">
        <f t="shared" si="81"/>
        <v>202012</v>
      </c>
    </row>
    <row r="5205" spans="1:6" x14ac:dyDescent="0.3">
      <c r="A5205" s="21" t="s">
        <v>17</v>
      </c>
      <c r="B5205" s="21" t="s">
        <v>84</v>
      </c>
      <c r="C5205" s="21" t="s">
        <v>86</v>
      </c>
      <c r="D5205" s="22">
        <v>0</v>
      </c>
      <c r="E5205" s="23" t="s">
        <v>71</v>
      </c>
      <c r="F5205">
        <f t="shared" si="81"/>
        <v>202012</v>
      </c>
    </row>
    <row r="5206" spans="1:6" x14ac:dyDescent="0.3">
      <c r="A5206" s="21" t="s">
        <v>141</v>
      </c>
      <c r="B5206" s="21" t="s">
        <v>84</v>
      </c>
      <c r="C5206" s="21" t="s">
        <v>85</v>
      </c>
      <c r="D5206" s="22">
        <v>11</v>
      </c>
      <c r="E5206" s="23" t="s">
        <v>71</v>
      </c>
      <c r="F5206">
        <f t="shared" si="81"/>
        <v>202012</v>
      </c>
    </row>
    <row r="5207" spans="1:6" x14ac:dyDescent="0.3">
      <c r="A5207" s="21" t="s">
        <v>141</v>
      </c>
      <c r="B5207" s="21" t="s">
        <v>84</v>
      </c>
      <c r="C5207" s="21" t="s">
        <v>86</v>
      </c>
      <c r="D5207" s="22">
        <v>0</v>
      </c>
      <c r="E5207" s="23" t="s">
        <v>71</v>
      </c>
      <c r="F5207">
        <f t="shared" si="81"/>
        <v>202012</v>
      </c>
    </row>
    <row r="5208" spans="1:6" x14ac:dyDescent="0.3">
      <c r="A5208" s="21" t="s">
        <v>18</v>
      </c>
      <c r="B5208" s="21" t="s">
        <v>84</v>
      </c>
      <c r="C5208" s="21" t="s">
        <v>85</v>
      </c>
      <c r="D5208" s="22">
        <v>52</v>
      </c>
      <c r="E5208" s="23" t="s">
        <v>71</v>
      </c>
      <c r="F5208">
        <f t="shared" si="81"/>
        <v>202012</v>
      </c>
    </row>
    <row r="5209" spans="1:6" x14ac:dyDescent="0.3">
      <c r="A5209" s="21" t="s">
        <v>18</v>
      </c>
      <c r="B5209" s="21" t="s">
        <v>84</v>
      </c>
      <c r="C5209" s="21" t="s">
        <v>86</v>
      </c>
      <c r="D5209" s="22">
        <v>36</v>
      </c>
      <c r="E5209" s="23" t="s">
        <v>71</v>
      </c>
      <c r="F5209">
        <f t="shared" si="81"/>
        <v>202012</v>
      </c>
    </row>
    <row r="5210" spans="1:6" x14ac:dyDescent="0.3">
      <c r="A5210" s="21" t="s">
        <v>19</v>
      </c>
      <c r="B5210" s="21" t="s">
        <v>84</v>
      </c>
      <c r="C5210" s="21" t="s">
        <v>85</v>
      </c>
      <c r="D5210" s="22">
        <v>12</v>
      </c>
      <c r="E5210" s="23" t="s">
        <v>71</v>
      </c>
      <c r="F5210">
        <f t="shared" si="81"/>
        <v>202012</v>
      </c>
    </row>
    <row r="5211" spans="1:6" x14ac:dyDescent="0.3">
      <c r="A5211" s="21" t="s">
        <v>19</v>
      </c>
      <c r="B5211" s="21" t="s">
        <v>84</v>
      </c>
      <c r="C5211" s="21" t="s">
        <v>86</v>
      </c>
      <c r="D5211" s="22">
        <v>6</v>
      </c>
      <c r="E5211" s="23" t="s">
        <v>71</v>
      </c>
      <c r="F5211">
        <f t="shared" si="81"/>
        <v>202012</v>
      </c>
    </row>
    <row r="5212" spans="1:6" x14ac:dyDescent="0.3">
      <c r="A5212" s="21" t="s">
        <v>20</v>
      </c>
      <c r="B5212" s="21" t="s">
        <v>84</v>
      </c>
      <c r="C5212" s="21" t="s">
        <v>85</v>
      </c>
      <c r="D5212" s="22">
        <v>10</v>
      </c>
      <c r="E5212" s="23" t="s">
        <v>71</v>
      </c>
      <c r="F5212">
        <f t="shared" si="81"/>
        <v>202012</v>
      </c>
    </row>
    <row r="5213" spans="1:6" x14ac:dyDescent="0.3">
      <c r="A5213" s="21" t="s">
        <v>20</v>
      </c>
      <c r="B5213" s="21" t="s">
        <v>84</v>
      </c>
      <c r="C5213" s="21" t="s">
        <v>86</v>
      </c>
      <c r="D5213" s="22">
        <v>1</v>
      </c>
      <c r="E5213" s="23" t="s">
        <v>71</v>
      </c>
      <c r="F5213">
        <f t="shared" si="81"/>
        <v>202012</v>
      </c>
    </row>
    <row r="5214" spans="1:6" x14ac:dyDescent="0.3">
      <c r="A5214" s="21" t="s">
        <v>21</v>
      </c>
      <c r="B5214" s="21" t="s">
        <v>84</v>
      </c>
      <c r="C5214" s="21" t="s">
        <v>85</v>
      </c>
      <c r="D5214" s="22">
        <v>2</v>
      </c>
      <c r="E5214" s="23" t="s">
        <v>71</v>
      </c>
      <c r="F5214">
        <f t="shared" si="81"/>
        <v>202012</v>
      </c>
    </row>
    <row r="5215" spans="1:6" x14ac:dyDescent="0.3">
      <c r="A5215" s="21" t="s">
        <v>21</v>
      </c>
      <c r="B5215" s="21" t="s">
        <v>84</v>
      </c>
      <c r="C5215" s="21" t="s">
        <v>86</v>
      </c>
      <c r="D5215" s="22">
        <v>3</v>
      </c>
      <c r="E5215" s="23" t="s">
        <v>71</v>
      </c>
      <c r="F5215">
        <f t="shared" si="81"/>
        <v>202012</v>
      </c>
    </row>
    <row r="5216" spans="1:6" x14ac:dyDescent="0.3">
      <c r="A5216" s="21" t="s">
        <v>22</v>
      </c>
      <c r="B5216" s="21" t="s">
        <v>84</v>
      </c>
      <c r="C5216" s="21" t="s">
        <v>85</v>
      </c>
      <c r="D5216" s="22">
        <v>3</v>
      </c>
      <c r="E5216" s="23" t="s">
        <v>71</v>
      </c>
      <c r="F5216">
        <f t="shared" si="81"/>
        <v>202012</v>
      </c>
    </row>
    <row r="5217" spans="1:6" x14ac:dyDescent="0.3">
      <c r="A5217" s="21" t="s">
        <v>22</v>
      </c>
      <c r="B5217" s="21" t="s">
        <v>84</v>
      </c>
      <c r="C5217" s="21" t="s">
        <v>86</v>
      </c>
      <c r="D5217" s="22">
        <v>2</v>
      </c>
      <c r="E5217" s="23" t="s">
        <v>71</v>
      </c>
      <c r="F5217">
        <f t="shared" si="81"/>
        <v>202012</v>
      </c>
    </row>
    <row r="5218" spans="1:6" x14ac:dyDescent="0.3">
      <c r="A5218" s="21" t="s">
        <v>23</v>
      </c>
      <c r="B5218" s="21" t="s">
        <v>84</v>
      </c>
      <c r="C5218" s="21" t="s">
        <v>85</v>
      </c>
      <c r="D5218" s="22">
        <v>0</v>
      </c>
      <c r="E5218" s="23" t="s">
        <v>71</v>
      </c>
      <c r="F5218">
        <f t="shared" si="81"/>
        <v>202012</v>
      </c>
    </row>
    <row r="5219" spans="1:6" x14ac:dyDescent="0.3">
      <c r="A5219" s="21" t="s">
        <v>23</v>
      </c>
      <c r="B5219" s="21" t="s">
        <v>84</v>
      </c>
      <c r="C5219" s="21" t="s">
        <v>86</v>
      </c>
      <c r="D5219" s="22">
        <v>0</v>
      </c>
      <c r="E5219" s="23" t="s">
        <v>71</v>
      </c>
      <c r="F5219">
        <f t="shared" si="81"/>
        <v>202012</v>
      </c>
    </row>
    <row r="5220" spans="1:6" x14ac:dyDescent="0.3">
      <c r="A5220" s="21" t="s">
        <v>24</v>
      </c>
      <c r="B5220" s="21" t="s">
        <v>84</v>
      </c>
      <c r="C5220" s="21" t="s">
        <v>85</v>
      </c>
      <c r="D5220" s="22">
        <v>3</v>
      </c>
      <c r="E5220" s="23" t="s">
        <v>71</v>
      </c>
      <c r="F5220">
        <f t="shared" si="81"/>
        <v>202012</v>
      </c>
    </row>
    <row r="5221" spans="1:6" x14ac:dyDescent="0.3">
      <c r="A5221" s="21" t="s">
        <v>24</v>
      </c>
      <c r="B5221" s="21" t="s">
        <v>84</v>
      </c>
      <c r="C5221" s="21" t="s">
        <v>86</v>
      </c>
      <c r="D5221" s="22">
        <v>0</v>
      </c>
      <c r="E5221" s="23" t="s">
        <v>71</v>
      </c>
      <c r="F5221">
        <f t="shared" si="81"/>
        <v>202012</v>
      </c>
    </row>
    <row r="5222" spans="1:6" x14ac:dyDescent="0.3">
      <c r="A5222" s="21" t="s">
        <v>5</v>
      </c>
      <c r="B5222" s="21" t="s">
        <v>84</v>
      </c>
      <c r="C5222" s="21" t="s">
        <v>85</v>
      </c>
      <c r="D5222" s="22">
        <v>106</v>
      </c>
      <c r="E5222" s="23" t="s">
        <v>48</v>
      </c>
      <c r="F5222">
        <f t="shared" si="81"/>
        <v>202101</v>
      </c>
    </row>
    <row r="5223" spans="1:6" x14ac:dyDescent="0.3">
      <c r="A5223" s="21" t="s">
        <v>5</v>
      </c>
      <c r="B5223" s="21" t="s">
        <v>84</v>
      </c>
      <c r="C5223" s="21" t="s">
        <v>86</v>
      </c>
      <c r="D5223" s="22">
        <v>87</v>
      </c>
      <c r="E5223" s="23" t="s">
        <v>48</v>
      </c>
      <c r="F5223">
        <f t="shared" si="81"/>
        <v>202101</v>
      </c>
    </row>
    <row r="5224" spans="1:6" x14ac:dyDescent="0.3">
      <c r="A5224" s="21" t="s">
        <v>13</v>
      </c>
      <c r="B5224" s="21" t="s">
        <v>84</v>
      </c>
      <c r="C5224" s="21" t="s">
        <v>85</v>
      </c>
      <c r="D5224" s="22">
        <v>18</v>
      </c>
      <c r="E5224" s="23" t="s">
        <v>48</v>
      </c>
      <c r="F5224">
        <f t="shared" si="81"/>
        <v>202101</v>
      </c>
    </row>
    <row r="5225" spans="1:6" x14ac:dyDescent="0.3">
      <c r="A5225" s="21" t="s">
        <v>13</v>
      </c>
      <c r="B5225" s="21" t="s">
        <v>84</v>
      </c>
      <c r="C5225" s="21" t="s">
        <v>86</v>
      </c>
      <c r="D5225" s="22">
        <v>5</v>
      </c>
      <c r="E5225" s="23" t="s">
        <v>48</v>
      </c>
      <c r="F5225">
        <f t="shared" si="81"/>
        <v>202101</v>
      </c>
    </row>
    <row r="5226" spans="1:6" x14ac:dyDescent="0.3">
      <c r="A5226" s="21" t="s">
        <v>14</v>
      </c>
      <c r="B5226" s="21" t="s">
        <v>84</v>
      </c>
      <c r="C5226" s="21" t="s">
        <v>85</v>
      </c>
      <c r="D5226" s="22">
        <v>68</v>
      </c>
      <c r="E5226" s="23" t="s">
        <v>48</v>
      </c>
      <c r="F5226">
        <f t="shared" si="81"/>
        <v>202101</v>
      </c>
    </row>
    <row r="5227" spans="1:6" x14ac:dyDescent="0.3">
      <c r="A5227" s="21" t="s">
        <v>14</v>
      </c>
      <c r="B5227" s="21" t="s">
        <v>84</v>
      </c>
      <c r="C5227" s="21" t="s">
        <v>86</v>
      </c>
      <c r="D5227" s="22">
        <v>50</v>
      </c>
      <c r="E5227" s="23" t="s">
        <v>48</v>
      </c>
      <c r="F5227">
        <f t="shared" si="81"/>
        <v>202101</v>
      </c>
    </row>
    <row r="5228" spans="1:6" x14ac:dyDescent="0.3">
      <c r="A5228" s="21" t="s">
        <v>140</v>
      </c>
      <c r="B5228" s="21" t="s">
        <v>84</v>
      </c>
      <c r="C5228" s="21" t="s">
        <v>85</v>
      </c>
      <c r="D5228" s="22">
        <v>4</v>
      </c>
      <c r="E5228" s="23" t="s">
        <v>48</v>
      </c>
      <c r="F5228">
        <f t="shared" si="81"/>
        <v>202101</v>
      </c>
    </row>
    <row r="5229" spans="1:6" x14ac:dyDescent="0.3">
      <c r="A5229" s="21" t="s">
        <v>140</v>
      </c>
      <c r="B5229" s="21" t="s">
        <v>84</v>
      </c>
      <c r="C5229" s="21" t="s">
        <v>86</v>
      </c>
      <c r="D5229" s="22">
        <v>0</v>
      </c>
      <c r="E5229" s="23" t="s">
        <v>48</v>
      </c>
      <c r="F5229">
        <f t="shared" si="81"/>
        <v>202101</v>
      </c>
    </row>
    <row r="5230" spans="1:6" x14ac:dyDescent="0.3">
      <c r="A5230" s="21" t="s">
        <v>15</v>
      </c>
      <c r="B5230" s="21" t="s">
        <v>84</v>
      </c>
      <c r="C5230" s="21" t="s">
        <v>85</v>
      </c>
      <c r="D5230" s="22">
        <v>189</v>
      </c>
      <c r="E5230" s="23" t="s">
        <v>48</v>
      </c>
      <c r="F5230">
        <f t="shared" si="81"/>
        <v>202101</v>
      </c>
    </row>
    <row r="5231" spans="1:6" x14ac:dyDescent="0.3">
      <c r="A5231" s="21" t="s">
        <v>15</v>
      </c>
      <c r="B5231" s="21" t="s">
        <v>84</v>
      </c>
      <c r="C5231" s="21" t="s">
        <v>86</v>
      </c>
      <c r="D5231" s="22">
        <v>96</v>
      </c>
      <c r="E5231" s="23" t="s">
        <v>48</v>
      </c>
      <c r="F5231">
        <f t="shared" si="81"/>
        <v>202101</v>
      </c>
    </row>
    <row r="5232" spans="1:6" x14ac:dyDescent="0.3">
      <c r="A5232" s="21" t="s">
        <v>16</v>
      </c>
      <c r="B5232" s="21" t="s">
        <v>84</v>
      </c>
      <c r="C5232" s="21" t="s">
        <v>85</v>
      </c>
      <c r="D5232" s="22">
        <v>169</v>
      </c>
      <c r="E5232" s="23" t="s">
        <v>48</v>
      </c>
      <c r="F5232">
        <f t="shared" si="81"/>
        <v>202101</v>
      </c>
    </row>
    <row r="5233" spans="1:6" x14ac:dyDescent="0.3">
      <c r="A5233" s="21" t="s">
        <v>16</v>
      </c>
      <c r="B5233" s="21" t="s">
        <v>84</v>
      </c>
      <c r="C5233" s="21" t="s">
        <v>86</v>
      </c>
      <c r="D5233" s="22">
        <v>35</v>
      </c>
      <c r="E5233" s="23" t="s">
        <v>48</v>
      </c>
      <c r="F5233">
        <f t="shared" si="81"/>
        <v>202101</v>
      </c>
    </row>
    <row r="5234" spans="1:6" x14ac:dyDescent="0.3">
      <c r="A5234" s="21" t="s">
        <v>17</v>
      </c>
      <c r="B5234" s="21" t="s">
        <v>84</v>
      </c>
      <c r="C5234" s="21" t="s">
        <v>85</v>
      </c>
      <c r="D5234" s="22">
        <v>20</v>
      </c>
      <c r="E5234" s="23" t="s">
        <v>48</v>
      </c>
      <c r="F5234">
        <f t="shared" si="81"/>
        <v>202101</v>
      </c>
    </row>
    <row r="5235" spans="1:6" x14ac:dyDescent="0.3">
      <c r="A5235" s="21" t="s">
        <v>17</v>
      </c>
      <c r="B5235" s="21" t="s">
        <v>84</v>
      </c>
      <c r="C5235" s="21" t="s">
        <v>86</v>
      </c>
      <c r="D5235" s="22">
        <v>0</v>
      </c>
      <c r="E5235" s="23" t="s">
        <v>48</v>
      </c>
      <c r="F5235">
        <f t="shared" si="81"/>
        <v>202101</v>
      </c>
    </row>
    <row r="5236" spans="1:6" x14ac:dyDescent="0.3">
      <c r="A5236" s="21" t="s">
        <v>141</v>
      </c>
      <c r="B5236" s="21" t="s">
        <v>84</v>
      </c>
      <c r="C5236" s="21" t="s">
        <v>85</v>
      </c>
      <c r="D5236" s="22">
        <v>10</v>
      </c>
      <c r="E5236" s="23" t="s">
        <v>48</v>
      </c>
      <c r="F5236">
        <f t="shared" si="81"/>
        <v>202101</v>
      </c>
    </row>
    <row r="5237" spans="1:6" x14ac:dyDescent="0.3">
      <c r="A5237" s="21" t="s">
        <v>141</v>
      </c>
      <c r="B5237" s="21" t="s">
        <v>84</v>
      </c>
      <c r="C5237" s="21" t="s">
        <v>86</v>
      </c>
      <c r="D5237" s="22">
        <v>0</v>
      </c>
      <c r="E5237" s="23" t="s">
        <v>48</v>
      </c>
      <c r="F5237">
        <f t="shared" si="81"/>
        <v>202101</v>
      </c>
    </row>
    <row r="5238" spans="1:6" x14ac:dyDescent="0.3">
      <c r="A5238" s="21" t="s">
        <v>18</v>
      </c>
      <c r="B5238" s="21" t="s">
        <v>84</v>
      </c>
      <c r="C5238" s="21" t="s">
        <v>85</v>
      </c>
      <c r="D5238" s="22">
        <v>81</v>
      </c>
      <c r="E5238" s="23" t="s">
        <v>48</v>
      </c>
      <c r="F5238">
        <f t="shared" si="81"/>
        <v>202101</v>
      </c>
    </row>
    <row r="5239" spans="1:6" x14ac:dyDescent="0.3">
      <c r="A5239" s="21" t="s">
        <v>18</v>
      </c>
      <c r="B5239" s="21" t="s">
        <v>84</v>
      </c>
      <c r="C5239" s="21" t="s">
        <v>86</v>
      </c>
      <c r="D5239" s="22">
        <v>54</v>
      </c>
      <c r="E5239" s="23" t="s">
        <v>48</v>
      </c>
      <c r="F5239">
        <f t="shared" si="81"/>
        <v>202101</v>
      </c>
    </row>
    <row r="5240" spans="1:6" x14ac:dyDescent="0.3">
      <c r="A5240" s="21" t="s">
        <v>19</v>
      </c>
      <c r="B5240" s="21" t="s">
        <v>84</v>
      </c>
      <c r="C5240" s="21" t="s">
        <v>85</v>
      </c>
      <c r="D5240" s="22">
        <v>8</v>
      </c>
      <c r="E5240" s="23" t="s">
        <v>48</v>
      </c>
      <c r="F5240">
        <f t="shared" si="81"/>
        <v>202101</v>
      </c>
    </row>
    <row r="5241" spans="1:6" x14ac:dyDescent="0.3">
      <c r="A5241" s="21" t="s">
        <v>19</v>
      </c>
      <c r="B5241" s="21" t="s">
        <v>84</v>
      </c>
      <c r="C5241" s="21" t="s">
        <v>86</v>
      </c>
      <c r="D5241" s="22">
        <v>5</v>
      </c>
      <c r="E5241" s="23" t="s">
        <v>48</v>
      </c>
      <c r="F5241">
        <f t="shared" si="81"/>
        <v>202101</v>
      </c>
    </row>
    <row r="5242" spans="1:6" x14ac:dyDescent="0.3">
      <c r="A5242" s="21" t="s">
        <v>20</v>
      </c>
      <c r="B5242" s="21" t="s">
        <v>84</v>
      </c>
      <c r="C5242" s="21" t="s">
        <v>85</v>
      </c>
      <c r="D5242" s="22">
        <v>4</v>
      </c>
      <c r="E5242" s="23" t="s">
        <v>48</v>
      </c>
      <c r="F5242">
        <f t="shared" si="81"/>
        <v>202101</v>
      </c>
    </row>
    <row r="5243" spans="1:6" x14ac:dyDescent="0.3">
      <c r="A5243" s="21" t="s">
        <v>20</v>
      </c>
      <c r="B5243" s="21" t="s">
        <v>84</v>
      </c>
      <c r="C5243" s="21" t="s">
        <v>86</v>
      </c>
      <c r="D5243" s="22">
        <v>1</v>
      </c>
      <c r="E5243" s="23" t="s">
        <v>48</v>
      </c>
      <c r="F5243">
        <f t="shared" si="81"/>
        <v>202101</v>
      </c>
    </row>
    <row r="5244" spans="1:6" x14ac:dyDescent="0.3">
      <c r="A5244" s="21" t="s">
        <v>21</v>
      </c>
      <c r="B5244" s="21" t="s">
        <v>84</v>
      </c>
      <c r="C5244" s="21" t="s">
        <v>85</v>
      </c>
      <c r="D5244" s="22">
        <v>5</v>
      </c>
      <c r="E5244" s="23" t="s">
        <v>48</v>
      </c>
      <c r="F5244">
        <f t="shared" si="81"/>
        <v>202101</v>
      </c>
    </row>
    <row r="5245" spans="1:6" x14ac:dyDescent="0.3">
      <c r="A5245" s="21" t="s">
        <v>21</v>
      </c>
      <c r="B5245" s="21" t="s">
        <v>84</v>
      </c>
      <c r="C5245" s="21" t="s">
        <v>86</v>
      </c>
      <c r="D5245" s="22">
        <v>3</v>
      </c>
      <c r="E5245" s="23" t="s">
        <v>48</v>
      </c>
      <c r="F5245">
        <f t="shared" si="81"/>
        <v>202101</v>
      </c>
    </row>
    <row r="5246" spans="1:6" x14ac:dyDescent="0.3">
      <c r="A5246" s="21" t="s">
        <v>22</v>
      </c>
      <c r="B5246" s="21" t="s">
        <v>84</v>
      </c>
      <c r="C5246" s="21" t="s">
        <v>85</v>
      </c>
      <c r="D5246" s="22">
        <v>2</v>
      </c>
      <c r="E5246" s="23" t="s">
        <v>48</v>
      </c>
      <c r="F5246">
        <f t="shared" si="81"/>
        <v>202101</v>
      </c>
    </row>
    <row r="5247" spans="1:6" x14ac:dyDescent="0.3">
      <c r="A5247" s="21" t="s">
        <v>22</v>
      </c>
      <c r="B5247" s="21" t="s">
        <v>84</v>
      </c>
      <c r="C5247" s="21" t="s">
        <v>86</v>
      </c>
      <c r="D5247" s="22">
        <v>1</v>
      </c>
      <c r="E5247" s="23" t="s">
        <v>48</v>
      </c>
      <c r="F5247">
        <f t="shared" si="81"/>
        <v>202101</v>
      </c>
    </row>
    <row r="5248" spans="1:6" x14ac:dyDescent="0.3">
      <c r="A5248" s="21" t="s">
        <v>23</v>
      </c>
      <c r="B5248" s="21" t="s">
        <v>84</v>
      </c>
      <c r="C5248" s="21" t="s">
        <v>85</v>
      </c>
      <c r="D5248" s="22">
        <v>0</v>
      </c>
      <c r="E5248" s="23" t="s">
        <v>48</v>
      </c>
      <c r="F5248">
        <f t="shared" si="81"/>
        <v>202101</v>
      </c>
    </row>
    <row r="5249" spans="1:6" x14ac:dyDescent="0.3">
      <c r="A5249" s="21" t="s">
        <v>23</v>
      </c>
      <c r="B5249" s="21" t="s">
        <v>84</v>
      </c>
      <c r="C5249" s="21" t="s">
        <v>86</v>
      </c>
      <c r="D5249" s="22">
        <v>0</v>
      </c>
      <c r="E5249" s="23" t="s">
        <v>48</v>
      </c>
      <c r="F5249">
        <f t="shared" si="81"/>
        <v>202101</v>
      </c>
    </row>
    <row r="5250" spans="1:6" x14ac:dyDescent="0.3">
      <c r="A5250" s="21" t="s">
        <v>24</v>
      </c>
      <c r="B5250" s="21" t="s">
        <v>84</v>
      </c>
      <c r="C5250" s="21" t="s">
        <v>85</v>
      </c>
      <c r="D5250" s="22">
        <v>0</v>
      </c>
      <c r="E5250" s="23" t="s">
        <v>48</v>
      </c>
      <c r="F5250">
        <f t="shared" si="81"/>
        <v>202101</v>
      </c>
    </row>
    <row r="5251" spans="1:6" x14ac:dyDescent="0.3">
      <c r="A5251" s="21" t="s">
        <v>24</v>
      </c>
      <c r="B5251" s="21" t="s">
        <v>84</v>
      </c>
      <c r="C5251" s="21" t="s">
        <v>86</v>
      </c>
      <c r="D5251" s="22">
        <v>1</v>
      </c>
      <c r="E5251" s="23" t="s">
        <v>48</v>
      </c>
      <c r="F5251">
        <f t="shared" ref="F5251:F5314" si="82">YEAR(E5251)*100+MONTH(E5251)</f>
        <v>202101</v>
      </c>
    </row>
    <row r="5252" spans="1:6" x14ac:dyDescent="0.3">
      <c r="A5252" s="21" t="s">
        <v>5</v>
      </c>
      <c r="B5252" s="21" t="s">
        <v>84</v>
      </c>
      <c r="C5252" s="21" t="s">
        <v>85</v>
      </c>
      <c r="D5252" s="22">
        <v>94</v>
      </c>
      <c r="E5252" s="23" t="s">
        <v>49</v>
      </c>
      <c r="F5252">
        <f t="shared" si="82"/>
        <v>202102</v>
      </c>
    </row>
    <row r="5253" spans="1:6" x14ac:dyDescent="0.3">
      <c r="A5253" s="21" t="s">
        <v>5</v>
      </c>
      <c r="B5253" s="21" t="s">
        <v>84</v>
      </c>
      <c r="C5253" s="21" t="s">
        <v>86</v>
      </c>
      <c r="D5253" s="22">
        <v>75</v>
      </c>
      <c r="E5253" s="23" t="s">
        <v>49</v>
      </c>
      <c r="F5253">
        <f t="shared" si="82"/>
        <v>202102</v>
      </c>
    </row>
    <row r="5254" spans="1:6" x14ac:dyDescent="0.3">
      <c r="A5254" s="21" t="s">
        <v>13</v>
      </c>
      <c r="B5254" s="21" t="s">
        <v>84</v>
      </c>
      <c r="C5254" s="21" t="s">
        <v>85</v>
      </c>
      <c r="D5254" s="22">
        <v>37</v>
      </c>
      <c r="E5254" s="23" t="s">
        <v>49</v>
      </c>
      <c r="F5254">
        <f t="shared" si="82"/>
        <v>202102</v>
      </c>
    </row>
    <row r="5255" spans="1:6" x14ac:dyDescent="0.3">
      <c r="A5255" s="21" t="s">
        <v>13</v>
      </c>
      <c r="B5255" s="21" t="s">
        <v>84</v>
      </c>
      <c r="C5255" s="21" t="s">
        <v>86</v>
      </c>
      <c r="D5255" s="22">
        <v>2</v>
      </c>
      <c r="E5255" s="23" t="s">
        <v>49</v>
      </c>
      <c r="F5255">
        <f t="shared" si="82"/>
        <v>202102</v>
      </c>
    </row>
    <row r="5256" spans="1:6" x14ac:dyDescent="0.3">
      <c r="A5256" s="21" t="s">
        <v>14</v>
      </c>
      <c r="B5256" s="21" t="s">
        <v>84</v>
      </c>
      <c r="C5256" s="21" t="s">
        <v>85</v>
      </c>
      <c r="D5256" s="22">
        <v>77</v>
      </c>
      <c r="E5256" s="23" t="s">
        <v>49</v>
      </c>
      <c r="F5256">
        <f t="shared" si="82"/>
        <v>202102</v>
      </c>
    </row>
    <row r="5257" spans="1:6" x14ac:dyDescent="0.3">
      <c r="A5257" s="21" t="s">
        <v>14</v>
      </c>
      <c r="B5257" s="21" t="s">
        <v>84</v>
      </c>
      <c r="C5257" s="21" t="s">
        <v>86</v>
      </c>
      <c r="D5257" s="22">
        <v>56</v>
      </c>
      <c r="E5257" s="23" t="s">
        <v>49</v>
      </c>
      <c r="F5257">
        <f t="shared" si="82"/>
        <v>202102</v>
      </c>
    </row>
    <row r="5258" spans="1:6" x14ac:dyDescent="0.3">
      <c r="A5258" s="21" t="s">
        <v>140</v>
      </c>
      <c r="B5258" s="21" t="s">
        <v>84</v>
      </c>
      <c r="C5258" s="21" t="s">
        <v>85</v>
      </c>
      <c r="D5258" s="22">
        <v>5</v>
      </c>
      <c r="E5258" s="23" t="s">
        <v>49</v>
      </c>
      <c r="F5258">
        <f t="shared" si="82"/>
        <v>202102</v>
      </c>
    </row>
    <row r="5259" spans="1:6" x14ac:dyDescent="0.3">
      <c r="A5259" s="21" t="s">
        <v>140</v>
      </c>
      <c r="B5259" s="21" t="s">
        <v>84</v>
      </c>
      <c r="C5259" s="21" t="s">
        <v>86</v>
      </c>
      <c r="D5259" s="22">
        <v>0</v>
      </c>
      <c r="E5259" s="23" t="s">
        <v>49</v>
      </c>
      <c r="F5259">
        <f t="shared" si="82"/>
        <v>202102</v>
      </c>
    </row>
    <row r="5260" spans="1:6" x14ac:dyDescent="0.3">
      <c r="A5260" s="21" t="s">
        <v>15</v>
      </c>
      <c r="B5260" s="21" t="s">
        <v>84</v>
      </c>
      <c r="C5260" s="21" t="s">
        <v>85</v>
      </c>
      <c r="D5260" s="22">
        <v>209</v>
      </c>
      <c r="E5260" s="23" t="s">
        <v>49</v>
      </c>
      <c r="F5260">
        <f t="shared" si="82"/>
        <v>202102</v>
      </c>
    </row>
    <row r="5261" spans="1:6" x14ac:dyDescent="0.3">
      <c r="A5261" s="21" t="s">
        <v>15</v>
      </c>
      <c r="B5261" s="21" t="s">
        <v>84</v>
      </c>
      <c r="C5261" s="21" t="s">
        <v>86</v>
      </c>
      <c r="D5261" s="22">
        <v>71</v>
      </c>
      <c r="E5261" s="23" t="s">
        <v>49</v>
      </c>
      <c r="F5261">
        <f t="shared" si="82"/>
        <v>202102</v>
      </c>
    </row>
    <row r="5262" spans="1:6" x14ac:dyDescent="0.3">
      <c r="A5262" s="21" t="s">
        <v>16</v>
      </c>
      <c r="B5262" s="21" t="s">
        <v>84</v>
      </c>
      <c r="C5262" s="21" t="s">
        <v>85</v>
      </c>
      <c r="D5262" s="22">
        <v>168</v>
      </c>
      <c r="E5262" s="23" t="s">
        <v>49</v>
      </c>
      <c r="F5262">
        <f t="shared" si="82"/>
        <v>202102</v>
      </c>
    </row>
    <row r="5263" spans="1:6" x14ac:dyDescent="0.3">
      <c r="A5263" s="21" t="s">
        <v>16</v>
      </c>
      <c r="B5263" s="21" t="s">
        <v>84</v>
      </c>
      <c r="C5263" s="21" t="s">
        <v>86</v>
      </c>
      <c r="D5263" s="22">
        <v>37</v>
      </c>
      <c r="E5263" s="23" t="s">
        <v>49</v>
      </c>
      <c r="F5263">
        <f t="shared" si="82"/>
        <v>202102</v>
      </c>
    </row>
    <row r="5264" spans="1:6" x14ac:dyDescent="0.3">
      <c r="A5264" s="21" t="s">
        <v>17</v>
      </c>
      <c r="B5264" s="21" t="s">
        <v>84</v>
      </c>
      <c r="C5264" s="21" t="s">
        <v>85</v>
      </c>
      <c r="D5264" s="22">
        <v>21</v>
      </c>
      <c r="E5264" s="23" t="s">
        <v>49</v>
      </c>
      <c r="F5264">
        <f t="shared" si="82"/>
        <v>202102</v>
      </c>
    </row>
    <row r="5265" spans="1:6" x14ac:dyDescent="0.3">
      <c r="A5265" s="21" t="s">
        <v>17</v>
      </c>
      <c r="B5265" s="21" t="s">
        <v>84</v>
      </c>
      <c r="C5265" s="21" t="s">
        <v>86</v>
      </c>
      <c r="D5265" s="22">
        <v>0</v>
      </c>
      <c r="E5265" s="23" t="s">
        <v>49</v>
      </c>
      <c r="F5265">
        <f t="shared" si="82"/>
        <v>202102</v>
      </c>
    </row>
    <row r="5266" spans="1:6" x14ac:dyDescent="0.3">
      <c r="A5266" s="21" t="s">
        <v>141</v>
      </c>
      <c r="B5266" s="21" t="s">
        <v>84</v>
      </c>
      <c r="C5266" s="21" t="s">
        <v>85</v>
      </c>
      <c r="D5266" s="22">
        <v>14</v>
      </c>
      <c r="E5266" s="23" t="s">
        <v>49</v>
      </c>
      <c r="F5266">
        <f t="shared" si="82"/>
        <v>202102</v>
      </c>
    </row>
    <row r="5267" spans="1:6" x14ac:dyDescent="0.3">
      <c r="A5267" s="21" t="s">
        <v>141</v>
      </c>
      <c r="B5267" s="21" t="s">
        <v>84</v>
      </c>
      <c r="C5267" s="21" t="s">
        <v>86</v>
      </c>
      <c r="D5267" s="22">
        <v>5</v>
      </c>
      <c r="E5267" s="23" t="s">
        <v>49</v>
      </c>
      <c r="F5267">
        <f t="shared" si="82"/>
        <v>202102</v>
      </c>
    </row>
    <row r="5268" spans="1:6" x14ac:dyDescent="0.3">
      <c r="A5268" s="21" t="s">
        <v>18</v>
      </c>
      <c r="B5268" s="21" t="s">
        <v>84</v>
      </c>
      <c r="C5268" s="21" t="s">
        <v>85</v>
      </c>
      <c r="D5268" s="22">
        <v>91</v>
      </c>
      <c r="E5268" s="23" t="s">
        <v>49</v>
      </c>
      <c r="F5268">
        <f t="shared" si="82"/>
        <v>202102</v>
      </c>
    </row>
    <row r="5269" spans="1:6" x14ac:dyDescent="0.3">
      <c r="A5269" s="21" t="s">
        <v>18</v>
      </c>
      <c r="B5269" s="21" t="s">
        <v>84</v>
      </c>
      <c r="C5269" s="21" t="s">
        <v>86</v>
      </c>
      <c r="D5269" s="22">
        <v>24</v>
      </c>
      <c r="E5269" s="23" t="s">
        <v>49</v>
      </c>
      <c r="F5269">
        <f t="shared" si="82"/>
        <v>202102</v>
      </c>
    </row>
    <row r="5270" spans="1:6" x14ac:dyDescent="0.3">
      <c r="A5270" s="21" t="s">
        <v>19</v>
      </c>
      <c r="B5270" s="21" t="s">
        <v>84</v>
      </c>
      <c r="C5270" s="21" t="s">
        <v>85</v>
      </c>
      <c r="D5270" s="22">
        <v>10</v>
      </c>
      <c r="E5270" s="23" t="s">
        <v>49</v>
      </c>
      <c r="F5270">
        <f t="shared" si="82"/>
        <v>202102</v>
      </c>
    </row>
    <row r="5271" spans="1:6" x14ac:dyDescent="0.3">
      <c r="A5271" s="21" t="s">
        <v>19</v>
      </c>
      <c r="B5271" s="21" t="s">
        <v>84</v>
      </c>
      <c r="C5271" s="21" t="s">
        <v>86</v>
      </c>
      <c r="D5271" s="22">
        <v>9</v>
      </c>
      <c r="E5271" s="23" t="s">
        <v>49</v>
      </c>
      <c r="F5271">
        <f t="shared" si="82"/>
        <v>202102</v>
      </c>
    </row>
    <row r="5272" spans="1:6" x14ac:dyDescent="0.3">
      <c r="A5272" s="21" t="s">
        <v>20</v>
      </c>
      <c r="B5272" s="21" t="s">
        <v>84</v>
      </c>
      <c r="C5272" s="21" t="s">
        <v>85</v>
      </c>
      <c r="D5272" s="22">
        <v>6</v>
      </c>
      <c r="E5272" s="23" t="s">
        <v>49</v>
      </c>
      <c r="F5272">
        <f t="shared" si="82"/>
        <v>202102</v>
      </c>
    </row>
    <row r="5273" spans="1:6" x14ac:dyDescent="0.3">
      <c r="A5273" s="21" t="s">
        <v>20</v>
      </c>
      <c r="B5273" s="21" t="s">
        <v>84</v>
      </c>
      <c r="C5273" s="21" t="s">
        <v>86</v>
      </c>
      <c r="D5273" s="22">
        <v>1</v>
      </c>
      <c r="E5273" s="23" t="s">
        <v>49</v>
      </c>
      <c r="F5273">
        <f t="shared" si="82"/>
        <v>202102</v>
      </c>
    </row>
    <row r="5274" spans="1:6" x14ac:dyDescent="0.3">
      <c r="A5274" s="21" t="s">
        <v>21</v>
      </c>
      <c r="B5274" s="21" t="s">
        <v>84</v>
      </c>
      <c r="C5274" s="21" t="s">
        <v>85</v>
      </c>
      <c r="D5274" s="22">
        <v>5</v>
      </c>
      <c r="E5274" s="23" t="s">
        <v>49</v>
      </c>
      <c r="F5274">
        <f t="shared" si="82"/>
        <v>202102</v>
      </c>
    </row>
    <row r="5275" spans="1:6" x14ac:dyDescent="0.3">
      <c r="A5275" s="21" t="s">
        <v>21</v>
      </c>
      <c r="B5275" s="21" t="s">
        <v>84</v>
      </c>
      <c r="C5275" s="21" t="s">
        <v>86</v>
      </c>
      <c r="D5275" s="22">
        <v>3</v>
      </c>
      <c r="E5275" s="23" t="s">
        <v>49</v>
      </c>
      <c r="F5275">
        <f t="shared" si="82"/>
        <v>202102</v>
      </c>
    </row>
    <row r="5276" spans="1:6" x14ac:dyDescent="0.3">
      <c r="A5276" s="21" t="s">
        <v>22</v>
      </c>
      <c r="B5276" s="21" t="s">
        <v>84</v>
      </c>
      <c r="C5276" s="21" t="s">
        <v>85</v>
      </c>
      <c r="D5276" s="22">
        <v>2</v>
      </c>
      <c r="E5276" s="23" t="s">
        <v>49</v>
      </c>
      <c r="F5276">
        <f t="shared" si="82"/>
        <v>202102</v>
      </c>
    </row>
    <row r="5277" spans="1:6" x14ac:dyDescent="0.3">
      <c r="A5277" s="21" t="s">
        <v>22</v>
      </c>
      <c r="B5277" s="21" t="s">
        <v>84</v>
      </c>
      <c r="C5277" s="21" t="s">
        <v>86</v>
      </c>
      <c r="D5277" s="22">
        <v>1</v>
      </c>
      <c r="E5277" s="23" t="s">
        <v>49</v>
      </c>
      <c r="F5277">
        <f t="shared" si="82"/>
        <v>202102</v>
      </c>
    </row>
    <row r="5278" spans="1:6" x14ac:dyDescent="0.3">
      <c r="A5278" s="21" t="s">
        <v>23</v>
      </c>
      <c r="B5278" s="21" t="s">
        <v>84</v>
      </c>
      <c r="C5278" s="21" t="s">
        <v>85</v>
      </c>
      <c r="D5278" s="22">
        <v>1</v>
      </c>
      <c r="E5278" s="23" t="s">
        <v>49</v>
      </c>
      <c r="F5278">
        <f t="shared" si="82"/>
        <v>202102</v>
      </c>
    </row>
    <row r="5279" spans="1:6" x14ac:dyDescent="0.3">
      <c r="A5279" s="21" t="s">
        <v>23</v>
      </c>
      <c r="B5279" s="21" t="s">
        <v>84</v>
      </c>
      <c r="C5279" s="21" t="s">
        <v>86</v>
      </c>
      <c r="D5279" s="22">
        <v>0</v>
      </c>
      <c r="E5279" s="23" t="s">
        <v>49</v>
      </c>
      <c r="F5279">
        <f t="shared" si="82"/>
        <v>202102</v>
      </c>
    </row>
    <row r="5280" spans="1:6" x14ac:dyDescent="0.3">
      <c r="A5280" s="21" t="s">
        <v>24</v>
      </c>
      <c r="B5280" s="21" t="s">
        <v>84</v>
      </c>
      <c r="C5280" s="21" t="s">
        <v>85</v>
      </c>
      <c r="D5280" s="22">
        <v>1</v>
      </c>
      <c r="E5280" s="23" t="s">
        <v>49</v>
      </c>
      <c r="F5280">
        <f t="shared" si="82"/>
        <v>202102</v>
      </c>
    </row>
    <row r="5281" spans="1:6" x14ac:dyDescent="0.3">
      <c r="A5281" s="21" t="s">
        <v>24</v>
      </c>
      <c r="B5281" s="21" t="s">
        <v>84</v>
      </c>
      <c r="C5281" s="21" t="s">
        <v>86</v>
      </c>
      <c r="D5281" s="22">
        <v>1</v>
      </c>
      <c r="E5281" s="23" t="s">
        <v>49</v>
      </c>
      <c r="F5281">
        <f t="shared" si="82"/>
        <v>202102</v>
      </c>
    </row>
    <row r="5282" spans="1:6" x14ac:dyDescent="0.3">
      <c r="A5282" s="21" t="s">
        <v>5</v>
      </c>
      <c r="B5282" s="21" t="s">
        <v>84</v>
      </c>
      <c r="C5282" s="21" t="s">
        <v>85</v>
      </c>
      <c r="D5282" s="22">
        <v>129</v>
      </c>
      <c r="E5282" s="23" t="s">
        <v>50</v>
      </c>
      <c r="F5282">
        <f t="shared" si="82"/>
        <v>202103</v>
      </c>
    </row>
    <row r="5283" spans="1:6" x14ac:dyDescent="0.3">
      <c r="A5283" s="21" t="s">
        <v>5</v>
      </c>
      <c r="B5283" s="21" t="s">
        <v>84</v>
      </c>
      <c r="C5283" s="21" t="s">
        <v>86</v>
      </c>
      <c r="D5283" s="22">
        <v>82</v>
      </c>
      <c r="E5283" s="23" t="s">
        <v>50</v>
      </c>
      <c r="F5283">
        <f t="shared" si="82"/>
        <v>202103</v>
      </c>
    </row>
    <row r="5284" spans="1:6" x14ac:dyDescent="0.3">
      <c r="A5284" s="21" t="s">
        <v>13</v>
      </c>
      <c r="B5284" s="21" t="s">
        <v>84</v>
      </c>
      <c r="C5284" s="21" t="s">
        <v>85</v>
      </c>
      <c r="D5284" s="22">
        <v>48</v>
      </c>
      <c r="E5284" s="23" t="s">
        <v>50</v>
      </c>
      <c r="F5284">
        <f t="shared" si="82"/>
        <v>202103</v>
      </c>
    </row>
    <row r="5285" spans="1:6" x14ac:dyDescent="0.3">
      <c r="A5285" s="21" t="s">
        <v>13</v>
      </c>
      <c r="B5285" s="21" t="s">
        <v>84</v>
      </c>
      <c r="C5285" s="21" t="s">
        <v>86</v>
      </c>
      <c r="D5285" s="22">
        <v>3</v>
      </c>
      <c r="E5285" s="23" t="s">
        <v>50</v>
      </c>
      <c r="F5285">
        <f t="shared" si="82"/>
        <v>202103</v>
      </c>
    </row>
    <row r="5286" spans="1:6" x14ac:dyDescent="0.3">
      <c r="A5286" s="21" t="s">
        <v>14</v>
      </c>
      <c r="B5286" s="21" t="s">
        <v>84</v>
      </c>
      <c r="C5286" s="21" t="s">
        <v>85</v>
      </c>
      <c r="D5286" s="22">
        <v>102</v>
      </c>
      <c r="E5286" s="23" t="s">
        <v>50</v>
      </c>
      <c r="F5286">
        <f t="shared" si="82"/>
        <v>202103</v>
      </c>
    </row>
    <row r="5287" spans="1:6" x14ac:dyDescent="0.3">
      <c r="A5287" s="21" t="s">
        <v>14</v>
      </c>
      <c r="B5287" s="21" t="s">
        <v>84</v>
      </c>
      <c r="C5287" s="21" t="s">
        <v>86</v>
      </c>
      <c r="D5287" s="22">
        <v>47</v>
      </c>
      <c r="E5287" s="23" t="s">
        <v>50</v>
      </c>
      <c r="F5287">
        <f t="shared" si="82"/>
        <v>202103</v>
      </c>
    </row>
    <row r="5288" spans="1:6" x14ac:dyDescent="0.3">
      <c r="A5288" s="21" t="s">
        <v>140</v>
      </c>
      <c r="B5288" s="21" t="s">
        <v>84</v>
      </c>
      <c r="C5288" s="21" t="s">
        <v>85</v>
      </c>
      <c r="D5288" s="22">
        <v>4</v>
      </c>
      <c r="E5288" s="23" t="s">
        <v>50</v>
      </c>
      <c r="F5288">
        <f t="shared" si="82"/>
        <v>202103</v>
      </c>
    </row>
    <row r="5289" spans="1:6" x14ac:dyDescent="0.3">
      <c r="A5289" s="21" t="s">
        <v>140</v>
      </c>
      <c r="B5289" s="21" t="s">
        <v>84</v>
      </c>
      <c r="C5289" s="21" t="s">
        <v>86</v>
      </c>
      <c r="D5289" s="22">
        <v>0</v>
      </c>
      <c r="E5289" s="23" t="s">
        <v>50</v>
      </c>
      <c r="F5289">
        <f t="shared" si="82"/>
        <v>202103</v>
      </c>
    </row>
    <row r="5290" spans="1:6" x14ac:dyDescent="0.3">
      <c r="A5290" s="21" t="s">
        <v>15</v>
      </c>
      <c r="B5290" s="21" t="s">
        <v>84</v>
      </c>
      <c r="C5290" s="21" t="s">
        <v>85</v>
      </c>
      <c r="D5290" s="22">
        <v>225</v>
      </c>
      <c r="E5290" s="23" t="s">
        <v>50</v>
      </c>
      <c r="F5290">
        <f t="shared" si="82"/>
        <v>202103</v>
      </c>
    </row>
    <row r="5291" spans="1:6" x14ac:dyDescent="0.3">
      <c r="A5291" s="21" t="s">
        <v>15</v>
      </c>
      <c r="B5291" s="21" t="s">
        <v>84</v>
      </c>
      <c r="C5291" s="21" t="s">
        <v>86</v>
      </c>
      <c r="D5291" s="22">
        <v>86</v>
      </c>
      <c r="E5291" s="23" t="s">
        <v>50</v>
      </c>
      <c r="F5291">
        <f t="shared" si="82"/>
        <v>202103</v>
      </c>
    </row>
    <row r="5292" spans="1:6" x14ac:dyDescent="0.3">
      <c r="A5292" s="21" t="s">
        <v>16</v>
      </c>
      <c r="B5292" s="21" t="s">
        <v>84</v>
      </c>
      <c r="C5292" s="21" t="s">
        <v>85</v>
      </c>
      <c r="D5292" s="22">
        <v>234</v>
      </c>
      <c r="E5292" s="23" t="s">
        <v>50</v>
      </c>
      <c r="F5292">
        <f t="shared" si="82"/>
        <v>202103</v>
      </c>
    </row>
    <row r="5293" spans="1:6" x14ac:dyDescent="0.3">
      <c r="A5293" s="21" t="s">
        <v>16</v>
      </c>
      <c r="B5293" s="21" t="s">
        <v>84</v>
      </c>
      <c r="C5293" s="21" t="s">
        <v>86</v>
      </c>
      <c r="D5293" s="22">
        <v>49</v>
      </c>
      <c r="E5293" s="23" t="s">
        <v>50</v>
      </c>
      <c r="F5293">
        <f t="shared" si="82"/>
        <v>202103</v>
      </c>
    </row>
    <row r="5294" spans="1:6" x14ac:dyDescent="0.3">
      <c r="A5294" s="21" t="s">
        <v>17</v>
      </c>
      <c r="B5294" s="21" t="s">
        <v>84</v>
      </c>
      <c r="C5294" s="21" t="s">
        <v>85</v>
      </c>
      <c r="D5294" s="22">
        <v>17</v>
      </c>
      <c r="E5294" s="23" t="s">
        <v>50</v>
      </c>
      <c r="F5294">
        <f t="shared" si="82"/>
        <v>202103</v>
      </c>
    </row>
    <row r="5295" spans="1:6" x14ac:dyDescent="0.3">
      <c r="A5295" s="21" t="s">
        <v>17</v>
      </c>
      <c r="B5295" s="21" t="s">
        <v>84</v>
      </c>
      <c r="C5295" s="21" t="s">
        <v>86</v>
      </c>
      <c r="D5295" s="22">
        <v>8</v>
      </c>
      <c r="E5295" s="23" t="s">
        <v>50</v>
      </c>
      <c r="F5295">
        <f t="shared" si="82"/>
        <v>202103</v>
      </c>
    </row>
    <row r="5296" spans="1:6" x14ac:dyDescent="0.3">
      <c r="A5296" s="21" t="s">
        <v>141</v>
      </c>
      <c r="B5296" s="21" t="s">
        <v>84</v>
      </c>
      <c r="C5296" s="21" t="s">
        <v>85</v>
      </c>
      <c r="D5296" s="22">
        <v>15</v>
      </c>
      <c r="E5296" s="23" t="s">
        <v>50</v>
      </c>
      <c r="F5296">
        <f t="shared" si="82"/>
        <v>202103</v>
      </c>
    </row>
    <row r="5297" spans="1:6" x14ac:dyDescent="0.3">
      <c r="A5297" s="21" t="s">
        <v>141</v>
      </c>
      <c r="B5297" s="21" t="s">
        <v>84</v>
      </c>
      <c r="C5297" s="21" t="s">
        <v>86</v>
      </c>
      <c r="D5297" s="22">
        <v>0</v>
      </c>
      <c r="E5297" s="23" t="s">
        <v>50</v>
      </c>
      <c r="F5297">
        <f t="shared" si="82"/>
        <v>202103</v>
      </c>
    </row>
    <row r="5298" spans="1:6" x14ac:dyDescent="0.3">
      <c r="A5298" s="21" t="s">
        <v>18</v>
      </c>
      <c r="B5298" s="21" t="s">
        <v>84</v>
      </c>
      <c r="C5298" s="21" t="s">
        <v>85</v>
      </c>
      <c r="D5298" s="22">
        <v>101</v>
      </c>
      <c r="E5298" s="23" t="s">
        <v>50</v>
      </c>
      <c r="F5298">
        <f t="shared" si="82"/>
        <v>202103</v>
      </c>
    </row>
    <row r="5299" spans="1:6" x14ac:dyDescent="0.3">
      <c r="A5299" s="21" t="s">
        <v>18</v>
      </c>
      <c r="B5299" s="21" t="s">
        <v>84</v>
      </c>
      <c r="C5299" s="21" t="s">
        <v>86</v>
      </c>
      <c r="D5299" s="22">
        <v>43</v>
      </c>
      <c r="E5299" s="23" t="s">
        <v>50</v>
      </c>
      <c r="F5299">
        <f t="shared" si="82"/>
        <v>202103</v>
      </c>
    </row>
    <row r="5300" spans="1:6" x14ac:dyDescent="0.3">
      <c r="A5300" s="21" t="s">
        <v>19</v>
      </c>
      <c r="B5300" s="21" t="s">
        <v>84</v>
      </c>
      <c r="C5300" s="21" t="s">
        <v>85</v>
      </c>
      <c r="D5300" s="22">
        <v>14</v>
      </c>
      <c r="E5300" s="23" t="s">
        <v>50</v>
      </c>
      <c r="F5300">
        <f t="shared" si="82"/>
        <v>202103</v>
      </c>
    </row>
    <row r="5301" spans="1:6" x14ac:dyDescent="0.3">
      <c r="A5301" s="21" t="s">
        <v>19</v>
      </c>
      <c r="B5301" s="21" t="s">
        <v>84</v>
      </c>
      <c r="C5301" s="21" t="s">
        <v>86</v>
      </c>
      <c r="D5301" s="22">
        <v>9</v>
      </c>
      <c r="E5301" s="23" t="s">
        <v>50</v>
      </c>
      <c r="F5301">
        <f t="shared" si="82"/>
        <v>202103</v>
      </c>
    </row>
    <row r="5302" spans="1:6" x14ac:dyDescent="0.3">
      <c r="A5302" s="21" t="s">
        <v>20</v>
      </c>
      <c r="B5302" s="21" t="s">
        <v>84</v>
      </c>
      <c r="C5302" s="21" t="s">
        <v>85</v>
      </c>
      <c r="D5302" s="22">
        <v>14</v>
      </c>
      <c r="E5302" s="23" t="s">
        <v>50</v>
      </c>
      <c r="F5302">
        <f t="shared" si="82"/>
        <v>202103</v>
      </c>
    </row>
    <row r="5303" spans="1:6" x14ac:dyDescent="0.3">
      <c r="A5303" s="21" t="s">
        <v>20</v>
      </c>
      <c r="B5303" s="21" t="s">
        <v>84</v>
      </c>
      <c r="C5303" s="21" t="s">
        <v>86</v>
      </c>
      <c r="D5303" s="22">
        <v>3</v>
      </c>
      <c r="E5303" s="23" t="s">
        <v>50</v>
      </c>
      <c r="F5303">
        <f t="shared" si="82"/>
        <v>202103</v>
      </c>
    </row>
    <row r="5304" spans="1:6" x14ac:dyDescent="0.3">
      <c r="A5304" s="21" t="s">
        <v>21</v>
      </c>
      <c r="B5304" s="21" t="s">
        <v>84</v>
      </c>
      <c r="C5304" s="21" t="s">
        <v>85</v>
      </c>
      <c r="D5304" s="22">
        <v>8</v>
      </c>
      <c r="E5304" s="23" t="s">
        <v>50</v>
      </c>
      <c r="F5304">
        <f t="shared" si="82"/>
        <v>202103</v>
      </c>
    </row>
    <row r="5305" spans="1:6" x14ac:dyDescent="0.3">
      <c r="A5305" s="21" t="s">
        <v>21</v>
      </c>
      <c r="B5305" s="21" t="s">
        <v>84</v>
      </c>
      <c r="C5305" s="21" t="s">
        <v>86</v>
      </c>
      <c r="D5305" s="22">
        <v>7</v>
      </c>
      <c r="E5305" s="23" t="s">
        <v>50</v>
      </c>
      <c r="F5305">
        <f t="shared" si="82"/>
        <v>202103</v>
      </c>
    </row>
    <row r="5306" spans="1:6" x14ac:dyDescent="0.3">
      <c r="A5306" s="21" t="s">
        <v>22</v>
      </c>
      <c r="B5306" s="21" t="s">
        <v>84</v>
      </c>
      <c r="C5306" s="21" t="s">
        <v>85</v>
      </c>
      <c r="D5306" s="22">
        <v>11</v>
      </c>
      <c r="E5306" s="23" t="s">
        <v>50</v>
      </c>
      <c r="F5306">
        <f t="shared" si="82"/>
        <v>202103</v>
      </c>
    </row>
    <row r="5307" spans="1:6" x14ac:dyDescent="0.3">
      <c r="A5307" s="21" t="s">
        <v>22</v>
      </c>
      <c r="B5307" s="21" t="s">
        <v>84</v>
      </c>
      <c r="C5307" s="21" t="s">
        <v>86</v>
      </c>
      <c r="D5307" s="22">
        <v>2</v>
      </c>
      <c r="E5307" s="23" t="s">
        <v>50</v>
      </c>
      <c r="F5307">
        <f t="shared" si="82"/>
        <v>202103</v>
      </c>
    </row>
    <row r="5308" spans="1:6" x14ac:dyDescent="0.3">
      <c r="A5308" s="21" t="s">
        <v>23</v>
      </c>
      <c r="B5308" s="21" t="s">
        <v>84</v>
      </c>
      <c r="C5308" s="21" t="s">
        <v>85</v>
      </c>
      <c r="D5308" s="22">
        <v>0</v>
      </c>
      <c r="E5308" s="23" t="s">
        <v>50</v>
      </c>
      <c r="F5308">
        <f t="shared" si="82"/>
        <v>202103</v>
      </c>
    </row>
    <row r="5309" spans="1:6" x14ac:dyDescent="0.3">
      <c r="A5309" s="21" t="s">
        <v>23</v>
      </c>
      <c r="B5309" s="21" t="s">
        <v>84</v>
      </c>
      <c r="C5309" s="21" t="s">
        <v>86</v>
      </c>
      <c r="D5309" s="22">
        <v>0</v>
      </c>
      <c r="E5309" s="23" t="s">
        <v>50</v>
      </c>
      <c r="F5309">
        <f t="shared" si="82"/>
        <v>202103</v>
      </c>
    </row>
    <row r="5310" spans="1:6" x14ac:dyDescent="0.3">
      <c r="A5310" s="21" t="s">
        <v>24</v>
      </c>
      <c r="B5310" s="21" t="s">
        <v>84</v>
      </c>
      <c r="C5310" s="21" t="s">
        <v>85</v>
      </c>
      <c r="D5310" s="22">
        <v>0</v>
      </c>
      <c r="E5310" s="23" t="s">
        <v>50</v>
      </c>
      <c r="F5310">
        <f t="shared" si="82"/>
        <v>202103</v>
      </c>
    </row>
    <row r="5311" spans="1:6" x14ac:dyDescent="0.3">
      <c r="A5311" s="21" t="s">
        <v>24</v>
      </c>
      <c r="B5311" s="21" t="s">
        <v>84</v>
      </c>
      <c r="C5311" s="21" t="s">
        <v>86</v>
      </c>
      <c r="D5311" s="22">
        <v>0</v>
      </c>
      <c r="E5311" s="23" t="s">
        <v>50</v>
      </c>
      <c r="F5311">
        <f t="shared" si="82"/>
        <v>202103</v>
      </c>
    </row>
    <row r="5312" spans="1:6" x14ac:dyDescent="0.3">
      <c r="A5312" s="21" t="s">
        <v>5</v>
      </c>
      <c r="B5312" s="21" t="s">
        <v>84</v>
      </c>
      <c r="C5312" s="21" t="s">
        <v>85</v>
      </c>
      <c r="D5312" s="22">
        <v>116</v>
      </c>
      <c r="E5312" s="23" t="s">
        <v>51</v>
      </c>
      <c r="F5312">
        <f t="shared" si="82"/>
        <v>202104</v>
      </c>
    </row>
    <row r="5313" spans="1:6" x14ac:dyDescent="0.3">
      <c r="A5313" s="21" t="s">
        <v>5</v>
      </c>
      <c r="B5313" s="21" t="s">
        <v>84</v>
      </c>
      <c r="C5313" s="21" t="s">
        <v>86</v>
      </c>
      <c r="D5313" s="22">
        <v>98</v>
      </c>
      <c r="E5313" s="23" t="s">
        <v>51</v>
      </c>
      <c r="F5313">
        <f t="shared" si="82"/>
        <v>202104</v>
      </c>
    </row>
    <row r="5314" spans="1:6" x14ac:dyDescent="0.3">
      <c r="A5314" s="21" t="s">
        <v>13</v>
      </c>
      <c r="B5314" s="21" t="s">
        <v>84</v>
      </c>
      <c r="C5314" s="21" t="s">
        <v>85</v>
      </c>
      <c r="D5314" s="22">
        <v>31</v>
      </c>
      <c r="E5314" s="23" t="s">
        <v>51</v>
      </c>
      <c r="F5314">
        <f t="shared" si="82"/>
        <v>202104</v>
      </c>
    </row>
    <row r="5315" spans="1:6" x14ac:dyDescent="0.3">
      <c r="A5315" s="21" t="s">
        <v>13</v>
      </c>
      <c r="B5315" s="21" t="s">
        <v>84</v>
      </c>
      <c r="C5315" s="21" t="s">
        <v>86</v>
      </c>
      <c r="D5315" s="22">
        <v>3</v>
      </c>
      <c r="E5315" s="23" t="s">
        <v>51</v>
      </c>
      <c r="F5315">
        <f t="shared" ref="F5315:F5378" si="83">YEAR(E5315)*100+MONTH(E5315)</f>
        <v>202104</v>
      </c>
    </row>
    <row r="5316" spans="1:6" x14ac:dyDescent="0.3">
      <c r="A5316" s="21" t="s">
        <v>14</v>
      </c>
      <c r="B5316" s="21" t="s">
        <v>84</v>
      </c>
      <c r="C5316" s="21" t="s">
        <v>85</v>
      </c>
      <c r="D5316" s="22">
        <v>92</v>
      </c>
      <c r="E5316" s="23" t="s">
        <v>51</v>
      </c>
      <c r="F5316">
        <f t="shared" si="83"/>
        <v>202104</v>
      </c>
    </row>
    <row r="5317" spans="1:6" x14ac:dyDescent="0.3">
      <c r="A5317" s="21" t="s">
        <v>14</v>
      </c>
      <c r="B5317" s="21" t="s">
        <v>84</v>
      </c>
      <c r="C5317" s="21" t="s">
        <v>86</v>
      </c>
      <c r="D5317" s="22">
        <v>43</v>
      </c>
      <c r="E5317" s="23" t="s">
        <v>51</v>
      </c>
      <c r="F5317">
        <f t="shared" si="83"/>
        <v>202104</v>
      </c>
    </row>
    <row r="5318" spans="1:6" x14ac:dyDescent="0.3">
      <c r="A5318" s="21" t="s">
        <v>140</v>
      </c>
      <c r="B5318" s="21" t="s">
        <v>84</v>
      </c>
      <c r="C5318" s="21" t="s">
        <v>85</v>
      </c>
      <c r="D5318" s="22">
        <v>4</v>
      </c>
      <c r="E5318" s="23" t="s">
        <v>51</v>
      </c>
      <c r="F5318">
        <f t="shared" si="83"/>
        <v>202104</v>
      </c>
    </row>
    <row r="5319" spans="1:6" x14ac:dyDescent="0.3">
      <c r="A5319" s="21" t="s">
        <v>140</v>
      </c>
      <c r="B5319" s="21" t="s">
        <v>84</v>
      </c>
      <c r="C5319" s="21" t="s">
        <v>86</v>
      </c>
      <c r="D5319" s="22">
        <v>0</v>
      </c>
      <c r="E5319" s="23" t="s">
        <v>51</v>
      </c>
      <c r="F5319">
        <f t="shared" si="83"/>
        <v>202104</v>
      </c>
    </row>
    <row r="5320" spans="1:6" x14ac:dyDescent="0.3">
      <c r="A5320" s="21" t="s">
        <v>15</v>
      </c>
      <c r="B5320" s="21" t="s">
        <v>84</v>
      </c>
      <c r="C5320" s="21" t="s">
        <v>85</v>
      </c>
      <c r="D5320" s="22">
        <v>211</v>
      </c>
      <c r="E5320" s="23" t="s">
        <v>51</v>
      </c>
      <c r="F5320">
        <f t="shared" si="83"/>
        <v>202104</v>
      </c>
    </row>
    <row r="5321" spans="1:6" x14ac:dyDescent="0.3">
      <c r="A5321" s="21" t="s">
        <v>15</v>
      </c>
      <c r="B5321" s="21" t="s">
        <v>84</v>
      </c>
      <c r="C5321" s="21" t="s">
        <v>86</v>
      </c>
      <c r="D5321" s="22">
        <v>89</v>
      </c>
      <c r="E5321" s="23" t="s">
        <v>51</v>
      </c>
      <c r="F5321">
        <f t="shared" si="83"/>
        <v>202104</v>
      </c>
    </row>
    <row r="5322" spans="1:6" x14ac:dyDescent="0.3">
      <c r="A5322" s="21" t="s">
        <v>16</v>
      </c>
      <c r="B5322" s="21" t="s">
        <v>84</v>
      </c>
      <c r="C5322" s="21" t="s">
        <v>85</v>
      </c>
      <c r="D5322" s="22">
        <v>219</v>
      </c>
      <c r="E5322" s="23" t="s">
        <v>51</v>
      </c>
      <c r="F5322">
        <f t="shared" si="83"/>
        <v>202104</v>
      </c>
    </row>
    <row r="5323" spans="1:6" x14ac:dyDescent="0.3">
      <c r="A5323" s="21" t="s">
        <v>16</v>
      </c>
      <c r="B5323" s="21" t="s">
        <v>84</v>
      </c>
      <c r="C5323" s="21" t="s">
        <v>86</v>
      </c>
      <c r="D5323" s="22">
        <v>43</v>
      </c>
      <c r="E5323" s="23" t="s">
        <v>51</v>
      </c>
      <c r="F5323">
        <f t="shared" si="83"/>
        <v>202104</v>
      </c>
    </row>
    <row r="5324" spans="1:6" x14ac:dyDescent="0.3">
      <c r="A5324" s="21" t="s">
        <v>17</v>
      </c>
      <c r="B5324" s="21" t="s">
        <v>84</v>
      </c>
      <c r="C5324" s="21" t="s">
        <v>85</v>
      </c>
      <c r="D5324" s="22">
        <v>10</v>
      </c>
      <c r="E5324" s="23" t="s">
        <v>51</v>
      </c>
      <c r="F5324">
        <f t="shared" si="83"/>
        <v>202104</v>
      </c>
    </row>
    <row r="5325" spans="1:6" x14ac:dyDescent="0.3">
      <c r="A5325" s="21" t="s">
        <v>17</v>
      </c>
      <c r="B5325" s="21" t="s">
        <v>84</v>
      </c>
      <c r="C5325" s="21" t="s">
        <v>86</v>
      </c>
      <c r="D5325" s="22">
        <v>2</v>
      </c>
      <c r="E5325" s="23" t="s">
        <v>51</v>
      </c>
      <c r="F5325">
        <f t="shared" si="83"/>
        <v>202104</v>
      </c>
    </row>
    <row r="5326" spans="1:6" x14ac:dyDescent="0.3">
      <c r="A5326" s="21" t="s">
        <v>141</v>
      </c>
      <c r="B5326" s="21" t="s">
        <v>84</v>
      </c>
      <c r="C5326" s="21" t="s">
        <v>85</v>
      </c>
      <c r="D5326" s="22">
        <v>15</v>
      </c>
      <c r="E5326" s="23" t="s">
        <v>51</v>
      </c>
      <c r="F5326">
        <f t="shared" si="83"/>
        <v>202104</v>
      </c>
    </row>
    <row r="5327" spans="1:6" x14ac:dyDescent="0.3">
      <c r="A5327" s="21" t="s">
        <v>141</v>
      </c>
      <c r="B5327" s="21" t="s">
        <v>84</v>
      </c>
      <c r="C5327" s="21" t="s">
        <v>86</v>
      </c>
      <c r="D5327" s="22">
        <v>2</v>
      </c>
      <c r="E5327" s="23" t="s">
        <v>51</v>
      </c>
      <c r="F5327">
        <f t="shared" si="83"/>
        <v>202104</v>
      </c>
    </row>
    <row r="5328" spans="1:6" x14ac:dyDescent="0.3">
      <c r="A5328" s="21" t="s">
        <v>18</v>
      </c>
      <c r="B5328" s="21" t="s">
        <v>84</v>
      </c>
      <c r="C5328" s="21" t="s">
        <v>85</v>
      </c>
      <c r="D5328" s="22">
        <v>124</v>
      </c>
      <c r="E5328" s="23" t="s">
        <v>51</v>
      </c>
      <c r="F5328">
        <f t="shared" si="83"/>
        <v>202104</v>
      </c>
    </row>
    <row r="5329" spans="1:6" x14ac:dyDescent="0.3">
      <c r="A5329" s="21" t="s">
        <v>18</v>
      </c>
      <c r="B5329" s="21" t="s">
        <v>84</v>
      </c>
      <c r="C5329" s="21" t="s">
        <v>86</v>
      </c>
      <c r="D5329" s="22">
        <v>57</v>
      </c>
      <c r="E5329" s="23" t="s">
        <v>51</v>
      </c>
      <c r="F5329">
        <f t="shared" si="83"/>
        <v>202104</v>
      </c>
    </row>
    <row r="5330" spans="1:6" x14ac:dyDescent="0.3">
      <c r="A5330" s="21" t="s">
        <v>19</v>
      </c>
      <c r="B5330" s="21" t="s">
        <v>84</v>
      </c>
      <c r="C5330" s="21" t="s">
        <v>85</v>
      </c>
      <c r="D5330" s="22">
        <v>13</v>
      </c>
      <c r="E5330" s="23" t="s">
        <v>51</v>
      </c>
      <c r="F5330">
        <f t="shared" si="83"/>
        <v>202104</v>
      </c>
    </row>
    <row r="5331" spans="1:6" x14ac:dyDescent="0.3">
      <c r="A5331" s="21" t="s">
        <v>19</v>
      </c>
      <c r="B5331" s="21" t="s">
        <v>84</v>
      </c>
      <c r="C5331" s="21" t="s">
        <v>86</v>
      </c>
      <c r="D5331" s="22">
        <v>4</v>
      </c>
      <c r="E5331" s="23" t="s">
        <v>51</v>
      </c>
      <c r="F5331">
        <f t="shared" si="83"/>
        <v>202104</v>
      </c>
    </row>
    <row r="5332" spans="1:6" x14ac:dyDescent="0.3">
      <c r="A5332" s="21" t="s">
        <v>20</v>
      </c>
      <c r="B5332" s="21" t="s">
        <v>84</v>
      </c>
      <c r="C5332" s="21" t="s">
        <v>85</v>
      </c>
      <c r="D5332" s="22">
        <v>11</v>
      </c>
      <c r="E5332" s="23" t="s">
        <v>51</v>
      </c>
      <c r="F5332">
        <f t="shared" si="83"/>
        <v>202104</v>
      </c>
    </row>
    <row r="5333" spans="1:6" x14ac:dyDescent="0.3">
      <c r="A5333" s="21" t="s">
        <v>20</v>
      </c>
      <c r="B5333" s="21" t="s">
        <v>84</v>
      </c>
      <c r="C5333" s="21" t="s">
        <v>86</v>
      </c>
      <c r="D5333" s="22">
        <v>0</v>
      </c>
      <c r="E5333" s="23" t="s">
        <v>51</v>
      </c>
      <c r="F5333">
        <f t="shared" si="83"/>
        <v>202104</v>
      </c>
    </row>
    <row r="5334" spans="1:6" x14ac:dyDescent="0.3">
      <c r="A5334" s="21" t="s">
        <v>21</v>
      </c>
      <c r="B5334" s="21" t="s">
        <v>84</v>
      </c>
      <c r="C5334" s="21" t="s">
        <v>85</v>
      </c>
      <c r="D5334" s="22">
        <v>12</v>
      </c>
      <c r="E5334" s="23" t="s">
        <v>51</v>
      </c>
      <c r="F5334">
        <f t="shared" si="83"/>
        <v>202104</v>
      </c>
    </row>
    <row r="5335" spans="1:6" x14ac:dyDescent="0.3">
      <c r="A5335" s="21" t="s">
        <v>21</v>
      </c>
      <c r="B5335" s="21" t="s">
        <v>84</v>
      </c>
      <c r="C5335" s="21" t="s">
        <v>86</v>
      </c>
      <c r="D5335" s="22">
        <v>7</v>
      </c>
      <c r="E5335" s="23" t="s">
        <v>51</v>
      </c>
      <c r="F5335">
        <f t="shared" si="83"/>
        <v>202104</v>
      </c>
    </row>
    <row r="5336" spans="1:6" x14ac:dyDescent="0.3">
      <c r="A5336" s="21" t="s">
        <v>22</v>
      </c>
      <c r="B5336" s="21" t="s">
        <v>84</v>
      </c>
      <c r="C5336" s="21" t="s">
        <v>85</v>
      </c>
      <c r="D5336" s="22">
        <v>12</v>
      </c>
      <c r="E5336" s="23" t="s">
        <v>51</v>
      </c>
      <c r="F5336">
        <f t="shared" si="83"/>
        <v>202104</v>
      </c>
    </row>
    <row r="5337" spans="1:6" x14ac:dyDescent="0.3">
      <c r="A5337" s="21" t="s">
        <v>22</v>
      </c>
      <c r="B5337" s="21" t="s">
        <v>84</v>
      </c>
      <c r="C5337" s="21" t="s">
        <v>86</v>
      </c>
      <c r="D5337" s="22">
        <v>3</v>
      </c>
      <c r="E5337" s="23" t="s">
        <v>51</v>
      </c>
      <c r="F5337">
        <f t="shared" si="83"/>
        <v>202104</v>
      </c>
    </row>
    <row r="5338" spans="1:6" x14ac:dyDescent="0.3">
      <c r="A5338" s="21" t="s">
        <v>23</v>
      </c>
      <c r="B5338" s="21" t="s">
        <v>84</v>
      </c>
      <c r="C5338" s="21" t="s">
        <v>85</v>
      </c>
      <c r="D5338" s="22">
        <v>0</v>
      </c>
      <c r="E5338" s="23" t="s">
        <v>51</v>
      </c>
      <c r="F5338">
        <f t="shared" si="83"/>
        <v>202104</v>
      </c>
    </row>
    <row r="5339" spans="1:6" x14ac:dyDescent="0.3">
      <c r="A5339" s="21" t="s">
        <v>23</v>
      </c>
      <c r="B5339" s="21" t="s">
        <v>84</v>
      </c>
      <c r="C5339" s="21" t="s">
        <v>86</v>
      </c>
      <c r="D5339" s="22">
        <v>0</v>
      </c>
      <c r="E5339" s="23" t="s">
        <v>51</v>
      </c>
      <c r="F5339">
        <f t="shared" si="83"/>
        <v>202104</v>
      </c>
    </row>
    <row r="5340" spans="1:6" x14ac:dyDescent="0.3">
      <c r="A5340" s="21" t="s">
        <v>24</v>
      </c>
      <c r="B5340" s="21" t="s">
        <v>84</v>
      </c>
      <c r="C5340" s="21" t="s">
        <v>85</v>
      </c>
      <c r="D5340" s="22">
        <v>1</v>
      </c>
      <c r="E5340" s="23" t="s">
        <v>51</v>
      </c>
      <c r="F5340">
        <f t="shared" si="83"/>
        <v>202104</v>
      </c>
    </row>
    <row r="5341" spans="1:6" x14ac:dyDescent="0.3">
      <c r="A5341" s="21" t="s">
        <v>24</v>
      </c>
      <c r="B5341" s="21" t="s">
        <v>84</v>
      </c>
      <c r="C5341" s="21" t="s">
        <v>86</v>
      </c>
      <c r="D5341" s="22">
        <v>0</v>
      </c>
      <c r="E5341" s="23" t="s">
        <v>51</v>
      </c>
      <c r="F5341">
        <f t="shared" si="83"/>
        <v>202104</v>
      </c>
    </row>
    <row r="5342" spans="1:6" x14ac:dyDescent="0.3">
      <c r="A5342" s="21" t="s">
        <v>5</v>
      </c>
      <c r="B5342" s="21" t="s">
        <v>84</v>
      </c>
      <c r="C5342" s="21" t="s">
        <v>85</v>
      </c>
      <c r="D5342" s="22">
        <v>108</v>
      </c>
      <c r="E5342" s="23" t="s">
        <v>52</v>
      </c>
      <c r="F5342">
        <f t="shared" si="83"/>
        <v>202105</v>
      </c>
    </row>
    <row r="5343" spans="1:6" x14ac:dyDescent="0.3">
      <c r="A5343" s="21" t="s">
        <v>5</v>
      </c>
      <c r="B5343" s="21" t="s">
        <v>84</v>
      </c>
      <c r="C5343" s="21" t="s">
        <v>86</v>
      </c>
      <c r="D5343" s="22">
        <v>80</v>
      </c>
      <c r="E5343" s="23" t="s">
        <v>52</v>
      </c>
      <c r="F5343">
        <f t="shared" si="83"/>
        <v>202105</v>
      </c>
    </row>
    <row r="5344" spans="1:6" x14ac:dyDescent="0.3">
      <c r="A5344" s="21" t="s">
        <v>13</v>
      </c>
      <c r="B5344" s="21" t="s">
        <v>84</v>
      </c>
      <c r="C5344" s="21" t="s">
        <v>85</v>
      </c>
      <c r="D5344" s="22">
        <v>49</v>
      </c>
      <c r="E5344" s="23" t="s">
        <v>52</v>
      </c>
      <c r="F5344">
        <f t="shared" si="83"/>
        <v>202105</v>
      </c>
    </row>
    <row r="5345" spans="1:6" x14ac:dyDescent="0.3">
      <c r="A5345" s="21" t="s">
        <v>13</v>
      </c>
      <c r="B5345" s="21" t="s">
        <v>84</v>
      </c>
      <c r="C5345" s="21" t="s">
        <v>86</v>
      </c>
      <c r="D5345" s="22">
        <v>4</v>
      </c>
      <c r="E5345" s="23" t="s">
        <v>52</v>
      </c>
      <c r="F5345">
        <f t="shared" si="83"/>
        <v>202105</v>
      </c>
    </row>
    <row r="5346" spans="1:6" x14ac:dyDescent="0.3">
      <c r="A5346" s="21" t="s">
        <v>14</v>
      </c>
      <c r="B5346" s="21" t="s">
        <v>84</v>
      </c>
      <c r="C5346" s="21" t="s">
        <v>85</v>
      </c>
      <c r="D5346" s="22">
        <v>97</v>
      </c>
      <c r="E5346" s="23" t="s">
        <v>52</v>
      </c>
      <c r="F5346">
        <f t="shared" si="83"/>
        <v>202105</v>
      </c>
    </row>
    <row r="5347" spans="1:6" x14ac:dyDescent="0.3">
      <c r="A5347" s="21" t="s">
        <v>14</v>
      </c>
      <c r="B5347" s="21" t="s">
        <v>84</v>
      </c>
      <c r="C5347" s="21" t="s">
        <v>86</v>
      </c>
      <c r="D5347" s="22">
        <v>80</v>
      </c>
      <c r="E5347" s="23" t="s">
        <v>52</v>
      </c>
      <c r="F5347">
        <f t="shared" si="83"/>
        <v>202105</v>
      </c>
    </row>
    <row r="5348" spans="1:6" x14ac:dyDescent="0.3">
      <c r="A5348" s="21" t="s">
        <v>140</v>
      </c>
      <c r="B5348" s="21" t="s">
        <v>84</v>
      </c>
      <c r="C5348" s="21" t="s">
        <v>85</v>
      </c>
      <c r="D5348" s="22">
        <v>2</v>
      </c>
      <c r="E5348" s="23" t="s">
        <v>52</v>
      </c>
      <c r="F5348">
        <f t="shared" si="83"/>
        <v>202105</v>
      </c>
    </row>
    <row r="5349" spans="1:6" x14ac:dyDescent="0.3">
      <c r="A5349" s="21" t="s">
        <v>140</v>
      </c>
      <c r="B5349" s="21" t="s">
        <v>84</v>
      </c>
      <c r="C5349" s="21" t="s">
        <v>86</v>
      </c>
      <c r="D5349" s="22">
        <v>1</v>
      </c>
      <c r="E5349" s="23" t="s">
        <v>52</v>
      </c>
      <c r="F5349">
        <f t="shared" si="83"/>
        <v>202105</v>
      </c>
    </row>
    <row r="5350" spans="1:6" x14ac:dyDescent="0.3">
      <c r="A5350" s="21" t="s">
        <v>15</v>
      </c>
      <c r="B5350" s="21" t="s">
        <v>84</v>
      </c>
      <c r="C5350" s="21" t="s">
        <v>85</v>
      </c>
      <c r="D5350" s="22">
        <v>241</v>
      </c>
      <c r="E5350" s="23" t="s">
        <v>52</v>
      </c>
      <c r="F5350">
        <f t="shared" si="83"/>
        <v>202105</v>
      </c>
    </row>
    <row r="5351" spans="1:6" x14ac:dyDescent="0.3">
      <c r="A5351" s="21" t="s">
        <v>15</v>
      </c>
      <c r="B5351" s="21" t="s">
        <v>84</v>
      </c>
      <c r="C5351" s="21" t="s">
        <v>86</v>
      </c>
      <c r="D5351" s="22">
        <v>99</v>
      </c>
      <c r="E5351" s="23" t="s">
        <v>52</v>
      </c>
      <c r="F5351">
        <f t="shared" si="83"/>
        <v>202105</v>
      </c>
    </row>
    <row r="5352" spans="1:6" x14ac:dyDescent="0.3">
      <c r="A5352" s="21" t="s">
        <v>16</v>
      </c>
      <c r="B5352" s="21" t="s">
        <v>84</v>
      </c>
      <c r="C5352" s="21" t="s">
        <v>85</v>
      </c>
      <c r="D5352" s="22">
        <v>224</v>
      </c>
      <c r="E5352" s="23" t="s">
        <v>52</v>
      </c>
      <c r="F5352">
        <f t="shared" si="83"/>
        <v>202105</v>
      </c>
    </row>
    <row r="5353" spans="1:6" x14ac:dyDescent="0.3">
      <c r="A5353" s="21" t="s">
        <v>16</v>
      </c>
      <c r="B5353" s="21" t="s">
        <v>84</v>
      </c>
      <c r="C5353" s="21" t="s">
        <v>86</v>
      </c>
      <c r="D5353" s="22">
        <v>64</v>
      </c>
      <c r="E5353" s="23" t="s">
        <v>52</v>
      </c>
      <c r="F5353">
        <f t="shared" si="83"/>
        <v>202105</v>
      </c>
    </row>
    <row r="5354" spans="1:6" x14ac:dyDescent="0.3">
      <c r="A5354" s="21" t="s">
        <v>17</v>
      </c>
      <c r="B5354" s="21" t="s">
        <v>84</v>
      </c>
      <c r="C5354" s="21" t="s">
        <v>85</v>
      </c>
      <c r="D5354" s="22">
        <v>8</v>
      </c>
      <c r="E5354" s="23" t="s">
        <v>52</v>
      </c>
      <c r="F5354">
        <f t="shared" si="83"/>
        <v>202105</v>
      </c>
    </row>
    <row r="5355" spans="1:6" x14ac:dyDescent="0.3">
      <c r="A5355" s="21" t="s">
        <v>17</v>
      </c>
      <c r="B5355" s="21" t="s">
        <v>84</v>
      </c>
      <c r="C5355" s="21" t="s">
        <v>86</v>
      </c>
      <c r="D5355" s="22">
        <v>0</v>
      </c>
      <c r="E5355" s="23" t="s">
        <v>52</v>
      </c>
      <c r="F5355">
        <f t="shared" si="83"/>
        <v>202105</v>
      </c>
    </row>
    <row r="5356" spans="1:6" x14ac:dyDescent="0.3">
      <c r="A5356" s="21" t="s">
        <v>141</v>
      </c>
      <c r="B5356" s="21" t="s">
        <v>84</v>
      </c>
      <c r="C5356" s="21" t="s">
        <v>85</v>
      </c>
      <c r="D5356" s="22">
        <v>10</v>
      </c>
      <c r="E5356" s="23" t="s">
        <v>52</v>
      </c>
      <c r="F5356">
        <f t="shared" si="83"/>
        <v>202105</v>
      </c>
    </row>
    <row r="5357" spans="1:6" x14ac:dyDescent="0.3">
      <c r="A5357" s="21" t="s">
        <v>141</v>
      </c>
      <c r="B5357" s="21" t="s">
        <v>84</v>
      </c>
      <c r="C5357" s="21" t="s">
        <v>86</v>
      </c>
      <c r="D5357" s="22">
        <v>3</v>
      </c>
      <c r="E5357" s="23" t="s">
        <v>52</v>
      </c>
      <c r="F5357">
        <f t="shared" si="83"/>
        <v>202105</v>
      </c>
    </row>
    <row r="5358" spans="1:6" x14ac:dyDescent="0.3">
      <c r="A5358" s="21" t="s">
        <v>18</v>
      </c>
      <c r="B5358" s="21" t="s">
        <v>84</v>
      </c>
      <c r="C5358" s="21" t="s">
        <v>85</v>
      </c>
      <c r="D5358" s="22">
        <v>89</v>
      </c>
      <c r="E5358" s="23" t="s">
        <v>52</v>
      </c>
      <c r="F5358">
        <f t="shared" si="83"/>
        <v>202105</v>
      </c>
    </row>
    <row r="5359" spans="1:6" x14ac:dyDescent="0.3">
      <c r="A5359" s="21" t="s">
        <v>18</v>
      </c>
      <c r="B5359" s="21" t="s">
        <v>84</v>
      </c>
      <c r="C5359" s="21" t="s">
        <v>86</v>
      </c>
      <c r="D5359" s="22">
        <v>49</v>
      </c>
      <c r="E5359" s="23" t="s">
        <v>52</v>
      </c>
      <c r="F5359">
        <f t="shared" si="83"/>
        <v>202105</v>
      </c>
    </row>
    <row r="5360" spans="1:6" x14ac:dyDescent="0.3">
      <c r="A5360" s="21" t="s">
        <v>19</v>
      </c>
      <c r="B5360" s="21" t="s">
        <v>84</v>
      </c>
      <c r="C5360" s="21" t="s">
        <v>85</v>
      </c>
      <c r="D5360" s="22">
        <v>5</v>
      </c>
      <c r="E5360" s="23" t="s">
        <v>52</v>
      </c>
      <c r="F5360">
        <f t="shared" si="83"/>
        <v>202105</v>
      </c>
    </row>
    <row r="5361" spans="1:6" x14ac:dyDescent="0.3">
      <c r="A5361" s="21" t="s">
        <v>19</v>
      </c>
      <c r="B5361" s="21" t="s">
        <v>84</v>
      </c>
      <c r="C5361" s="21" t="s">
        <v>86</v>
      </c>
      <c r="D5361" s="22">
        <v>2</v>
      </c>
      <c r="E5361" s="23" t="s">
        <v>52</v>
      </c>
      <c r="F5361">
        <f t="shared" si="83"/>
        <v>202105</v>
      </c>
    </row>
    <row r="5362" spans="1:6" x14ac:dyDescent="0.3">
      <c r="A5362" s="21" t="s">
        <v>20</v>
      </c>
      <c r="B5362" s="21" t="s">
        <v>84</v>
      </c>
      <c r="C5362" s="21" t="s">
        <v>85</v>
      </c>
      <c r="D5362" s="22">
        <v>18</v>
      </c>
      <c r="E5362" s="23" t="s">
        <v>52</v>
      </c>
      <c r="F5362">
        <f t="shared" si="83"/>
        <v>202105</v>
      </c>
    </row>
    <row r="5363" spans="1:6" x14ac:dyDescent="0.3">
      <c r="A5363" s="21" t="s">
        <v>20</v>
      </c>
      <c r="B5363" s="21" t="s">
        <v>84</v>
      </c>
      <c r="C5363" s="21" t="s">
        <v>86</v>
      </c>
      <c r="D5363" s="22">
        <v>3</v>
      </c>
      <c r="E5363" s="23" t="s">
        <v>52</v>
      </c>
      <c r="F5363">
        <f t="shared" si="83"/>
        <v>202105</v>
      </c>
    </row>
    <row r="5364" spans="1:6" x14ac:dyDescent="0.3">
      <c r="A5364" s="21" t="s">
        <v>21</v>
      </c>
      <c r="B5364" s="21" t="s">
        <v>84</v>
      </c>
      <c r="C5364" s="21" t="s">
        <v>85</v>
      </c>
      <c r="D5364" s="22">
        <v>16</v>
      </c>
      <c r="E5364" s="23" t="s">
        <v>52</v>
      </c>
      <c r="F5364">
        <f t="shared" si="83"/>
        <v>202105</v>
      </c>
    </row>
    <row r="5365" spans="1:6" x14ac:dyDescent="0.3">
      <c r="A5365" s="21" t="s">
        <v>21</v>
      </c>
      <c r="B5365" s="21" t="s">
        <v>84</v>
      </c>
      <c r="C5365" s="21" t="s">
        <v>86</v>
      </c>
      <c r="D5365" s="22">
        <v>0</v>
      </c>
      <c r="E5365" s="23" t="s">
        <v>52</v>
      </c>
      <c r="F5365">
        <f t="shared" si="83"/>
        <v>202105</v>
      </c>
    </row>
    <row r="5366" spans="1:6" x14ac:dyDescent="0.3">
      <c r="A5366" s="21" t="s">
        <v>22</v>
      </c>
      <c r="B5366" s="21" t="s">
        <v>84</v>
      </c>
      <c r="C5366" s="21" t="s">
        <v>85</v>
      </c>
      <c r="D5366" s="22">
        <v>6</v>
      </c>
      <c r="E5366" s="23" t="s">
        <v>52</v>
      </c>
      <c r="F5366">
        <f t="shared" si="83"/>
        <v>202105</v>
      </c>
    </row>
    <row r="5367" spans="1:6" x14ac:dyDescent="0.3">
      <c r="A5367" s="21" t="s">
        <v>22</v>
      </c>
      <c r="B5367" s="21" t="s">
        <v>84</v>
      </c>
      <c r="C5367" s="21" t="s">
        <v>86</v>
      </c>
      <c r="D5367" s="22">
        <v>8</v>
      </c>
      <c r="E5367" s="23" t="s">
        <v>52</v>
      </c>
      <c r="F5367">
        <f t="shared" si="83"/>
        <v>202105</v>
      </c>
    </row>
    <row r="5368" spans="1:6" x14ac:dyDescent="0.3">
      <c r="A5368" s="21" t="s">
        <v>23</v>
      </c>
      <c r="B5368" s="21" t="s">
        <v>84</v>
      </c>
      <c r="C5368" s="21" t="s">
        <v>85</v>
      </c>
      <c r="D5368" s="22">
        <v>0</v>
      </c>
      <c r="E5368" s="23" t="s">
        <v>52</v>
      </c>
      <c r="F5368">
        <f t="shared" si="83"/>
        <v>202105</v>
      </c>
    </row>
    <row r="5369" spans="1:6" x14ac:dyDescent="0.3">
      <c r="A5369" s="21" t="s">
        <v>23</v>
      </c>
      <c r="B5369" s="21" t="s">
        <v>84</v>
      </c>
      <c r="C5369" s="21" t="s">
        <v>86</v>
      </c>
      <c r="D5369" s="22">
        <v>0</v>
      </c>
      <c r="E5369" s="23" t="s">
        <v>52</v>
      </c>
      <c r="F5369">
        <f t="shared" si="83"/>
        <v>202105</v>
      </c>
    </row>
    <row r="5370" spans="1:6" x14ac:dyDescent="0.3">
      <c r="A5370" s="21" t="s">
        <v>24</v>
      </c>
      <c r="B5370" s="21" t="s">
        <v>84</v>
      </c>
      <c r="C5370" s="21" t="s">
        <v>85</v>
      </c>
      <c r="D5370" s="22">
        <v>2</v>
      </c>
      <c r="E5370" s="23" t="s">
        <v>52</v>
      </c>
      <c r="F5370">
        <f t="shared" si="83"/>
        <v>202105</v>
      </c>
    </row>
    <row r="5371" spans="1:6" x14ac:dyDescent="0.3">
      <c r="A5371" s="21" t="s">
        <v>24</v>
      </c>
      <c r="B5371" s="21" t="s">
        <v>84</v>
      </c>
      <c r="C5371" s="21" t="s">
        <v>86</v>
      </c>
      <c r="D5371" s="22">
        <v>0</v>
      </c>
      <c r="E5371" s="23" t="s">
        <v>52</v>
      </c>
      <c r="F5371">
        <f t="shared" si="83"/>
        <v>202105</v>
      </c>
    </row>
    <row r="5372" spans="1:6" x14ac:dyDescent="0.3">
      <c r="A5372" s="21" t="s">
        <v>5</v>
      </c>
      <c r="B5372" s="21" t="s">
        <v>84</v>
      </c>
      <c r="C5372" s="21" t="s">
        <v>85</v>
      </c>
      <c r="D5372" s="22">
        <v>134</v>
      </c>
      <c r="E5372" s="23" t="s">
        <v>53</v>
      </c>
      <c r="F5372">
        <f t="shared" si="83"/>
        <v>202106</v>
      </c>
    </row>
    <row r="5373" spans="1:6" x14ac:dyDescent="0.3">
      <c r="A5373" s="21" t="s">
        <v>5</v>
      </c>
      <c r="B5373" s="21" t="s">
        <v>84</v>
      </c>
      <c r="C5373" s="21" t="s">
        <v>86</v>
      </c>
      <c r="D5373" s="22">
        <v>105</v>
      </c>
      <c r="E5373" s="23" t="s">
        <v>53</v>
      </c>
      <c r="F5373">
        <f t="shared" si="83"/>
        <v>202106</v>
      </c>
    </row>
    <row r="5374" spans="1:6" x14ac:dyDescent="0.3">
      <c r="A5374" s="21" t="s">
        <v>13</v>
      </c>
      <c r="B5374" s="21" t="s">
        <v>84</v>
      </c>
      <c r="C5374" s="21" t="s">
        <v>85</v>
      </c>
      <c r="D5374" s="22">
        <v>37</v>
      </c>
      <c r="E5374" s="23" t="s">
        <v>53</v>
      </c>
      <c r="F5374">
        <f t="shared" si="83"/>
        <v>202106</v>
      </c>
    </row>
    <row r="5375" spans="1:6" x14ac:dyDescent="0.3">
      <c r="A5375" s="21" t="s">
        <v>13</v>
      </c>
      <c r="B5375" s="21" t="s">
        <v>84</v>
      </c>
      <c r="C5375" s="21" t="s">
        <v>86</v>
      </c>
      <c r="D5375" s="22">
        <v>7</v>
      </c>
      <c r="E5375" s="23" t="s">
        <v>53</v>
      </c>
      <c r="F5375">
        <f t="shared" si="83"/>
        <v>202106</v>
      </c>
    </row>
    <row r="5376" spans="1:6" x14ac:dyDescent="0.3">
      <c r="A5376" s="21" t="s">
        <v>14</v>
      </c>
      <c r="B5376" s="21" t="s">
        <v>84</v>
      </c>
      <c r="C5376" s="21" t="s">
        <v>85</v>
      </c>
      <c r="D5376" s="22">
        <v>93</v>
      </c>
      <c r="E5376" s="23" t="s">
        <v>53</v>
      </c>
      <c r="F5376">
        <f t="shared" si="83"/>
        <v>202106</v>
      </c>
    </row>
    <row r="5377" spans="1:6" x14ac:dyDescent="0.3">
      <c r="A5377" s="21" t="s">
        <v>14</v>
      </c>
      <c r="B5377" s="21" t="s">
        <v>84</v>
      </c>
      <c r="C5377" s="21" t="s">
        <v>86</v>
      </c>
      <c r="D5377" s="22">
        <v>62</v>
      </c>
      <c r="E5377" s="23" t="s">
        <v>53</v>
      </c>
      <c r="F5377">
        <f t="shared" si="83"/>
        <v>202106</v>
      </c>
    </row>
    <row r="5378" spans="1:6" x14ac:dyDescent="0.3">
      <c r="A5378" s="21" t="s">
        <v>140</v>
      </c>
      <c r="B5378" s="21" t="s">
        <v>84</v>
      </c>
      <c r="C5378" s="21" t="s">
        <v>85</v>
      </c>
      <c r="D5378" s="22">
        <v>3</v>
      </c>
      <c r="E5378" s="23" t="s">
        <v>53</v>
      </c>
      <c r="F5378">
        <f t="shared" si="83"/>
        <v>202106</v>
      </c>
    </row>
    <row r="5379" spans="1:6" x14ac:dyDescent="0.3">
      <c r="A5379" s="21" t="s">
        <v>140</v>
      </c>
      <c r="B5379" s="21" t="s">
        <v>84</v>
      </c>
      <c r="C5379" s="21" t="s">
        <v>86</v>
      </c>
      <c r="D5379" s="22">
        <v>0</v>
      </c>
      <c r="E5379" s="23" t="s">
        <v>53</v>
      </c>
      <c r="F5379">
        <f t="shared" ref="F5379:F5442" si="84">YEAR(E5379)*100+MONTH(E5379)</f>
        <v>202106</v>
      </c>
    </row>
    <row r="5380" spans="1:6" x14ac:dyDescent="0.3">
      <c r="A5380" s="21" t="s">
        <v>15</v>
      </c>
      <c r="B5380" s="21" t="s">
        <v>84</v>
      </c>
      <c r="C5380" s="21" t="s">
        <v>85</v>
      </c>
      <c r="D5380" s="22">
        <v>229</v>
      </c>
      <c r="E5380" s="23" t="s">
        <v>53</v>
      </c>
      <c r="F5380">
        <f t="shared" si="84"/>
        <v>202106</v>
      </c>
    </row>
    <row r="5381" spans="1:6" x14ac:dyDescent="0.3">
      <c r="A5381" s="21" t="s">
        <v>15</v>
      </c>
      <c r="B5381" s="21" t="s">
        <v>84</v>
      </c>
      <c r="C5381" s="21" t="s">
        <v>86</v>
      </c>
      <c r="D5381" s="22">
        <v>119</v>
      </c>
      <c r="E5381" s="23" t="s">
        <v>53</v>
      </c>
      <c r="F5381">
        <f t="shared" si="84"/>
        <v>202106</v>
      </c>
    </row>
    <row r="5382" spans="1:6" x14ac:dyDescent="0.3">
      <c r="A5382" s="21" t="s">
        <v>16</v>
      </c>
      <c r="B5382" s="21" t="s">
        <v>84</v>
      </c>
      <c r="C5382" s="21" t="s">
        <v>85</v>
      </c>
      <c r="D5382" s="22">
        <v>207</v>
      </c>
      <c r="E5382" s="23" t="s">
        <v>53</v>
      </c>
      <c r="F5382">
        <f t="shared" si="84"/>
        <v>202106</v>
      </c>
    </row>
    <row r="5383" spans="1:6" x14ac:dyDescent="0.3">
      <c r="A5383" s="21" t="s">
        <v>16</v>
      </c>
      <c r="B5383" s="21" t="s">
        <v>84</v>
      </c>
      <c r="C5383" s="21" t="s">
        <v>86</v>
      </c>
      <c r="D5383" s="22">
        <v>62</v>
      </c>
      <c r="E5383" s="23" t="s">
        <v>53</v>
      </c>
      <c r="F5383">
        <f t="shared" si="84"/>
        <v>202106</v>
      </c>
    </row>
    <row r="5384" spans="1:6" x14ac:dyDescent="0.3">
      <c r="A5384" s="21" t="s">
        <v>17</v>
      </c>
      <c r="B5384" s="21" t="s">
        <v>84</v>
      </c>
      <c r="C5384" s="21" t="s">
        <v>85</v>
      </c>
      <c r="D5384" s="22">
        <v>26</v>
      </c>
      <c r="E5384" s="23" t="s">
        <v>53</v>
      </c>
      <c r="F5384">
        <f t="shared" si="84"/>
        <v>202106</v>
      </c>
    </row>
    <row r="5385" spans="1:6" x14ac:dyDescent="0.3">
      <c r="A5385" s="21" t="s">
        <v>17</v>
      </c>
      <c r="B5385" s="21" t="s">
        <v>84</v>
      </c>
      <c r="C5385" s="21" t="s">
        <v>86</v>
      </c>
      <c r="D5385" s="22">
        <v>2</v>
      </c>
      <c r="E5385" s="23" t="s">
        <v>53</v>
      </c>
      <c r="F5385">
        <f t="shared" si="84"/>
        <v>202106</v>
      </c>
    </row>
    <row r="5386" spans="1:6" x14ac:dyDescent="0.3">
      <c r="A5386" s="21" t="s">
        <v>141</v>
      </c>
      <c r="B5386" s="21" t="s">
        <v>84</v>
      </c>
      <c r="C5386" s="21" t="s">
        <v>85</v>
      </c>
      <c r="D5386" s="22">
        <v>4</v>
      </c>
      <c r="E5386" s="23" t="s">
        <v>53</v>
      </c>
      <c r="F5386">
        <f t="shared" si="84"/>
        <v>202106</v>
      </c>
    </row>
    <row r="5387" spans="1:6" x14ac:dyDescent="0.3">
      <c r="A5387" s="21" t="s">
        <v>141</v>
      </c>
      <c r="B5387" s="21" t="s">
        <v>84</v>
      </c>
      <c r="C5387" s="21" t="s">
        <v>86</v>
      </c>
      <c r="D5387" s="22">
        <v>0</v>
      </c>
      <c r="E5387" s="23" t="s">
        <v>53</v>
      </c>
      <c r="F5387">
        <f t="shared" si="84"/>
        <v>202106</v>
      </c>
    </row>
    <row r="5388" spans="1:6" x14ac:dyDescent="0.3">
      <c r="A5388" s="21" t="s">
        <v>18</v>
      </c>
      <c r="B5388" s="21" t="s">
        <v>84</v>
      </c>
      <c r="C5388" s="21" t="s">
        <v>85</v>
      </c>
      <c r="D5388" s="22">
        <v>107</v>
      </c>
      <c r="E5388" s="23" t="s">
        <v>53</v>
      </c>
      <c r="F5388">
        <f t="shared" si="84"/>
        <v>202106</v>
      </c>
    </row>
    <row r="5389" spans="1:6" x14ac:dyDescent="0.3">
      <c r="A5389" s="21" t="s">
        <v>18</v>
      </c>
      <c r="B5389" s="21" t="s">
        <v>84</v>
      </c>
      <c r="C5389" s="21" t="s">
        <v>86</v>
      </c>
      <c r="D5389" s="22">
        <v>44</v>
      </c>
      <c r="E5389" s="23" t="s">
        <v>53</v>
      </c>
      <c r="F5389">
        <f t="shared" si="84"/>
        <v>202106</v>
      </c>
    </row>
    <row r="5390" spans="1:6" x14ac:dyDescent="0.3">
      <c r="A5390" s="21" t="s">
        <v>19</v>
      </c>
      <c r="B5390" s="21" t="s">
        <v>84</v>
      </c>
      <c r="C5390" s="21" t="s">
        <v>85</v>
      </c>
      <c r="D5390" s="22">
        <v>17</v>
      </c>
      <c r="E5390" s="23" t="s">
        <v>53</v>
      </c>
      <c r="F5390">
        <f t="shared" si="84"/>
        <v>202106</v>
      </c>
    </row>
    <row r="5391" spans="1:6" x14ac:dyDescent="0.3">
      <c r="A5391" s="21" t="s">
        <v>19</v>
      </c>
      <c r="B5391" s="21" t="s">
        <v>84</v>
      </c>
      <c r="C5391" s="21" t="s">
        <v>86</v>
      </c>
      <c r="D5391" s="22">
        <v>7</v>
      </c>
      <c r="E5391" s="23" t="s">
        <v>53</v>
      </c>
      <c r="F5391">
        <f t="shared" si="84"/>
        <v>202106</v>
      </c>
    </row>
    <row r="5392" spans="1:6" x14ac:dyDescent="0.3">
      <c r="A5392" s="21" t="s">
        <v>20</v>
      </c>
      <c r="B5392" s="21" t="s">
        <v>84</v>
      </c>
      <c r="C5392" s="21" t="s">
        <v>85</v>
      </c>
      <c r="D5392" s="22">
        <v>8</v>
      </c>
      <c r="E5392" s="23" t="s">
        <v>53</v>
      </c>
      <c r="F5392">
        <f t="shared" si="84"/>
        <v>202106</v>
      </c>
    </row>
    <row r="5393" spans="1:6" x14ac:dyDescent="0.3">
      <c r="A5393" s="21" t="s">
        <v>20</v>
      </c>
      <c r="B5393" s="21" t="s">
        <v>84</v>
      </c>
      <c r="C5393" s="21" t="s">
        <v>86</v>
      </c>
      <c r="D5393" s="22">
        <v>3</v>
      </c>
      <c r="E5393" s="23" t="s">
        <v>53</v>
      </c>
      <c r="F5393">
        <f t="shared" si="84"/>
        <v>202106</v>
      </c>
    </row>
    <row r="5394" spans="1:6" x14ac:dyDescent="0.3">
      <c r="A5394" s="21" t="s">
        <v>21</v>
      </c>
      <c r="B5394" s="21" t="s">
        <v>84</v>
      </c>
      <c r="C5394" s="21" t="s">
        <v>85</v>
      </c>
      <c r="D5394" s="22">
        <v>10</v>
      </c>
      <c r="E5394" s="23" t="s">
        <v>53</v>
      </c>
      <c r="F5394">
        <f t="shared" si="84"/>
        <v>202106</v>
      </c>
    </row>
    <row r="5395" spans="1:6" x14ac:dyDescent="0.3">
      <c r="A5395" s="21" t="s">
        <v>21</v>
      </c>
      <c r="B5395" s="21" t="s">
        <v>84</v>
      </c>
      <c r="C5395" s="21" t="s">
        <v>86</v>
      </c>
      <c r="D5395" s="22">
        <v>5</v>
      </c>
      <c r="E5395" s="23" t="s">
        <v>53</v>
      </c>
      <c r="F5395">
        <f t="shared" si="84"/>
        <v>202106</v>
      </c>
    </row>
    <row r="5396" spans="1:6" x14ac:dyDescent="0.3">
      <c r="A5396" s="21" t="s">
        <v>22</v>
      </c>
      <c r="B5396" s="21" t="s">
        <v>84</v>
      </c>
      <c r="C5396" s="21" t="s">
        <v>85</v>
      </c>
      <c r="D5396" s="22">
        <v>8</v>
      </c>
      <c r="E5396" s="23" t="s">
        <v>53</v>
      </c>
      <c r="F5396">
        <f t="shared" si="84"/>
        <v>202106</v>
      </c>
    </row>
    <row r="5397" spans="1:6" x14ac:dyDescent="0.3">
      <c r="A5397" s="21" t="s">
        <v>22</v>
      </c>
      <c r="B5397" s="21" t="s">
        <v>84</v>
      </c>
      <c r="C5397" s="21" t="s">
        <v>86</v>
      </c>
      <c r="D5397" s="22">
        <v>0</v>
      </c>
      <c r="E5397" s="23" t="s">
        <v>53</v>
      </c>
      <c r="F5397">
        <f t="shared" si="84"/>
        <v>202106</v>
      </c>
    </row>
    <row r="5398" spans="1:6" x14ac:dyDescent="0.3">
      <c r="A5398" s="21" t="s">
        <v>23</v>
      </c>
      <c r="B5398" s="21" t="s">
        <v>84</v>
      </c>
      <c r="C5398" s="21" t="s">
        <v>85</v>
      </c>
      <c r="D5398" s="22">
        <v>0</v>
      </c>
      <c r="E5398" s="23" t="s">
        <v>53</v>
      </c>
      <c r="F5398">
        <f t="shared" si="84"/>
        <v>202106</v>
      </c>
    </row>
    <row r="5399" spans="1:6" x14ac:dyDescent="0.3">
      <c r="A5399" s="21" t="s">
        <v>23</v>
      </c>
      <c r="B5399" s="21" t="s">
        <v>84</v>
      </c>
      <c r="C5399" s="21" t="s">
        <v>86</v>
      </c>
      <c r="D5399" s="22">
        <v>0</v>
      </c>
      <c r="E5399" s="23" t="s">
        <v>53</v>
      </c>
      <c r="F5399">
        <f t="shared" si="84"/>
        <v>202106</v>
      </c>
    </row>
    <row r="5400" spans="1:6" x14ac:dyDescent="0.3">
      <c r="A5400" s="21" t="s">
        <v>24</v>
      </c>
      <c r="B5400" s="21" t="s">
        <v>84</v>
      </c>
      <c r="C5400" s="21" t="s">
        <v>85</v>
      </c>
      <c r="D5400" s="22">
        <v>0</v>
      </c>
      <c r="E5400" s="23" t="s">
        <v>53</v>
      </c>
      <c r="F5400">
        <f t="shared" si="84"/>
        <v>202106</v>
      </c>
    </row>
    <row r="5401" spans="1:6" x14ac:dyDescent="0.3">
      <c r="A5401" s="21" t="s">
        <v>24</v>
      </c>
      <c r="B5401" s="21" t="s">
        <v>84</v>
      </c>
      <c r="C5401" s="21" t="s">
        <v>86</v>
      </c>
      <c r="D5401" s="22">
        <v>1</v>
      </c>
      <c r="E5401" s="23" t="s">
        <v>53</v>
      </c>
      <c r="F5401">
        <f t="shared" si="84"/>
        <v>202106</v>
      </c>
    </row>
    <row r="5402" spans="1:6" x14ac:dyDescent="0.3">
      <c r="A5402" s="21" t="s">
        <v>5</v>
      </c>
      <c r="B5402" s="21" t="s">
        <v>84</v>
      </c>
      <c r="C5402" s="21" t="s">
        <v>85</v>
      </c>
      <c r="D5402" s="22">
        <v>122</v>
      </c>
      <c r="E5402" s="23" t="s">
        <v>54</v>
      </c>
      <c r="F5402">
        <f t="shared" si="84"/>
        <v>202107</v>
      </c>
    </row>
    <row r="5403" spans="1:6" x14ac:dyDescent="0.3">
      <c r="A5403" s="21" t="s">
        <v>5</v>
      </c>
      <c r="B5403" s="21" t="s">
        <v>84</v>
      </c>
      <c r="C5403" s="21" t="s">
        <v>86</v>
      </c>
      <c r="D5403" s="22">
        <v>86</v>
      </c>
      <c r="E5403" s="23" t="s">
        <v>54</v>
      </c>
      <c r="F5403">
        <f t="shared" si="84"/>
        <v>202107</v>
      </c>
    </row>
    <row r="5404" spans="1:6" x14ac:dyDescent="0.3">
      <c r="A5404" s="21" t="s">
        <v>13</v>
      </c>
      <c r="B5404" s="21" t="s">
        <v>84</v>
      </c>
      <c r="C5404" s="21" t="s">
        <v>85</v>
      </c>
      <c r="D5404" s="22">
        <v>45</v>
      </c>
      <c r="E5404" s="23" t="s">
        <v>54</v>
      </c>
      <c r="F5404">
        <f t="shared" si="84"/>
        <v>202107</v>
      </c>
    </row>
    <row r="5405" spans="1:6" x14ac:dyDescent="0.3">
      <c r="A5405" s="21" t="s">
        <v>13</v>
      </c>
      <c r="B5405" s="21" t="s">
        <v>84</v>
      </c>
      <c r="C5405" s="21" t="s">
        <v>86</v>
      </c>
      <c r="D5405" s="22">
        <v>3</v>
      </c>
      <c r="E5405" s="23" t="s">
        <v>54</v>
      </c>
      <c r="F5405">
        <f t="shared" si="84"/>
        <v>202107</v>
      </c>
    </row>
    <row r="5406" spans="1:6" x14ac:dyDescent="0.3">
      <c r="A5406" s="21" t="s">
        <v>14</v>
      </c>
      <c r="B5406" s="21" t="s">
        <v>84</v>
      </c>
      <c r="C5406" s="21" t="s">
        <v>85</v>
      </c>
      <c r="D5406" s="22">
        <v>80</v>
      </c>
      <c r="E5406" s="23" t="s">
        <v>54</v>
      </c>
      <c r="F5406">
        <f t="shared" si="84"/>
        <v>202107</v>
      </c>
    </row>
    <row r="5407" spans="1:6" x14ac:dyDescent="0.3">
      <c r="A5407" s="21" t="s">
        <v>14</v>
      </c>
      <c r="B5407" s="21" t="s">
        <v>84</v>
      </c>
      <c r="C5407" s="21" t="s">
        <v>86</v>
      </c>
      <c r="D5407" s="22">
        <v>62</v>
      </c>
      <c r="E5407" s="23" t="s">
        <v>54</v>
      </c>
      <c r="F5407">
        <f t="shared" si="84"/>
        <v>202107</v>
      </c>
    </row>
    <row r="5408" spans="1:6" x14ac:dyDescent="0.3">
      <c r="A5408" s="21" t="s">
        <v>140</v>
      </c>
      <c r="B5408" s="21" t="s">
        <v>84</v>
      </c>
      <c r="C5408" s="21" t="s">
        <v>85</v>
      </c>
      <c r="D5408" s="22">
        <v>5</v>
      </c>
      <c r="E5408" s="23" t="s">
        <v>54</v>
      </c>
      <c r="F5408">
        <f t="shared" si="84"/>
        <v>202107</v>
      </c>
    </row>
    <row r="5409" spans="1:6" x14ac:dyDescent="0.3">
      <c r="A5409" s="21" t="s">
        <v>140</v>
      </c>
      <c r="B5409" s="21" t="s">
        <v>84</v>
      </c>
      <c r="C5409" s="21" t="s">
        <v>86</v>
      </c>
      <c r="D5409" s="22">
        <v>0</v>
      </c>
      <c r="E5409" s="23" t="s">
        <v>54</v>
      </c>
      <c r="F5409">
        <f t="shared" si="84"/>
        <v>202107</v>
      </c>
    </row>
    <row r="5410" spans="1:6" x14ac:dyDescent="0.3">
      <c r="A5410" s="21" t="s">
        <v>15</v>
      </c>
      <c r="B5410" s="21" t="s">
        <v>84</v>
      </c>
      <c r="C5410" s="21" t="s">
        <v>85</v>
      </c>
      <c r="D5410" s="22">
        <v>195</v>
      </c>
      <c r="E5410" s="23" t="s">
        <v>54</v>
      </c>
      <c r="F5410">
        <f t="shared" si="84"/>
        <v>202107</v>
      </c>
    </row>
    <row r="5411" spans="1:6" x14ac:dyDescent="0.3">
      <c r="A5411" s="21" t="s">
        <v>15</v>
      </c>
      <c r="B5411" s="21" t="s">
        <v>84</v>
      </c>
      <c r="C5411" s="21" t="s">
        <v>86</v>
      </c>
      <c r="D5411" s="22">
        <v>105</v>
      </c>
      <c r="E5411" s="23" t="s">
        <v>54</v>
      </c>
      <c r="F5411">
        <f t="shared" si="84"/>
        <v>202107</v>
      </c>
    </row>
    <row r="5412" spans="1:6" x14ac:dyDescent="0.3">
      <c r="A5412" s="21" t="s">
        <v>16</v>
      </c>
      <c r="B5412" s="21" t="s">
        <v>84</v>
      </c>
      <c r="C5412" s="21" t="s">
        <v>85</v>
      </c>
      <c r="D5412" s="22">
        <v>215</v>
      </c>
      <c r="E5412" s="23" t="s">
        <v>54</v>
      </c>
      <c r="F5412">
        <f t="shared" si="84"/>
        <v>202107</v>
      </c>
    </row>
    <row r="5413" spans="1:6" x14ac:dyDescent="0.3">
      <c r="A5413" s="21" t="s">
        <v>16</v>
      </c>
      <c r="B5413" s="21" t="s">
        <v>84</v>
      </c>
      <c r="C5413" s="21" t="s">
        <v>86</v>
      </c>
      <c r="D5413" s="22">
        <v>59</v>
      </c>
      <c r="E5413" s="23" t="s">
        <v>54</v>
      </c>
      <c r="F5413">
        <f t="shared" si="84"/>
        <v>202107</v>
      </c>
    </row>
    <row r="5414" spans="1:6" x14ac:dyDescent="0.3">
      <c r="A5414" s="21" t="s">
        <v>17</v>
      </c>
      <c r="B5414" s="21" t="s">
        <v>84</v>
      </c>
      <c r="C5414" s="21" t="s">
        <v>85</v>
      </c>
      <c r="D5414" s="22">
        <v>10</v>
      </c>
      <c r="E5414" s="23" t="s">
        <v>54</v>
      </c>
      <c r="F5414">
        <f t="shared" si="84"/>
        <v>202107</v>
      </c>
    </row>
    <row r="5415" spans="1:6" x14ac:dyDescent="0.3">
      <c r="A5415" s="21" t="s">
        <v>17</v>
      </c>
      <c r="B5415" s="21" t="s">
        <v>84</v>
      </c>
      <c r="C5415" s="21" t="s">
        <v>86</v>
      </c>
      <c r="D5415" s="22">
        <v>1</v>
      </c>
      <c r="E5415" s="23" t="s">
        <v>54</v>
      </c>
      <c r="F5415">
        <f t="shared" si="84"/>
        <v>202107</v>
      </c>
    </row>
    <row r="5416" spans="1:6" x14ac:dyDescent="0.3">
      <c r="A5416" s="21" t="s">
        <v>141</v>
      </c>
      <c r="B5416" s="21" t="s">
        <v>84</v>
      </c>
      <c r="C5416" s="21" t="s">
        <v>85</v>
      </c>
      <c r="D5416" s="22">
        <v>5</v>
      </c>
      <c r="E5416" s="23" t="s">
        <v>54</v>
      </c>
      <c r="F5416">
        <f t="shared" si="84"/>
        <v>202107</v>
      </c>
    </row>
    <row r="5417" spans="1:6" x14ac:dyDescent="0.3">
      <c r="A5417" s="21" t="s">
        <v>141</v>
      </c>
      <c r="B5417" s="21" t="s">
        <v>84</v>
      </c>
      <c r="C5417" s="21" t="s">
        <v>86</v>
      </c>
      <c r="D5417" s="22">
        <v>1</v>
      </c>
      <c r="E5417" s="23" t="s">
        <v>54</v>
      </c>
      <c r="F5417">
        <f t="shared" si="84"/>
        <v>202107</v>
      </c>
    </row>
    <row r="5418" spans="1:6" x14ac:dyDescent="0.3">
      <c r="A5418" s="21" t="s">
        <v>18</v>
      </c>
      <c r="B5418" s="21" t="s">
        <v>84</v>
      </c>
      <c r="C5418" s="21" t="s">
        <v>85</v>
      </c>
      <c r="D5418" s="22">
        <v>88</v>
      </c>
      <c r="E5418" s="23" t="s">
        <v>54</v>
      </c>
      <c r="F5418">
        <f t="shared" si="84"/>
        <v>202107</v>
      </c>
    </row>
    <row r="5419" spans="1:6" x14ac:dyDescent="0.3">
      <c r="A5419" s="21" t="s">
        <v>18</v>
      </c>
      <c r="B5419" s="21" t="s">
        <v>84</v>
      </c>
      <c r="C5419" s="21" t="s">
        <v>86</v>
      </c>
      <c r="D5419" s="22">
        <v>61</v>
      </c>
      <c r="E5419" s="23" t="s">
        <v>54</v>
      </c>
      <c r="F5419">
        <f t="shared" si="84"/>
        <v>202107</v>
      </c>
    </row>
    <row r="5420" spans="1:6" x14ac:dyDescent="0.3">
      <c r="A5420" s="21" t="s">
        <v>19</v>
      </c>
      <c r="B5420" s="21" t="s">
        <v>84</v>
      </c>
      <c r="C5420" s="21" t="s">
        <v>85</v>
      </c>
      <c r="D5420" s="22">
        <v>18</v>
      </c>
      <c r="E5420" s="23" t="s">
        <v>54</v>
      </c>
      <c r="F5420">
        <f t="shared" si="84"/>
        <v>202107</v>
      </c>
    </row>
    <row r="5421" spans="1:6" x14ac:dyDescent="0.3">
      <c r="A5421" s="21" t="s">
        <v>19</v>
      </c>
      <c r="B5421" s="21" t="s">
        <v>84</v>
      </c>
      <c r="C5421" s="21" t="s">
        <v>86</v>
      </c>
      <c r="D5421" s="22">
        <v>10</v>
      </c>
      <c r="E5421" s="23" t="s">
        <v>54</v>
      </c>
      <c r="F5421">
        <f t="shared" si="84"/>
        <v>202107</v>
      </c>
    </row>
    <row r="5422" spans="1:6" x14ac:dyDescent="0.3">
      <c r="A5422" s="21" t="s">
        <v>20</v>
      </c>
      <c r="B5422" s="21" t="s">
        <v>84</v>
      </c>
      <c r="C5422" s="21" t="s">
        <v>85</v>
      </c>
      <c r="D5422" s="22">
        <v>16</v>
      </c>
      <c r="E5422" s="23" t="s">
        <v>54</v>
      </c>
      <c r="F5422">
        <f t="shared" si="84"/>
        <v>202107</v>
      </c>
    </row>
    <row r="5423" spans="1:6" x14ac:dyDescent="0.3">
      <c r="A5423" s="21" t="s">
        <v>20</v>
      </c>
      <c r="B5423" s="21" t="s">
        <v>84</v>
      </c>
      <c r="C5423" s="21" t="s">
        <v>86</v>
      </c>
      <c r="D5423" s="22">
        <v>5</v>
      </c>
      <c r="E5423" s="23" t="s">
        <v>54</v>
      </c>
      <c r="F5423">
        <f t="shared" si="84"/>
        <v>202107</v>
      </c>
    </row>
    <row r="5424" spans="1:6" x14ac:dyDescent="0.3">
      <c r="A5424" s="21" t="s">
        <v>21</v>
      </c>
      <c r="B5424" s="21" t="s">
        <v>84</v>
      </c>
      <c r="C5424" s="21" t="s">
        <v>85</v>
      </c>
      <c r="D5424" s="22">
        <v>11</v>
      </c>
      <c r="E5424" s="23" t="s">
        <v>54</v>
      </c>
      <c r="F5424">
        <f t="shared" si="84"/>
        <v>202107</v>
      </c>
    </row>
    <row r="5425" spans="1:6" x14ac:dyDescent="0.3">
      <c r="A5425" s="21" t="s">
        <v>21</v>
      </c>
      <c r="B5425" s="21" t="s">
        <v>84</v>
      </c>
      <c r="C5425" s="21" t="s">
        <v>86</v>
      </c>
      <c r="D5425" s="22">
        <v>7</v>
      </c>
      <c r="E5425" s="23" t="s">
        <v>54</v>
      </c>
      <c r="F5425">
        <f t="shared" si="84"/>
        <v>202107</v>
      </c>
    </row>
    <row r="5426" spans="1:6" x14ac:dyDescent="0.3">
      <c r="A5426" s="21" t="s">
        <v>22</v>
      </c>
      <c r="B5426" s="21" t="s">
        <v>84</v>
      </c>
      <c r="C5426" s="21" t="s">
        <v>85</v>
      </c>
      <c r="D5426" s="22">
        <v>3</v>
      </c>
      <c r="E5426" s="23" t="s">
        <v>54</v>
      </c>
      <c r="F5426">
        <f t="shared" si="84"/>
        <v>202107</v>
      </c>
    </row>
    <row r="5427" spans="1:6" x14ac:dyDescent="0.3">
      <c r="A5427" s="21" t="s">
        <v>22</v>
      </c>
      <c r="B5427" s="21" t="s">
        <v>84</v>
      </c>
      <c r="C5427" s="21" t="s">
        <v>86</v>
      </c>
      <c r="D5427" s="22">
        <v>2</v>
      </c>
      <c r="E5427" s="23" t="s">
        <v>54</v>
      </c>
      <c r="F5427">
        <f t="shared" si="84"/>
        <v>202107</v>
      </c>
    </row>
    <row r="5428" spans="1:6" x14ac:dyDescent="0.3">
      <c r="A5428" s="21" t="s">
        <v>23</v>
      </c>
      <c r="B5428" s="21" t="s">
        <v>84</v>
      </c>
      <c r="C5428" s="21" t="s">
        <v>85</v>
      </c>
      <c r="D5428" s="22">
        <v>0</v>
      </c>
      <c r="E5428" s="23" t="s">
        <v>54</v>
      </c>
      <c r="F5428">
        <f t="shared" si="84"/>
        <v>202107</v>
      </c>
    </row>
    <row r="5429" spans="1:6" x14ac:dyDescent="0.3">
      <c r="A5429" s="21" t="s">
        <v>23</v>
      </c>
      <c r="B5429" s="21" t="s">
        <v>84</v>
      </c>
      <c r="C5429" s="21" t="s">
        <v>86</v>
      </c>
      <c r="D5429" s="22">
        <v>0</v>
      </c>
      <c r="E5429" s="23" t="s">
        <v>54</v>
      </c>
      <c r="F5429">
        <f t="shared" si="84"/>
        <v>202107</v>
      </c>
    </row>
    <row r="5430" spans="1:6" x14ac:dyDescent="0.3">
      <c r="A5430" s="21" t="s">
        <v>24</v>
      </c>
      <c r="B5430" s="21" t="s">
        <v>84</v>
      </c>
      <c r="C5430" s="21" t="s">
        <v>85</v>
      </c>
      <c r="D5430" s="22">
        <v>1</v>
      </c>
      <c r="E5430" s="23" t="s">
        <v>54</v>
      </c>
      <c r="F5430">
        <f t="shared" si="84"/>
        <v>202107</v>
      </c>
    </row>
    <row r="5431" spans="1:6" x14ac:dyDescent="0.3">
      <c r="A5431" s="21" t="s">
        <v>24</v>
      </c>
      <c r="B5431" s="21" t="s">
        <v>84</v>
      </c>
      <c r="C5431" s="21" t="s">
        <v>86</v>
      </c>
      <c r="D5431" s="22">
        <v>0</v>
      </c>
      <c r="E5431" s="23" t="s">
        <v>54</v>
      </c>
      <c r="F5431">
        <f t="shared" si="84"/>
        <v>202107</v>
      </c>
    </row>
    <row r="5432" spans="1:6" x14ac:dyDescent="0.3">
      <c r="A5432" s="21" t="s">
        <v>5</v>
      </c>
      <c r="B5432" s="21" t="s">
        <v>84</v>
      </c>
      <c r="C5432" s="21" t="s">
        <v>85</v>
      </c>
      <c r="D5432" s="22">
        <v>119</v>
      </c>
      <c r="E5432" s="23" t="s">
        <v>55</v>
      </c>
      <c r="F5432">
        <f t="shared" si="84"/>
        <v>202108</v>
      </c>
    </row>
    <row r="5433" spans="1:6" x14ac:dyDescent="0.3">
      <c r="A5433" s="21" t="s">
        <v>5</v>
      </c>
      <c r="B5433" s="21" t="s">
        <v>84</v>
      </c>
      <c r="C5433" s="21" t="s">
        <v>86</v>
      </c>
      <c r="D5433" s="22">
        <v>75</v>
      </c>
      <c r="E5433" s="23" t="s">
        <v>55</v>
      </c>
      <c r="F5433">
        <f t="shared" si="84"/>
        <v>202108</v>
      </c>
    </row>
    <row r="5434" spans="1:6" x14ac:dyDescent="0.3">
      <c r="A5434" s="21" t="s">
        <v>13</v>
      </c>
      <c r="B5434" s="21" t="s">
        <v>84</v>
      </c>
      <c r="C5434" s="21" t="s">
        <v>85</v>
      </c>
      <c r="D5434" s="22">
        <v>41</v>
      </c>
      <c r="E5434" s="23" t="s">
        <v>55</v>
      </c>
      <c r="F5434">
        <f t="shared" si="84"/>
        <v>202108</v>
      </c>
    </row>
    <row r="5435" spans="1:6" x14ac:dyDescent="0.3">
      <c r="A5435" s="21" t="s">
        <v>13</v>
      </c>
      <c r="B5435" s="21" t="s">
        <v>84</v>
      </c>
      <c r="C5435" s="21" t="s">
        <v>86</v>
      </c>
      <c r="D5435" s="22">
        <v>4</v>
      </c>
      <c r="E5435" s="23" t="s">
        <v>55</v>
      </c>
      <c r="F5435">
        <f t="shared" si="84"/>
        <v>202108</v>
      </c>
    </row>
    <row r="5436" spans="1:6" x14ac:dyDescent="0.3">
      <c r="A5436" s="21" t="s">
        <v>14</v>
      </c>
      <c r="B5436" s="21" t="s">
        <v>84</v>
      </c>
      <c r="C5436" s="21" t="s">
        <v>85</v>
      </c>
      <c r="D5436" s="22">
        <v>88</v>
      </c>
      <c r="E5436" s="23" t="s">
        <v>55</v>
      </c>
      <c r="F5436">
        <f t="shared" si="84"/>
        <v>202108</v>
      </c>
    </row>
    <row r="5437" spans="1:6" x14ac:dyDescent="0.3">
      <c r="A5437" s="21" t="s">
        <v>14</v>
      </c>
      <c r="B5437" s="21" t="s">
        <v>84</v>
      </c>
      <c r="C5437" s="21" t="s">
        <v>86</v>
      </c>
      <c r="D5437" s="22">
        <v>48</v>
      </c>
      <c r="E5437" s="23" t="s">
        <v>55</v>
      </c>
      <c r="F5437">
        <f t="shared" si="84"/>
        <v>202108</v>
      </c>
    </row>
    <row r="5438" spans="1:6" x14ac:dyDescent="0.3">
      <c r="A5438" s="21" t="s">
        <v>140</v>
      </c>
      <c r="B5438" s="21" t="s">
        <v>84</v>
      </c>
      <c r="C5438" s="21" t="s">
        <v>85</v>
      </c>
      <c r="D5438" s="22">
        <v>12</v>
      </c>
      <c r="E5438" s="23" t="s">
        <v>55</v>
      </c>
      <c r="F5438">
        <f t="shared" si="84"/>
        <v>202108</v>
      </c>
    </row>
    <row r="5439" spans="1:6" x14ac:dyDescent="0.3">
      <c r="A5439" s="21" t="s">
        <v>140</v>
      </c>
      <c r="B5439" s="21" t="s">
        <v>84</v>
      </c>
      <c r="C5439" s="21" t="s">
        <v>86</v>
      </c>
      <c r="D5439" s="22">
        <v>0</v>
      </c>
      <c r="E5439" s="23" t="s">
        <v>55</v>
      </c>
      <c r="F5439">
        <f t="shared" si="84"/>
        <v>202108</v>
      </c>
    </row>
    <row r="5440" spans="1:6" x14ac:dyDescent="0.3">
      <c r="A5440" s="21" t="s">
        <v>15</v>
      </c>
      <c r="B5440" s="21" t="s">
        <v>84</v>
      </c>
      <c r="C5440" s="21" t="s">
        <v>85</v>
      </c>
      <c r="D5440" s="22">
        <v>192</v>
      </c>
      <c r="E5440" s="23" t="s">
        <v>55</v>
      </c>
      <c r="F5440">
        <f t="shared" si="84"/>
        <v>202108</v>
      </c>
    </row>
    <row r="5441" spans="1:6" x14ac:dyDescent="0.3">
      <c r="A5441" s="21" t="s">
        <v>15</v>
      </c>
      <c r="B5441" s="21" t="s">
        <v>84</v>
      </c>
      <c r="C5441" s="21" t="s">
        <v>86</v>
      </c>
      <c r="D5441" s="22">
        <v>113</v>
      </c>
      <c r="E5441" s="23" t="s">
        <v>55</v>
      </c>
      <c r="F5441">
        <f t="shared" si="84"/>
        <v>202108</v>
      </c>
    </row>
    <row r="5442" spans="1:6" x14ac:dyDescent="0.3">
      <c r="A5442" s="21" t="s">
        <v>16</v>
      </c>
      <c r="B5442" s="21" t="s">
        <v>84</v>
      </c>
      <c r="C5442" s="21" t="s">
        <v>85</v>
      </c>
      <c r="D5442" s="22">
        <v>224</v>
      </c>
      <c r="E5442" s="23" t="s">
        <v>55</v>
      </c>
      <c r="F5442">
        <f t="shared" si="84"/>
        <v>202108</v>
      </c>
    </row>
    <row r="5443" spans="1:6" x14ac:dyDescent="0.3">
      <c r="A5443" s="21" t="s">
        <v>16</v>
      </c>
      <c r="B5443" s="21" t="s">
        <v>84</v>
      </c>
      <c r="C5443" s="21" t="s">
        <v>86</v>
      </c>
      <c r="D5443" s="22">
        <v>49</v>
      </c>
      <c r="E5443" s="23" t="s">
        <v>55</v>
      </c>
      <c r="F5443">
        <f t="shared" ref="F5443:F5506" si="85">YEAR(E5443)*100+MONTH(E5443)</f>
        <v>202108</v>
      </c>
    </row>
    <row r="5444" spans="1:6" x14ac:dyDescent="0.3">
      <c r="A5444" s="21" t="s">
        <v>17</v>
      </c>
      <c r="B5444" s="21" t="s">
        <v>84</v>
      </c>
      <c r="C5444" s="21" t="s">
        <v>85</v>
      </c>
      <c r="D5444" s="22">
        <v>5</v>
      </c>
      <c r="E5444" s="23" t="s">
        <v>55</v>
      </c>
      <c r="F5444">
        <f t="shared" si="85"/>
        <v>202108</v>
      </c>
    </row>
    <row r="5445" spans="1:6" x14ac:dyDescent="0.3">
      <c r="A5445" s="21" t="s">
        <v>17</v>
      </c>
      <c r="B5445" s="21" t="s">
        <v>84</v>
      </c>
      <c r="C5445" s="21" t="s">
        <v>86</v>
      </c>
      <c r="D5445" s="22">
        <v>0</v>
      </c>
      <c r="E5445" s="23" t="s">
        <v>55</v>
      </c>
      <c r="F5445">
        <f t="shared" si="85"/>
        <v>202108</v>
      </c>
    </row>
    <row r="5446" spans="1:6" x14ac:dyDescent="0.3">
      <c r="A5446" s="21" t="s">
        <v>141</v>
      </c>
      <c r="B5446" s="21" t="s">
        <v>84</v>
      </c>
      <c r="C5446" s="21" t="s">
        <v>85</v>
      </c>
      <c r="D5446" s="22">
        <v>4</v>
      </c>
      <c r="E5446" s="23" t="s">
        <v>55</v>
      </c>
      <c r="F5446">
        <f t="shared" si="85"/>
        <v>202108</v>
      </c>
    </row>
    <row r="5447" spans="1:6" x14ac:dyDescent="0.3">
      <c r="A5447" s="21" t="s">
        <v>141</v>
      </c>
      <c r="B5447" s="21" t="s">
        <v>84</v>
      </c>
      <c r="C5447" s="21" t="s">
        <v>86</v>
      </c>
      <c r="D5447" s="22">
        <v>0</v>
      </c>
      <c r="E5447" s="23" t="s">
        <v>55</v>
      </c>
      <c r="F5447">
        <f t="shared" si="85"/>
        <v>202108</v>
      </c>
    </row>
    <row r="5448" spans="1:6" x14ac:dyDescent="0.3">
      <c r="A5448" s="21" t="s">
        <v>18</v>
      </c>
      <c r="B5448" s="21" t="s">
        <v>84</v>
      </c>
      <c r="C5448" s="21" t="s">
        <v>85</v>
      </c>
      <c r="D5448" s="22">
        <v>102</v>
      </c>
      <c r="E5448" s="23" t="s">
        <v>55</v>
      </c>
      <c r="F5448">
        <f t="shared" si="85"/>
        <v>202108</v>
      </c>
    </row>
    <row r="5449" spans="1:6" x14ac:dyDescent="0.3">
      <c r="A5449" s="21" t="s">
        <v>18</v>
      </c>
      <c r="B5449" s="21" t="s">
        <v>84</v>
      </c>
      <c r="C5449" s="21" t="s">
        <v>86</v>
      </c>
      <c r="D5449" s="22">
        <v>64</v>
      </c>
      <c r="E5449" s="23" t="s">
        <v>55</v>
      </c>
      <c r="F5449">
        <f t="shared" si="85"/>
        <v>202108</v>
      </c>
    </row>
    <row r="5450" spans="1:6" x14ac:dyDescent="0.3">
      <c r="A5450" s="21" t="s">
        <v>19</v>
      </c>
      <c r="B5450" s="21" t="s">
        <v>84</v>
      </c>
      <c r="C5450" s="21" t="s">
        <v>85</v>
      </c>
      <c r="D5450" s="22">
        <v>11</v>
      </c>
      <c r="E5450" s="23" t="s">
        <v>55</v>
      </c>
      <c r="F5450">
        <f t="shared" si="85"/>
        <v>202108</v>
      </c>
    </row>
    <row r="5451" spans="1:6" x14ac:dyDescent="0.3">
      <c r="A5451" s="21" t="s">
        <v>19</v>
      </c>
      <c r="B5451" s="21" t="s">
        <v>84</v>
      </c>
      <c r="C5451" s="21" t="s">
        <v>86</v>
      </c>
      <c r="D5451" s="22">
        <v>4</v>
      </c>
      <c r="E5451" s="23" t="s">
        <v>55</v>
      </c>
      <c r="F5451">
        <f t="shared" si="85"/>
        <v>202108</v>
      </c>
    </row>
    <row r="5452" spans="1:6" x14ac:dyDescent="0.3">
      <c r="A5452" s="21" t="s">
        <v>20</v>
      </c>
      <c r="B5452" s="21" t="s">
        <v>84</v>
      </c>
      <c r="C5452" s="21" t="s">
        <v>85</v>
      </c>
      <c r="D5452" s="22">
        <v>11</v>
      </c>
      <c r="E5452" s="23" t="s">
        <v>55</v>
      </c>
      <c r="F5452">
        <f t="shared" si="85"/>
        <v>202108</v>
      </c>
    </row>
    <row r="5453" spans="1:6" x14ac:dyDescent="0.3">
      <c r="A5453" s="21" t="s">
        <v>20</v>
      </c>
      <c r="B5453" s="21" t="s">
        <v>84</v>
      </c>
      <c r="C5453" s="21" t="s">
        <v>86</v>
      </c>
      <c r="D5453" s="22">
        <v>0</v>
      </c>
      <c r="E5453" s="23" t="s">
        <v>55</v>
      </c>
      <c r="F5453">
        <f t="shared" si="85"/>
        <v>202108</v>
      </c>
    </row>
    <row r="5454" spans="1:6" x14ac:dyDescent="0.3">
      <c r="A5454" s="21" t="s">
        <v>21</v>
      </c>
      <c r="B5454" s="21" t="s">
        <v>84</v>
      </c>
      <c r="C5454" s="21" t="s">
        <v>85</v>
      </c>
      <c r="D5454" s="22">
        <v>9</v>
      </c>
      <c r="E5454" s="23" t="s">
        <v>55</v>
      </c>
      <c r="F5454">
        <f t="shared" si="85"/>
        <v>202108</v>
      </c>
    </row>
    <row r="5455" spans="1:6" x14ac:dyDescent="0.3">
      <c r="A5455" s="21" t="s">
        <v>21</v>
      </c>
      <c r="B5455" s="21" t="s">
        <v>84</v>
      </c>
      <c r="C5455" s="21" t="s">
        <v>86</v>
      </c>
      <c r="D5455" s="22">
        <v>11</v>
      </c>
      <c r="E5455" s="23" t="s">
        <v>55</v>
      </c>
      <c r="F5455">
        <f t="shared" si="85"/>
        <v>202108</v>
      </c>
    </row>
    <row r="5456" spans="1:6" x14ac:dyDescent="0.3">
      <c r="A5456" s="21" t="s">
        <v>22</v>
      </c>
      <c r="B5456" s="21" t="s">
        <v>84</v>
      </c>
      <c r="C5456" s="21" t="s">
        <v>85</v>
      </c>
      <c r="D5456" s="22">
        <v>5</v>
      </c>
      <c r="E5456" s="23" t="s">
        <v>55</v>
      </c>
      <c r="F5456">
        <f t="shared" si="85"/>
        <v>202108</v>
      </c>
    </row>
    <row r="5457" spans="1:6" x14ac:dyDescent="0.3">
      <c r="A5457" s="21" t="s">
        <v>22</v>
      </c>
      <c r="B5457" s="21" t="s">
        <v>84</v>
      </c>
      <c r="C5457" s="21" t="s">
        <v>86</v>
      </c>
      <c r="D5457" s="22">
        <v>3</v>
      </c>
      <c r="E5457" s="23" t="s">
        <v>55</v>
      </c>
      <c r="F5457">
        <f t="shared" si="85"/>
        <v>202108</v>
      </c>
    </row>
    <row r="5458" spans="1:6" x14ac:dyDescent="0.3">
      <c r="A5458" s="21" t="s">
        <v>23</v>
      </c>
      <c r="B5458" s="21" t="s">
        <v>84</v>
      </c>
      <c r="C5458" s="21" t="s">
        <v>85</v>
      </c>
      <c r="D5458" s="22">
        <v>0</v>
      </c>
      <c r="E5458" s="23" t="s">
        <v>55</v>
      </c>
      <c r="F5458">
        <f t="shared" si="85"/>
        <v>202108</v>
      </c>
    </row>
    <row r="5459" spans="1:6" x14ac:dyDescent="0.3">
      <c r="A5459" s="21" t="s">
        <v>23</v>
      </c>
      <c r="B5459" s="21" t="s">
        <v>84</v>
      </c>
      <c r="C5459" s="21" t="s">
        <v>86</v>
      </c>
      <c r="D5459" s="22">
        <v>0</v>
      </c>
      <c r="E5459" s="23" t="s">
        <v>55</v>
      </c>
      <c r="F5459">
        <f t="shared" si="85"/>
        <v>202108</v>
      </c>
    </row>
    <row r="5460" spans="1:6" x14ac:dyDescent="0.3">
      <c r="A5460" s="21" t="s">
        <v>24</v>
      </c>
      <c r="B5460" s="21" t="s">
        <v>84</v>
      </c>
      <c r="C5460" s="21" t="s">
        <v>85</v>
      </c>
      <c r="D5460" s="22">
        <v>1</v>
      </c>
      <c r="E5460" s="23" t="s">
        <v>55</v>
      </c>
      <c r="F5460">
        <f t="shared" si="85"/>
        <v>202108</v>
      </c>
    </row>
    <row r="5461" spans="1:6" x14ac:dyDescent="0.3">
      <c r="A5461" s="21" t="s">
        <v>24</v>
      </c>
      <c r="B5461" s="21" t="s">
        <v>84</v>
      </c>
      <c r="C5461" s="21" t="s">
        <v>86</v>
      </c>
      <c r="D5461" s="22">
        <v>0</v>
      </c>
      <c r="E5461" s="23" t="s">
        <v>55</v>
      </c>
      <c r="F5461">
        <f t="shared" si="85"/>
        <v>202108</v>
      </c>
    </row>
    <row r="5462" spans="1:6" x14ac:dyDescent="0.3">
      <c r="A5462" s="21" t="s">
        <v>5</v>
      </c>
      <c r="B5462" s="21" t="s">
        <v>84</v>
      </c>
      <c r="C5462" s="21" t="s">
        <v>85</v>
      </c>
      <c r="D5462" s="22">
        <v>123</v>
      </c>
      <c r="E5462" s="23" t="s">
        <v>56</v>
      </c>
      <c r="F5462">
        <f t="shared" si="85"/>
        <v>202109</v>
      </c>
    </row>
    <row r="5463" spans="1:6" x14ac:dyDescent="0.3">
      <c r="A5463" s="21" t="s">
        <v>5</v>
      </c>
      <c r="B5463" s="21" t="s">
        <v>84</v>
      </c>
      <c r="C5463" s="21" t="s">
        <v>86</v>
      </c>
      <c r="D5463" s="22">
        <v>75</v>
      </c>
      <c r="E5463" s="23" t="s">
        <v>56</v>
      </c>
      <c r="F5463">
        <f t="shared" si="85"/>
        <v>202109</v>
      </c>
    </row>
    <row r="5464" spans="1:6" x14ac:dyDescent="0.3">
      <c r="A5464" s="21" t="s">
        <v>13</v>
      </c>
      <c r="B5464" s="21" t="s">
        <v>84</v>
      </c>
      <c r="C5464" s="21" t="s">
        <v>85</v>
      </c>
      <c r="D5464" s="22">
        <v>34</v>
      </c>
      <c r="E5464" s="23" t="s">
        <v>56</v>
      </c>
      <c r="F5464">
        <f t="shared" si="85"/>
        <v>202109</v>
      </c>
    </row>
    <row r="5465" spans="1:6" x14ac:dyDescent="0.3">
      <c r="A5465" s="21" t="s">
        <v>13</v>
      </c>
      <c r="B5465" s="21" t="s">
        <v>84</v>
      </c>
      <c r="C5465" s="21" t="s">
        <v>86</v>
      </c>
      <c r="D5465" s="22">
        <v>1</v>
      </c>
      <c r="E5465" s="23" t="s">
        <v>56</v>
      </c>
      <c r="F5465">
        <f t="shared" si="85"/>
        <v>202109</v>
      </c>
    </row>
    <row r="5466" spans="1:6" x14ac:dyDescent="0.3">
      <c r="A5466" s="21" t="s">
        <v>14</v>
      </c>
      <c r="B5466" s="21" t="s">
        <v>84</v>
      </c>
      <c r="C5466" s="21" t="s">
        <v>85</v>
      </c>
      <c r="D5466" s="22">
        <v>97</v>
      </c>
      <c r="E5466" s="23" t="s">
        <v>56</v>
      </c>
      <c r="F5466">
        <f t="shared" si="85"/>
        <v>202109</v>
      </c>
    </row>
    <row r="5467" spans="1:6" x14ac:dyDescent="0.3">
      <c r="A5467" s="21" t="s">
        <v>14</v>
      </c>
      <c r="B5467" s="21" t="s">
        <v>84</v>
      </c>
      <c r="C5467" s="21" t="s">
        <v>86</v>
      </c>
      <c r="D5467" s="22">
        <v>77</v>
      </c>
      <c r="E5467" s="23" t="s">
        <v>56</v>
      </c>
      <c r="F5467">
        <f t="shared" si="85"/>
        <v>202109</v>
      </c>
    </row>
    <row r="5468" spans="1:6" x14ac:dyDescent="0.3">
      <c r="A5468" s="21" t="s">
        <v>140</v>
      </c>
      <c r="B5468" s="21" t="s">
        <v>84</v>
      </c>
      <c r="C5468" s="21" t="s">
        <v>85</v>
      </c>
      <c r="D5468" s="22">
        <v>4</v>
      </c>
      <c r="E5468" s="23" t="s">
        <v>56</v>
      </c>
      <c r="F5468">
        <f t="shared" si="85"/>
        <v>202109</v>
      </c>
    </row>
    <row r="5469" spans="1:6" x14ac:dyDescent="0.3">
      <c r="A5469" s="21" t="s">
        <v>140</v>
      </c>
      <c r="B5469" s="21" t="s">
        <v>84</v>
      </c>
      <c r="C5469" s="21" t="s">
        <v>86</v>
      </c>
      <c r="D5469" s="22">
        <v>0</v>
      </c>
      <c r="E5469" s="23" t="s">
        <v>56</v>
      </c>
      <c r="F5469">
        <f t="shared" si="85"/>
        <v>202109</v>
      </c>
    </row>
    <row r="5470" spans="1:6" x14ac:dyDescent="0.3">
      <c r="A5470" s="21" t="s">
        <v>15</v>
      </c>
      <c r="B5470" s="21" t="s">
        <v>84</v>
      </c>
      <c r="C5470" s="21" t="s">
        <v>85</v>
      </c>
      <c r="D5470" s="22">
        <v>226</v>
      </c>
      <c r="E5470" s="23" t="s">
        <v>56</v>
      </c>
      <c r="F5470">
        <f t="shared" si="85"/>
        <v>202109</v>
      </c>
    </row>
    <row r="5471" spans="1:6" x14ac:dyDescent="0.3">
      <c r="A5471" s="21" t="s">
        <v>15</v>
      </c>
      <c r="B5471" s="21" t="s">
        <v>84</v>
      </c>
      <c r="C5471" s="21" t="s">
        <v>86</v>
      </c>
      <c r="D5471" s="22">
        <v>108</v>
      </c>
      <c r="E5471" s="23" t="s">
        <v>56</v>
      </c>
      <c r="F5471">
        <f t="shared" si="85"/>
        <v>202109</v>
      </c>
    </row>
    <row r="5472" spans="1:6" x14ac:dyDescent="0.3">
      <c r="A5472" s="21" t="s">
        <v>16</v>
      </c>
      <c r="B5472" s="21" t="s">
        <v>84</v>
      </c>
      <c r="C5472" s="21" t="s">
        <v>85</v>
      </c>
      <c r="D5472" s="22">
        <v>192</v>
      </c>
      <c r="E5472" s="23" t="s">
        <v>56</v>
      </c>
      <c r="F5472">
        <f t="shared" si="85"/>
        <v>202109</v>
      </c>
    </row>
    <row r="5473" spans="1:6" x14ac:dyDescent="0.3">
      <c r="A5473" s="21" t="s">
        <v>16</v>
      </c>
      <c r="B5473" s="21" t="s">
        <v>84</v>
      </c>
      <c r="C5473" s="21" t="s">
        <v>86</v>
      </c>
      <c r="D5473" s="22">
        <v>51</v>
      </c>
      <c r="E5473" s="23" t="s">
        <v>56</v>
      </c>
      <c r="F5473">
        <f t="shared" si="85"/>
        <v>202109</v>
      </c>
    </row>
    <row r="5474" spans="1:6" x14ac:dyDescent="0.3">
      <c r="A5474" s="21" t="s">
        <v>17</v>
      </c>
      <c r="B5474" s="21" t="s">
        <v>84</v>
      </c>
      <c r="C5474" s="21" t="s">
        <v>85</v>
      </c>
      <c r="D5474" s="22">
        <v>20</v>
      </c>
      <c r="E5474" s="23" t="s">
        <v>56</v>
      </c>
      <c r="F5474">
        <f t="shared" si="85"/>
        <v>202109</v>
      </c>
    </row>
    <row r="5475" spans="1:6" x14ac:dyDescent="0.3">
      <c r="A5475" s="21" t="s">
        <v>17</v>
      </c>
      <c r="B5475" s="21" t="s">
        <v>84</v>
      </c>
      <c r="C5475" s="21" t="s">
        <v>86</v>
      </c>
      <c r="D5475" s="22">
        <v>12</v>
      </c>
      <c r="E5475" s="23" t="s">
        <v>56</v>
      </c>
      <c r="F5475">
        <f t="shared" si="85"/>
        <v>202109</v>
      </c>
    </row>
    <row r="5476" spans="1:6" x14ac:dyDescent="0.3">
      <c r="A5476" s="21" t="s">
        <v>141</v>
      </c>
      <c r="B5476" s="21" t="s">
        <v>84</v>
      </c>
      <c r="C5476" s="21" t="s">
        <v>85</v>
      </c>
      <c r="D5476" s="22">
        <v>4</v>
      </c>
      <c r="E5476" s="23" t="s">
        <v>56</v>
      </c>
      <c r="F5476">
        <f t="shared" si="85"/>
        <v>202109</v>
      </c>
    </row>
    <row r="5477" spans="1:6" x14ac:dyDescent="0.3">
      <c r="A5477" s="21" t="s">
        <v>141</v>
      </c>
      <c r="B5477" s="21" t="s">
        <v>84</v>
      </c>
      <c r="C5477" s="21" t="s">
        <v>86</v>
      </c>
      <c r="D5477" s="22">
        <v>0</v>
      </c>
      <c r="E5477" s="23" t="s">
        <v>56</v>
      </c>
      <c r="F5477">
        <f t="shared" si="85"/>
        <v>202109</v>
      </c>
    </row>
    <row r="5478" spans="1:6" x14ac:dyDescent="0.3">
      <c r="A5478" s="21" t="s">
        <v>18</v>
      </c>
      <c r="B5478" s="21" t="s">
        <v>84</v>
      </c>
      <c r="C5478" s="21" t="s">
        <v>85</v>
      </c>
      <c r="D5478" s="22">
        <v>117</v>
      </c>
      <c r="E5478" s="23" t="s">
        <v>56</v>
      </c>
      <c r="F5478">
        <f t="shared" si="85"/>
        <v>202109</v>
      </c>
    </row>
    <row r="5479" spans="1:6" x14ac:dyDescent="0.3">
      <c r="A5479" s="21" t="s">
        <v>18</v>
      </c>
      <c r="B5479" s="21" t="s">
        <v>84</v>
      </c>
      <c r="C5479" s="21" t="s">
        <v>86</v>
      </c>
      <c r="D5479" s="22">
        <v>46</v>
      </c>
      <c r="E5479" s="23" t="s">
        <v>56</v>
      </c>
      <c r="F5479">
        <f t="shared" si="85"/>
        <v>202109</v>
      </c>
    </row>
    <row r="5480" spans="1:6" x14ac:dyDescent="0.3">
      <c r="A5480" s="21" t="s">
        <v>19</v>
      </c>
      <c r="B5480" s="21" t="s">
        <v>84</v>
      </c>
      <c r="C5480" s="21" t="s">
        <v>85</v>
      </c>
      <c r="D5480" s="22">
        <v>13</v>
      </c>
      <c r="E5480" s="23" t="s">
        <v>56</v>
      </c>
      <c r="F5480">
        <f t="shared" si="85"/>
        <v>202109</v>
      </c>
    </row>
    <row r="5481" spans="1:6" x14ac:dyDescent="0.3">
      <c r="A5481" s="21" t="s">
        <v>19</v>
      </c>
      <c r="B5481" s="21" t="s">
        <v>84</v>
      </c>
      <c r="C5481" s="21" t="s">
        <v>86</v>
      </c>
      <c r="D5481" s="22">
        <v>7</v>
      </c>
      <c r="E5481" s="23" t="s">
        <v>56</v>
      </c>
      <c r="F5481">
        <f t="shared" si="85"/>
        <v>202109</v>
      </c>
    </row>
    <row r="5482" spans="1:6" x14ac:dyDescent="0.3">
      <c r="A5482" s="21" t="s">
        <v>20</v>
      </c>
      <c r="B5482" s="21" t="s">
        <v>84</v>
      </c>
      <c r="C5482" s="21" t="s">
        <v>85</v>
      </c>
      <c r="D5482" s="22">
        <v>11</v>
      </c>
      <c r="E5482" s="23" t="s">
        <v>56</v>
      </c>
      <c r="F5482">
        <f t="shared" si="85"/>
        <v>202109</v>
      </c>
    </row>
    <row r="5483" spans="1:6" x14ac:dyDescent="0.3">
      <c r="A5483" s="21" t="s">
        <v>20</v>
      </c>
      <c r="B5483" s="21" t="s">
        <v>84</v>
      </c>
      <c r="C5483" s="21" t="s">
        <v>86</v>
      </c>
      <c r="D5483" s="22">
        <v>1</v>
      </c>
      <c r="E5483" s="23" t="s">
        <v>56</v>
      </c>
      <c r="F5483">
        <f t="shared" si="85"/>
        <v>202109</v>
      </c>
    </row>
    <row r="5484" spans="1:6" x14ac:dyDescent="0.3">
      <c r="A5484" s="21" t="s">
        <v>21</v>
      </c>
      <c r="B5484" s="21" t="s">
        <v>84</v>
      </c>
      <c r="C5484" s="21" t="s">
        <v>85</v>
      </c>
      <c r="D5484" s="22">
        <v>13</v>
      </c>
      <c r="E5484" s="23" t="s">
        <v>56</v>
      </c>
      <c r="F5484">
        <f t="shared" si="85"/>
        <v>202109</v>
      </c>
    </row>
    <row r="5485" spans="1:6" x14ac:dyDescent="0.3">
      <c r="A5485" s="21" t="s">
        <v>21</v>
      </c>
      <c r="B5485" s="21" t="s">
        <v>84</v>
      </c>
      <c r="C5485" s="21" t="s">
        <v>86</v>
      </c>
      <c r="D5485" s="22">
        <v>4</v>
      </c>
      <c r="E5485" s="23" t="s">
        <v>56</v>
      </c>
      <c r="F5485">
        <f t="shared" si="85"/>
        <v>202109</v>
      </c>
    </row>
    <row r="5486" spans="1:6" x14ac:dyDescent="0.3">
      <c r="A5486" s="21" t="s">
        <v>22</v>
      </c>
      <c r="B5486" s="21" t="s">
        <v>84</v>
      </c>
      <c r="C5486" s="21" t="s">
        <v>85</v>
      </c>
      <c r="D5486" s="22">
        <v>3</v>
      </c>
      <c r="E5486" s="23" t="s">
        <v>56</v>
      </c>
      <c r="F5486">
        <f t="shared" si="85"/>
        <v>202109</v>
      </c>
    </row>
    <row r="5487" spans="1:6" x14ac:dyDescent="0.3">
      <c r="A5487" s="21" t="s">
        <v>22</v>
      </c>
      <c r="B5487" s="21" t="s">
        <v>84</v>
      </c>
      <c r="C5487" s="21" t="s">
        <v>86</v>
      </c>
      <c r="D5487" s="22">
        <v>0</v>
      </c>
      <c r="E5487" s="23" t="s">
        <v>56</v>
      </c>
      <c r="F5487">
        <f t="shared" si="85"/>
        <v>202109</v>
      </c>
    </row>
    <row r="5488" spans="1:6" x14ac:dyDescent="0.3">
      <c r="A5488" s="21" t="s">
        <v>23</v>
      </c>
      <c r="B5488" s="21" t="s">
        <v>84</v>
      </c>
      <c r="C5488" s="21" t="s">
        <v>85</v>
      </c>
      <c r="D5488" s="22">
        <v>0</v>
      </c>
      <c r="E5488" s="23" t="s">
        <v>56</v>
      </c>
      <c r="F5488">
        <f t="shared" si="85"/>
        <v>202109</v>
      </c>
    </row>
    <row r="5489" spans="1:6" x14ac:dyDescent="0.3">
      <c r="A5489" s="21" t="s">
        <v>23</v>
      </c>
      <c r="B5489" s="21" t="s">
        <v>84</v>
      </c>
      <c r="C5489" s="21" t="s">
        <v>86</v>
      </c>
      <c r="D5489" s="22">
        <v>0</v>
      </c>
      <c r="E5489" s="23" t="s">
        <v>56</v>
      </c>
      <c r="F5489">
        <f t="shared" si="85"/>
        <v>202109</v>
      </c>
    </row>
    <row r="5490" spans="1:6" x14ac:dyDescent="0.3">
      <c r="A5490" s="21" t="s">
        <v>24</v>
      </c>
      <c r="B5490" s="21" t="s">
        <v>84</v>
      </c>
      <c r="C5490" s="21" t="s">
        <v>85</v>
      </c>
      <c r="D5490" s="22">
        <v>0</v>
      </c>
      <c r="E5490" s="23" t="s">
        <v>56</v>
      </c>
      <c r="F5490">
        <f t="shared" si="85"/>
        <v>202109</v>
      </c>
    </row>
    <row r="5491" spans="1:6" x14ac:dyDescent="0.3">
      <c r="A5491" s="21" t="s">
        <v>24</v>
      </c>
      <c r="B5491" s="21" t="s">
        <v>84</v>
      </c>
      <c r="C5491" s="21" t="s">
        <v>86</v>
      </c>
      <c r="D5491" s="22">
        <v>1</v>
      </c>
      <c r="E5491" s="23" t="s">
        <v>56</v>
      </c>
      <c r="F5491">
        <f t="shared" si="85"/>
        <v>202109</v>
      </c>
    </row>
    <row r="5492" spans="1:6" x14ac:dyDescent="0.3">
      <c r="A5492" s="21" t="s">
        <v>5</v>
      </c>
      <c r="B5492" s="21" t="s">
        <v>84</v>
      </c>
      <c r="C5492" s="21" t="s">
        <v>85</v>
      </c>
      <c r="D5492" s="22">
        <v>132</v>
      </c>
      <c r="E5492" s="23" t="s">
        <v>57</v>
      </c>
      <c r="F5492">
        <f t="shared" si="85"/>
        <v>202110</v>
      </c>
    </row>
    <row r="5493" spans="1:6" x14ac:dyDescent="0.3">
      <c r="A5493" s="21" t="s">
        <v>5</v>
      </c>
      <c r="B5493" s="21" t="s">
        <v>84</v>
      </c>
      <c r="C5493" s="21" t="s">
        <v>86</v>
      </c>
      <c r="D5493" s="22">
        <v>82</v>
      </c>
      <c r="E5493" s="23" t="s">
        <v>57</v>
      </c>
      <c r="F5493">
        <f t="shared" si="85"/>
        <v>202110</v>
      </c>
    </row>
    <row r="5494" spans="1:6" x14ac:dyDescent="0.3">
      <c r="A5494" s="21" t="s">
        <v>13</v>
      </c>
      <c r="B5494" s="21" t="s">
        <v>84</v>
      </c>
      <c r="C5494" s="21" t="s">
        <v>85</v>
      </c>
      <c r="D5494" s="22">
        <v>50</v>
      </c>
      <c r="E5494" s="23" t="s">
        <v>57</v>
      </c>
      <c r="F5494">
        <f t="shared" si="85"/>
        <v>202110</v>
      </c>
    </row>
    <row r="5495" spans="1:6" x14ac:dyDescent="0.3">
      <c r="A5495" s="21" t="s">
        <v>13</v>
      </c>
      <c r="B5495" s="21" t="s">
        <v>84</v>
      </c>
      <c r="C5495" s="21" t="s">
        <v>86</v>
      </c>
      <c r="D5495" s="22">
        <v>1</v>
      </c>
      <c r="E5495" s="23" t="s">
        <v>57</v>
      </c>
      <c r="F5495">
        <f t="shared" si="85"/>
        <v>202110</v>
      </c>
    </row>
    <row r="5496" spans="1:6" x14ac:dyDescent="0.3">
      <c r="A5496" s="21" t="s">
        <v>14</v>
      </c>
      <c r="B5496" s="21" t="s">
        <v>84</v>
      </c>
      <c r="C5496" s="21" t="s">
        <v>85</v>
      </c>
      <c r="D5496" s="22">
        <v>89</v>
      </c>
      <c r="E5496" s="23" t="s">
        <v>57</v>
      </c>
      <c r="F5496">
        <f t="shared" si="85"/>
        <v>202110</v>
      </c>
    </row>
    <row r="5497" spans="1:6" x14ac:dyDescent="0.3">
      <c r="A5497" s="21" t="s">
        <v>14</v>
      </c>
      <c r="B5497" s="21" t="s">
        <v>84</v>
      </c>
      <c r="C5497" s="21" t="s">
        <v>86</v>
      </c>
      <c r="D5497" s="22">
        <v>36</v>
      </c>
      <c r="E5497" s="23" t="s">
        <v>57</v>
      </c>
      <c r="F5497">
        <f t="shared" si="85"/>
        <v>202110</v>
      </c>
    </row>
    <row r="5498" spans="1:6" x14ac:dyDescent="0.3">
      <c r="A5498" s="21" t="s">
        <v>140</v>
      </c>
      <c r="B5498" s="21" t="s">
        <v>84</v>
      </c>
      <c r="C5498" s="21" t="s">
        <v>85</v>
      </c>
      <c r="D5498" s="22">
        <v>6</v>
      </c>
      <c r="E5498" s="23" t="s">
        <v>57</v>
      </c>
      <c r="F5498">
        <f t="shared" si="85"/>
        <v>202110</v>
      </c>
    </row>
    <row r="5499" spans="1:6" x14ac:dyDescent="0.3">
      <c r="A5499" s="21" t="s">
        <v>140</v>
      </c>
      <c r="B5499" s="21" t="s">
        <v>84</v>
      </c>
      <c r="C5499" s="21" t="s">
        <v>86</v>
      </c>
      <c r="D5499" s="22">
        <v>0</v>
      </c>
      <c r="E5499" s="23" t="s">
        <v>57</v>
      </c>
      <c r="F5499">
        <f t="shared" si="85"/>
        <v>202110</v>
      </c>
    </row>
    <row r="5500" spans="1:6" x14ac:dyDescent="0.3">
      <c r="A5500" s="21" t="s">
        <v>15</v>
      </c>
      <c r="B5500" s="21" t="s">
        <v>84</v>
      </c>
      <c r="C5500" s="21" t="s">
        <v>85</v>
      </c>
      <c r="D5500" s="22">
        <v>219</v>
      </c>
      <c r="E5500" s="23" t="s">
        <v>57</v>
      </c>
      <c r="F5500">
        <f t="shared" si="85"/>
        <v>202110</v>
      </c>
    </row>
    <row r="5501" spans="1:6" x14ac:dyDescent="0.3">
      <c r="A5501" s="21" t="s">
        <v>15</v>
      </c>
      <c r="B5501" s="21" t="s">
        <v>84</v>
      </c>
      <c r="C5501" s="21" t="s">
        <v>86</v>
      </c>
      <c r="D5501" s="22">
        <v>94</v>
      </c>
      <c r="E5501" s="23" t="s">
        <v>57</v>
      </c>
      <c r="F5501">
        <f t="shared" si="85"/>
        <v>202110</v>
      </c>
    </row>
    <row r="5502" spans="1:6" x14ac:dyDescent="0.3">
      <c r="A5502" s="21" t="s">
        <v>16</v>
      </c>
      <c r="B5502" s="21" t="s">
        <v>84</v>
      </c>
      <c r="C5502" s="21" t="s">
        <v>85</v>
      </c>
      <c r="D5502" s="22">
        <v>200</v>
      </c>
      <c r="E5502" s="23" t="s">
        <v>57</v>
      </c>
      <c r="F5502">
        <f t="shared" si="85"/>
        <v>202110</v>
      </c>
    </row>
    <row r="5503" spans="1:6" x14ac:dyDescent="0.3">
      <c r="A5503" s="21" t="s">
        <v>16</v>
      </c>
      <c r="B5503" s="21" t="s">
        <v>84</v>
      </c>
      <c r="C5503" s="21" t="s">
        <v>86</v>
      </c>
      <c r="D5503" s="22">
        <v>66</v>
      </c>
      <c r="E5503" s="23" t="s">
        <v>57</v>
      </c>
      <c r="F5503">
        <f t="shared" si="85"/>
        <v>202110</v>
      </c>
    </row>
    <row r="5504" spans="1:6" x14ac:dyDescent="0.3">
      <c r="A5504" s="21" t="s">
        <v>17</v>
      </c>
      <c r="B5504" s="21" t="s">
        <v>84</v>
      </c>
      <c r="C5504" s="21" t="s">
        <v>85</v>
      </c>
      <c r="D5504" s="22">
        <v>19</v>
      </c>
      <c r="E5504" s="23" t="s">
        <v>57</v>
      </c>
      <c r="F5504">
        <f t="shared" si="85"/>
        <v>202110</v>
      </c>
    </row>
    <row r="5505" spans="1:6" x14ac:dyDescent="0.3">
      <c r="A5505" s="21" t="s">
        <v>17</v>
      </c>
      <c r="B5505" s="21" t="s">
        <v>84</v>
      </c>
      <c r="C5505" s="21" t="s">
        <v>86</v>
      </c>
      <c r="D5505" s="22">
        <v>0</v>
      </c>
      <c r="E5505" s="23" t="s">
        <v>57</v>
      </c>
      <c r="F5505">
        <f t="shared" si="85"/>
        <v>202110</v>
      </c>
    </row>
    <row r="5506" spans="1:6" x14ac:dyDescent="0.3">
      <c r="A5506" s="21" t="s">
        <v>141</v>
      </c>
      <c r="B5506" s="21" t="s">
        <v>84</v>
      </c>
      <c r="C5506" s="21" t="s">
        <v>85</v>
      </c>
      <c r="D5506" s="22">
        <v>3</v>
      </c>
      <c r="E5506" s="23" t="s">
        <v>57</v>
      </c>
      <c r="F5506">
        <f t="shared" si="85"/>
        <v>202110</v>
      </c>
    </row>
    <row r="5507" spans="1:6" x14ac:dyDescent="0.3">
      <c r="A5507" s="21" t="s">
        <v>141</v>
      </c>
      <c r="B5507" s="21" t="s">
        <v>84</v>
      </c>
      <c r="C5507" s="21" t="s">
        <v>86</v>
      </c>
      <c r="D5507" s="22">
        <v>0</v>
      </c>
      <c r="E5507" s="23" t="s">
        <v>57</v>
      </c>
      <c r="F5507">
        <f t="shared" ref="F5507:F5570" si="86">YEAR(E5507)*100+MONTH(E5507)</f>
        <v>202110</v>
      </c>
    </row>
    <row r="5508" spans="1:6" x14ac:dyDescent="0.3">
      <c r="A5508" s="21" t="s">
        <v>18</v>
      </c>
      <c r="B5508" s="21" t="s">
        <v>84</v>
      </c>
      <c r="C5508" s="21" t="s">
        <v>85</v>
      </c>
      <c r="D5508" s="22">
        <v>99</v>
      </c>
      <c r="E5508" s="23" t="s">
        <v>57</v>
      </c>
      <c r="F5508">
        <f t="shared" si="86"/>
        <v>202110</v>
      </c>
    </row>
    <row r="5509" spans="1:6" x14ac:dyDescent="0.3">
      <c r="A5509" s="21" t="s">
        <v>18</v>
      </c>
      <c r="B5509" s="21" t="s">
        <v>84</v>
      </c>
      <c r="C5509" s="21" t="s">
        <v>86</v>
      </c>
      <c r="D5509" s="22">
        <v>46</v>
      </c>
      <c r="E5509" s="23" t="s">
        <v>57</v>
      </c>
      <c r="F5509">
        <f t="shared" si="86"/>
        <v>202110</v>
      </c>
    </row>
    <row r="5510" spans="1:6" x14ac:dyDescent="0.3">
      <c r="A5510" s="21" t="s">
        <v>19</v>
      </c>
      <c r="B5510" s="21" t="s">
        <v>84</v>
      </c>
      <c r="C5510" s="21" t="s">
        <v>85</v>
      </c>
      <c r="D5510" s="22">
        <v>15</v>
      </c>
      <c r="E5510" s="23" t="s">
        <v>57</v>
      </c>
      <c r="F5510">
        <f t="shared" si="86"/>
        <v>202110</v>
      </c>
    </row>
    <row r="5511" spans="1:6" x14ac:dyDescent="0.3">
      <c r="A5511" s="21" t="s">
        <v>19</v>
      </c>
      <c r="B5511" s="21" t="s">
        <v>84</v>
      </c>
      <c r="C5511" s="21" t="s">
        <v>86</v>
      </c>
      <c r="D5511" s="22">
        <v>7</v>
      </c>
      <c r="E5511" s="23" t="s">
        <v>57</v>
      </c>
      <c r="F5511">
        <f t="shared" si="86"/>
        <v>202110</v>
      </c>
    </row>
    <row r="5512" spans="1:6" x14ac:dyDescent="0.3">
      <c r="A5512" s="21" t="s">
        <v>20</v>
      </c>
      <c r="B5512" s="21" t="s">
        <v>84</v>
      </c>
      <c r="C5512" s="21" t="s">
        <v>85</v>
      </c>
      <c r="D5512" s="22">
        <v>22</v>
      </c>
      <c r="E5512" s="23" t="s">
        <v>57</v>
      </c>
      <c r="F5512">
        <f t="shared" si="86"/>
        <v>202110</v>
      </c>
    </row>
    <row r="5513" spans="1:6" x14ac:dyDescent="0.3">
      <c r="A5513" s="21" t="s">
        <v>20</v>
      </c>
      <c r="B5513" s="21" t="s">
        <v>84</v>
      </c>
      <c r="C5513" s="21" t="s">
        <v>86</v>
      </c>
      <c r="D5513" s="22">
        <v>2</v>
      </c>
      <c r="E5513" s="23" t="s">
        <v>57</v>
      </c>
      <c r="F5513">
        <f t="shared" si="86"/>
        <v>202110</v>
      </c>
    </row>
    <row r="5514" spans="1:6" x14ac:dyDescent="0.3">
      <c r="A5514" s="21" t="s">
        <v>21</v>
      </c>
      <c r="B5514" s="21" t="s">
        <v>84</v>
      </c>
      <c r="C5514" s="21" t="s">
        <v>85</v>
      </c>
      <c r="D5514" s="22">
        <v>16</v>
      </c>
      <c r="E5514" s="23" t="s">
        <v>57</v>
      </c>
      <c r="F5514">
        <f t="shared" si="86"/>
        <v>202110</v>
      </c>
    </row>
    <row r="5515" spans="1:6" x14ac:dyDescent="0.3">
      <c r="A5515" s="21" t="s">
        <v>21</v>
      </c>
      <c r="B5515" s="21" t="s">
        <v>84</v>
      </c>
      <c r="C5515" s="21" t="s">
        <v>86</v>
      </c>
      <c r="D5515" s="22">
        <v>6</v>
      </c>
      <c r="E5515" s="23" t="s">
        <v>57</v>
      </c>
      <c r="F5515">
        <f t="shared" si="86"/>
        <v>202110</v>
      </c>
    </row>
    <row r="5516" spans="1:6" x14ac:dyDescent="0.3">
      <c r="A5516" s="21" t="s">
        <v>22</v>
      </c>
      <c r="B5516" s="21" t="s">
        <v>84</v>
      </c>
      <c r="C5516" s="21" t="s">
        <v>85</v>
      </c>
      <c r="D5516" s="22">
        <v>7</v>
      </c>
      <c r="E5516" s="23" t="s">
        <v>57</v>
      </c>
      <c r="F5516">
        <f t="shared" si="86"/>
        <v>202110</v>
      </c>
    </row>
    <row r="5517" spans="1:6" x14ac:dyDescent="0.3">
      <c r="A5517" s="21" t="s">
        <v>22</v>
      </c>
      <c r="B5517" s="21" t="s">
        <v>84</v>
      </c>
      <c r="C5517" s="21" t="s">
        <v>86</v>
      </c>
      <c r="D5517" s="22">
        <v>1</v>
      </c>
      <c r="E5517" s="23" t="s">
        <v>57</v>
      </c>
      <c r="F5517">
        <f t="shared" si="86"/>
        <v>202110</v>
      </c>
    </row>
    <row r="5518" spans="1:6" x14ac:dyDescent="0.3">
      <c r="A5518" s="21" t="s">
        <v>23</v>
      </c>
      <c r="B5518" s="21" t="s">
        <v>84</v>
      </c>
      <c r="C5518" s="21" t="s">
        <v>85</v>
      </c>
      <c r="D5518" s="22">
        <v>1</v>
      </c>
      <c r="E5518" s="23" t="s">
        <v>57</v>
      </c>
      <c r="F5518">
        <f t="shared" si="86"/>
        <v>202110</v>
      </c>
    </row>
    <row r="5519" spans="1:6" x14ac:dyDescent="0.3">
      <c r="A5519" s="21" t="s">
        <v>23</v>
      </c>
      <c r="B5519" s="21" t="s">
        <v>84</v>
      </c>
      <c r="C5519" s="21" t="s">
        <v>86</v>
      </c>
      <c r="D5519" s="22">
        <v>0</v>
      </c>
      <c r="E5519" s="23" t="s">
        <v>57</v>
      </c>
      <c r="F5519">
        <f t="shared" si="86"/>
        <v>202110</v>
      </c>
    </row>
    <row r="5520" spans="1:6" x14ac:dyDescent="0.3">
      <c r="A5520" s="21" t="s">
        <v>24</v>
      </c>
      <c r="B5520" s="21" t="s">
        <v>84</v>
      </c>
      <c r="C5520" s="21" t="s">
        <v>85</v>
      </c>
      <c r="D5520" s="22">
        <v>1</v>
      </c>
      <c r="E5520" s="23" t="s">
        <v>57</v>
      </c>
      <c r="F5520">
        <f t="shared" si="86"/>
        <v>202110</v>
      </c>
    </row>
    <row r="5521" spans="1:6" x14ac:dyDescent="0.3">
      <c r="A5521" s="21" t="s">
        <v>24</v>
      </c>
      <c r="B5521" s="21" t="s">
        <v>84</v>
      </c>
      <c r="C5521" s="21" t="s">
        <v>86</v>
      </c>
      <c r="D5521" s="22">
        <v>0</v>
      </c>
      <c r="E5521" s="23" t="s">
        <v>57</v>
      </c>
      <c r="F5521">
        <f t="shared" si="86"/>
        <v>202110</v>
      </c>
    </row>
    <row r="5522" spans="1:6" x14ac:dyDescent="0.3">
      <c r="A5522" s="21" t="s">
        <v>5</v>
      </c>
      <c r="B5522" s="21" t="s">
        <v>84</v>
      </c>
      <c r="C5522" s="21" t="s">
        <v>85</v>
      </c>
      <c r="D5522" s="22">
        <v>100</v>
      </c>
      <c r="E5522" s="23" t="s">
        <v>58</v>
      </c>
      <c r="F5522">
        <f t="shared" si="86"/>
        <v>202111</v>
      </c>
    </row>
    <row r="5523" spans="1:6" x14ac:dyDescent="0.3">
      <c r="A5523" s="21" t="s">
        <v>5</v>
      </c>
      <c r="B5523" s="21" t="s">
        <v>84</v>
      </c>
      <c r="C5523" s="21" t="s">
        <v>86</v>
      </c>
      <c r="D5523" s="22">
        <v>80</v>
      </c>
      <c r="E5523" s="23" t="s">
        <v>58</v>
      </c>
      <c r="F5523">
        <f t="shared" si="86"/>
        <v>202111</v>
      </c>
    </row>
    <row r="5524" spans="1:6" x14ac:dyDescent="0.3">
      <c r="A5524" s="21" t="s">
        <v>13</v>
      </c>
      <c r="B5524" s="21" t="s">
        <v>84</v>
      </c>
      <c r="C5524" s="21" t="s">
        <v>85</v>
      </c>
      <c r="D5524" s="22">
        <v>48</v>
      </c>
      <c r="E5524" s="23" t="s">
        <v>58</v>
      </c>
      <c r="F5524">
        <f t="shared" si="86"/>
        <v>202111</v>
      </c>
    </row>
    <row r="5525" spans="1:6" x14ac:dyDescent="0.3">
      <c r="A5525" s="21" t="s">
        <v>13</v>
      </c>
      <c r="B5525" s="21" t="s">
        <v>84</v>
      </c>
      <c r="C5525" s="21" t="s">
        <v>86</v>
      </c>
      <c r="D5525" s="22">
        <v>4</v>
      </c>
      <c r="E5525" s="23" t="s">
        <v>58</v>
      </c>
      <c r="F5525">
        <f t="shared" si="86"/>
        <v>202111</v>
      </c>
    </row>
    <row r="5526" spans="1:6" x14ac:dyDescent="0.3">
      <c r="A5526" s="21" t="s">
        <v>14</v>
      </c>
      <c r="B5526" s="21" t="s">
        <v>84</v>
      </c>
      <c r="C5526" s="21" t="s">
        <v>85</v>
      </c>
      <c r="D5526" s="22">
        <v>92</v>
      </c>
      <c r="E5526" s="23" t="s">
        <v>58</v>
      </c>
      <c r="F5526">
        <f t="shared" si="86"/>
        <v>202111</v>
      </c>
    </row>
    <row r="5527" spans="1:6" x14ac:dyDescent="0.3">
      <c r="A5527" s="21" t="s">
        <v>14</v>
      </c>
      <c r="B5527" s="21" t="s">
        <v>84</v>
      </c>
      <c r="C5527" s="21" t="s">
        <v>86</v>
      </c>
      <c r="D5527" s="22">
        <v>56</v>
      </c>
      <c r="E5527" s="23" t="s">
        <v>58</v>
      </c>
      <c r="F5527">
        <f t="shared" si="86"/>
        <v>202111</v>
      </c>
    </row>
    <row r="5528" spans="1:6" x14ac:dyDescent="0.3">
      <c r="A5528" s="21" t="s">
        <v>140</v>
      </c>
      <c r="B5528" s="21" t="s">
        <v>84</v>
      </c>
      <c r="C5528" s="21" t="s">
        <v>85</v>
      </c>
      <c r="D5528" s="22">
        <v>3</v>
      </c>
      <c r="E5528" s="23" t="s">
        <v>58</v>
      </c>
      <c r="F5528">
        <f t="shared" si="86"/>
        <v>202111</v>
      </c>
    </row>
    <row r="5529" spans="1:6" x14ac:dyDescent="0.3">
      <c r="A5529" s="21" t="s">
        <v>140</v>
      </c>
      <c r="B5529" s="21" t="s">
        <v>84</v>
      </c>
      <c r="C5529" s="21" t="s">
        <v>86</v>
      </c>
      <c r="D5529" s="22">
        <v>0</v>
      </c>
      <c r="E5529" s="23" t="s">
        <v>58</v>
      </c>
      <c r="F5529">
        <f t="shared" si="86"/>
        <v>202111</v>
      </c>
    </row>
    <row r="5530" spans="1:6" x14ac:dyDescent="0.3">
      <c r="A5530" s="21" t="s">
        <v>15</v>
      </c>
      <c r="B5530" s="21" t="s">
        <v>84</v>
      </c>
      <c r="C5530" s="21" t="s">
        <v>85</v>
      </c>
      <c r="D5530" s="22">
        <v>214</v>
      </c>
      <c r="E5530" s="23" t="s">
        <v>58</v>
      </c>
      <c r="F5530">
        <f t="shared" si="86"/>
        <v>202111</v>
      </c>
    </row>
    <row r="5531" spans="1:6" x14ac:dyDescent="0.3">
      <c r="A5531" s="21" t="s">
        <v>15</v>
      </c>
      <c r="B5531" s="21" t="s">
        <v>84</v>
      </c>
      <c r="C5531" s="21" t="s">
        <v>86</v>
      </c>
      <c r="D5531" s="22">
        <v>84</v>
      </c>
      <c r="E5531" s="23" t="s">
        <v>58</v>
      </c>
      <c r="F5531">
        <f t="shared" si="86"/>
        <v>202111</v>
      </c>
    </row>
    <row r="5532" spans="1:6" x14ac:dyDescent="0.3">
      <c r="A5532" s="21" t="s">
        <v>16</v>
      </c>
      <c r="B5532" s="21" t="s">
        <v>84</v>
      </c>
      <c r="C5532" s="21" t="s">
        <v>85</v>
      </c>
      <c r="D5532" s="22">
        <v>197</v>
      </c>
      <c r="E5532" s="23" t="s">
        <v>58</v>
      </c>
      <c r="F5532">
        <f t="shared" si="86"/>
        <v>202111</v>
      </c>
    </row>
    <row r="5533" spans="1:6" x14ac:dyDescent="0.3">
      <c r="A5533" s="21" t="s">
        <v>16</v>
      </c>
      <c r="B5533" s="21" t="s">
        <v>84</v>
      </c>
      <c r="C5533" s="21" t="s">
        <v>86</v>
      </c>
      <c r="D5533" s="22">
        <v>50</v>
      </c>
      <c r="E5533" s="23" t="s">
        <v>58</v>
      </c>
      <c r="F5533">
        <f t="shared" si="86"/>
        <v>202111</v>
      </c>
    </row>
    <row r="5534" spans="1:6" x14ac:dyDescent="0.3">
      <c r="A5534" s="21" t="s">
        <v>17</v>
      </c>
      <c r="B5534" s="21" t="s">
        <v>84</v>
      </c>
      <c r="C5534" s="21" t="s">
        <v>85</v>
      </c>
      <c r="D5534" s="22">
        <v>12</v>
      </c>
      <c r="E5534" s="23" t="s">
        <v>58</v>
      </c>
      <c r="F5534">
        <f t="shared" si="86"/>
        <v>202111</v>
      </c>
    </row>
    <row r="5535" spans="1:6" x14ac:dyDescent="0.3">
      <c r="A5535" s="21" t="s">
        <v>17</v>
      </c>
      <c r="B5535" s="21" t="s">
        <v>84</v>
      </c>
      <c r="C5535" s="21" t="s">
        <v>86</v>
      </c>
      <c r="D5535" s="22">
        <v>0</v>
      </c>
      <c r="E5535" s="23" t="s">
        <v>58</v>
      </c>
      <c r="F5535">
        <f t="shared" si="86"/>
        <v>202111</v>
      </c>
    </row>
    <row r="5536" spans="1:6" x14ac:dyDescent="0.3">
      <c r="A5536" s="21" t="s">
        <v>141</v>
      </c>
      <c r="B5536" s="21" t="s">
        <v>84</v>
      </c>
      <c r="C5536" s="21" t="s">
        <v>85</v>
      </c>
      <c r="D5536" s="22">
        <v>1</v>
      </c>
      <c r="E5536" s="23" t="s">
        <v>58</v>
      </c>
      <c r="F5536">
        <f t="shared" si="86"/>
        <v>202111</v>
      </c>
    </row>
    <row r="5537" spans="1:6" x14ac:dyDescent="0.3">
      <c r="A5537" s="21" t="s">
        <v>141</v>
      </c>
      <c r="B5537" s="21" t="s">
        <v>84</v>
      </c>
      <c r="C5537" s="21" t="s">
        <v>86</v>
      </c>
      <c r="D5537" s="22">
        <v>0</v>
      </c>
      <c r="E5537" s="23" t="s">
        <v>58</v>
      </c>
      <c r="F5537">
        <f t="shared" si="86"/>
        <v>202111</v>
      </c>
    </row>
    <row r="5538" spans="1:6" x14ac:dyDescent="0.3">
      <c r="A5538" s="21" t="s">
        <v>18</v>
      </c>
      <c r="B5538" s="21" t="s">
        <v>84</v>
      </c>
      <c r="C5538" s="21" t="s">
        <v>85</v>
      </c>
      <c r="D5538" s="22">
        <v>102</v>
      </c>
      <c r="E5538" s="23" t="s">
        <v>58</v>
      </c>
      <c r="F5538">
        <f t="shared" si="86"/>
        <v>202111</v>
      </c>
    </row>
    <row r="5539" spans="1:6" x14ac:dyDescent="0.3">
      <c r="A5539" s="21" t="s">
        <v>18</v>
      </c>
      <c r="B5539" s="21" t="s">
        <v>84</v>
      </c>
      <c r="C5539" s="21" t="s">
        <v>86</v>
      </c>
      <c r="D5539" s="22">
        <v>61</v>
      </c>
      <c r="E5539" s="23" t="s">
        <v>58</v>
      </c>
      <c r="F5539">
        <f t="shared" si="86"/>
        <v>202111</v>
      </c>
    </row>
    <row r="5540" spans="1:6" x14ac:dyDescent="0.3">
      <c r="A5540" s="21" t="s">
        <v>19</v>
      </c>
      <c r="B5540" s="21" t="s">
        <v>84</v>
      </c>
      <c r="C5540" s="21" t="s">
        <v>85</v>
      </c>
      <c r="D5540" s="22">
        <v>15</v>
      </c>
      <c r="E5540" s="23" t="s">
        <v>58</v>
      </c>
      <c r="F5540">
        <f t="shared" si="86"/>
        <v>202111</v>
      </c>
    </row>
    <row r="5541" spans="1:6" x14ac:dyDescent="0.3">
      <c r="A5541" s="21" t="s">
        <v>19</v>
      </c>
      <c r="B5541" s="21" t="s">
        <v>84</v>
      </c>
      <c r="C5541" s="21" t="s">
        <v>86</v>
      </c>
      <c r="D5541" s="22">
        <v>4</v>
      </c>
      <c r="E5541" s="23" t="s">
        <v>58</v>
      </c>
      <c r="F5541">
        <f t="shared" si="86"/>
        <v>202111</v>
      </c>
    </row>
    <row r="5542" spans="1:6" x14ac:dyDescent="0.3">
      <c r="A5542" s="21" t="s">
        <v>20</v>
      </c>
      <c r="B5542" s="21" t="s">
        <v>84</v>
      </c>
      <c r="C5542" s="21" t="s">
        <v>85</v>
      </c>
      <c r="D5542" s="22">
        <v>16</v>
      </c>
      <c r="E5542" s="23" t="s">
        <v>58</v>
      </c>
      <c r="F5542">
        <f t="shared" si="86"/>
        <v>202111</v>
      </c>
    </row>
    <row r="5543" spans="1:6" x14ac:dyDescent="0.3">
      <c r="A5543" s="21" t="s">
        <v>20</v>
      </c>
      <c r="B5543" s="21" t="s">
        <v>84</v>
      </c>
      <c r="C5543" s="21" t="s">
        <v>86</v>
      </c>
      <c r="D5543" s="22">
        <v>2</v>
      </c>
      <c r="E5543" s="23" t="s">
        <v>58</v>
      </c>
      <c r="F5543">
        <f t="shared" si="86"/>
        <v>202111</v>
      </c>
    </row>
    <row r="5544" spans="1:6" x14ac:dyDescent="0.3">
      <c r="A5544" s="21" t="s">
        <v>21</v>
      </c>
      <c r="B5544" s="21" t="s">
        <v>84</v>
      </c>
      <c r="C5544" s="21" t="s">
        <v>85</v>
      </c>
      <c r="D5544" s="22">
        <v>3</v>
      </c>
      <c r="E5544" s="23" t="s">
        <v>58</v>
      </c>
      <c r="F5544">
        <f t="shared" si="86"/>
        <v>202111</v>
      </c>
    </row>
    <row r="5545" spans="1:6" x14ac:dyDescent="0.3">
      <c r="A5545" s="21" t="s">
        <v>21</v>
      </c>
      <c r="B5545" s="21" t="s">
        <v>84</v>
      </c>
      <c r="C5545" s="21" t="s">
        <v>86</v>
      </c>
      <c r="D5545" s="22">
        <v>1</v>
      </c>
      <c r="E5545" s="23" t="s">
        <v>58</v>
      </c>
      <c r="F5545">
        <f t="shared" si="86"/>
        <v>202111</v>
      </c>
    </row>
    <row r="5546" spans="1:6" x14ac:dyDescent="0.3">
      <c r="A5546" s="21" t="s">
        <v>22</v>
      </c>
      <c r="B5546" s="21" t="s">
        <v>84</v>
      </c>
      <c r="C5546" s="21" t="s">
        <v>85</v>
      </c>
      <c r="D5546" s="22">
        <v>7</v>
      </c>
      <c r="E5546" s="23" t="s">
        <v>58</v>
      </c>
      <c r="F5546">
        <f t="shared" si="86"/>
        <v>202111</v>
      </c>
    </row>
    <row r="5547" spans="1:6" x14ac:dyDescent="0.3">
      <c r="A5547" s="21" t="s">
        <v>22</v>
      </c>
      <c r="B5547" s="21" t="s">
        <v>84</v>
      </c>
      <c r="C5547" s="21" t="s">
        <v>86</v>
      </c>
      <c r="D5547" s="22">
        <v>0</v>
      </c>
      <c r="E5547" s="23" t="s">
        <v>58</v>
      </c>
      <c r="F5547">
        <f t="shared" si="86"/>
        <v>202111</v>
      </c>
    </row>
    <row r="5548" spans="1:6" x14ac:dyDescent="0.3">
      <c r="A5548" s="21" t="s">
        <v>23</v>
      </c>
      <c r="B5548" s="21" t="s">
        <v>84</v>
      </c>
      <c r="C5548" s="21" t="s">
        <v>85</v>
      </c>
      <c r="D5548" s="22">
        <v>0</v>
      </c>
      <c r="E5548" s="23" t="s">
        <v>58</v>
      </c>
      <c r="F5548">
        <f t="shared" si="86"/>
        <v>202111</v>
      </c>
    </row>
    <row r="5549" spans="1:6" x14ac:dyDescent="0.3">
      <c r="A5549" s="21" t="s">
        <v>23</v>
      </c>
      <c r="B5549" s="21" t="s">
        <v>84</v>
      </c>
      <c r="C5549" s="21" t="s">
        <v>86</v>
      </c>
      <c r="D5549" s="22">
        <v>0</v>
      </c>
      <c r="E5549" s="23" t="s">
        <v>58</v>
      </c>
      <c r="F5549">
        <f t="shared" si="86"/>
        <v>202111</v>
      </c>
    </row>
    <row r="5550" spans="1:6" x14ac:dyDescent="0.3">
      <c r="A5550" s="21" t="s">
        <v>24</v>
      </c>
      <c r="B5550" s="21" t="s">
        <v>84</v>
      </c>
      <c r="C5550" s="21" t="s">
        <v>85</v>
      </c>
      <c r="D5550" s="22">
        <v>0</v>
      </c>
      <c r="E5550" s="23" t="s">
        <v>58</v>
      </c>
      <c r="F5550">
        <f t="shared" si="86"/>
        <v>202111</v>
      </c>
    </row>
    <row r="5551" spans="1:6" x14ac:dyDescent="0.3">
      <c r="A5551" s="21" t="s">
        <v>24</v>
      </c>
      <c r="B5551" s="21" t="s">
        <v>84</v>
      </c>
      <c r="C5551" s="21" t="s">
        <v>86</v>
      </c>
      <c r="D5551" s="22">
        <v>0</v>
      </c>
      <c r="E5551" s="23" t="s">
        <v>58</v>
      </c>
      <c r="F5551">
        <f t="shared" si="86"/>
        <v>202111</v>
      </c>
    </row>
    <row r="5552" spans="1:6" x14ac:dyDescent="0.3">
      <c r="A5552" s="21" t="s">
        <v>5</v>
      </c>
      <c r="B5552" s="21" t="s">
        <v>84</v>
      </c>
      <c r="C5552" s="21" t="s">
        <v>85</v>
      </c>
      <c r="D5552" s="22">
        <v>129</v>
      </c>
      <c r="E5552" s="23" t="s">
        <v>59</v>
      </c>
      <c r="F5552">
        <f t="shared" si="86"/>
        <v>202112</v>
      </c>
    </row>
    <row r="5553" spans="1:6" x14ac:dyDescent="0.3">
      <c r="A5553" s="21" t="s">
        <v>5</v>
      </c>
      <c r="B5553" s="21" t="s">
        <v>84</v>
      </c>
      <c r="C5553" s="21" t="s">
        <v>86</v>
      </c>
      <c r="D5553" s="22">
        <v>107</v>
      </c>
      <c r="E5553" s="23" t="s">
        <v>59</v>
      </c>
      <c r="F5553">
        <f t="shared" si="86"/>
        <v>202112</v>
      </c>
    </row>
    <row r="5554" spans="1:6" x14ac:dyDescent="0.3">
      <c r="A5554" s="21" t="s">
        <v>13</v>
      </c>
      <c r="B5554" s="21" t="s">
        <v>84</v>
      </c>
      <c r="C5554" s="21" t="s">
        <v>85</v>
      </c>
      <c r="D5554" s="22">
        <v>54</v>
      </c>
      <c r="E5554" s="23" t="s">
        <v>59</v>
      </c>
      <c r="F5554">
        <f t="shared" si="86"/>
        <v>202112</v>
      </c>
    </row>
    <row r="5555" spans="1:6" x14ac:dyDescent="0.3">
      <c r="A5555" s="21" t="s">
        <v>13</v>
      </c>
      <c r="B5555" s="21" t="s">
        <v>84</v>
      </c>
      <c r="C5555" s="21" t="s">
        <v>86</v>
      </c>
      <c r="D5555" s="22">
        <v>7</v>
      </c>
      <c r="E5555" s="23" t="s">
        <v>59</v>
      </c>
      <c r="F5555">
        <f t="shared" si="86"/>
        <v>202112</v>
      </c>
    </row>
    <row r="5556" spans="1:6" x14ac:dyDescent="0.3">
      <c r="A5556" s="21" t="s">
        <v>14</v>
      </c>
      <c r="B5556" s="21" t="s">
        <v>84</v>
      </c>
      <c r="C5556" s="21" t="s">
        <v>85</v>
      </c>
      <c r="D5556" s="22">
        <v>92</v>
      </c>
      <c r="E5556" s="23" t="s">
        <v>59</v>
      </c>
      <c r="F5556">
        <f t="shared" si="86"/>
        <v>202112</v>
      </c>
    </row>
    <row r="5557" spans="1:6" x14ac:dyDescent="0.3">
      <c r="A5557" s="21" t="s">
        <v>14</v>
      </c>
      <c r="B5557" s="21" t="s">
        <v>84</v>
      </c>
      <c r="C5557" s="21" t="s">
        <v>86</v>
      </c>
      <c r="D5557" s="22">
        <v>65</v>
      </c>
      <c r="E5557" s="23" t="s">
        <v>59</v>
      </c>
      <c r="F5557">
        <f t="shared" si="86"/>
        <v>202112</v>
      </c>
    </row>
    <row r="5558" spans="1:6" x14ac:dyDescent="0.3">
      <c r="A5558" s="21" t="s">
        <v>140</v>
      </c>
      <c r="B5558" s="21" t="s">
        <v>84</v>
      </c>
      <c r="C5558" s="21" t="s">
        <v>85</v>
      </c>
      <c r="D5558" s="22">
        <v>2</v>
      </c>
      <c r="E5558" s="23" t="s">
        <v>59</v>
      </c>
      <c r="F5558">
        <f t="shared" si="86"/>
        <v>202112</v>
      </c>
    </row>
    <row r="5559" spans="1:6" x14ac:dyDescent="0.3">
      <c r="A5559" s="21" t="s">
        <v>140</v>
      </c>
      <c r="B5559" s="21" t="s">
        <v>84</v>
      </c>
      <c r="C5559" s="21" t="s">
        <v>86</v>
      </c>
      <c r="D5559" s="22">
        <v>0</v>
      </c>
      <c r="E5559" s="23" t="s">
        <v>59</v>
      </c>
      <c r="F5559">
        <f t="shared" si="86"/>
        <v>202112</v>
      </c>
    </row>
    <row r="5560" spans="1:6" x14ac:dyDescent="0.3">
      <c r="A5560" s="21" t="s">
        <v>15</v>
      </c>
      <c r="B5560" s="21" t="s">
        <v>84</v>
      </c>
      <c r="C5560" s="21" t="s">
        <v>85</v>
      </c>
      <c r="D5560" s="22">
        <v>270</v>
      </c>
      <c r="E5560" s="23" t="s">
        <v>59</v>
      </c>
      <c r="F5560">
        <f t="shared" si="86"/>
        <v>202112</v>
      </c>
    </row>
    <row r="5561" spans="1:6" x14ac:dyDescent="0.3">
      <c r="A5561" s="21" t="s">
        <v>15</v>
      </c>
      <c r="B5561" s="21" t="s">
        <v>84</v>
      </c>
      <c r="C5561" s="21" t="s">
        <v>86</v>
      </c>
      <c r="D5561" s="22">
        <v>122</v>
      </c>
      <c r="E5561" s="23" t="s">
        <v>59</v>
      </c>
      <c r="F5561">
        <f t="shared" si="86"/>
        <v>202112</v>
      </c>
    </row>
    <row r="5562" spans="1:6" x14ac:dyDescent="0.3">
      <c r="A5562" s="21" t="s">
        <v>16</v>
      </c>
      <c r="B5562" s="21" t="s">
        <v>84</v>
      </c>
      <c r="C5562" s="21" t="s">
        <v>85</v>
      </c>
      <c r="D5562" s="22">
        <v>236</v>
      </c>
      <c r="E5562" s="23" t="s">
        <v>59</v>
      </c>
      <c r="F5562">
        <f t="shared" si="86"/>
        <v>202112</v>
      </c>
    </row>
    <row r="5563" spans="1:6" x14ac:dyDescent="0.3">
      <c r="A5563" s="21" t="s">
        <v>16</v>
      </c>
      <c r="B5563" s="21" t="s">
        <v>84</v>
      </c>
      <c r="C5563" s="21" t="s">
        <v>86</v>
      </c>
      <c r="D5563" s="22">
        <v>64</v>
      </c>
      <c r="E5563" s="23" t="s">
        <v>59</v>
      </c>
      <c r="F5563">
        <f t="shared" si="86"/>
        <v>202112</v>
      </c>
    </row>
    <row r="5564" spans="1:6" x14ac:dyDescent="0.3">
      <c r="A5564" s="21" t="s">
        <v>17</v>
      </c>
      <c r="B5564" s="21" t="s">
        <v>84</v>
      </c>
      <c r="C5564" s="21" t="s">
        <v>85</v>
      </c>
      <c r="D5564" s="22">
        <v>23</v>
      </c>
      <c r="E5564" s="23" t="s">
        <v>59</v>
      </c>
      <c r="F5564">
        <f t="shared" si="86"/>
        <v>202112</v>
      </c>
    </row>
    <row r="5565" spans="1:6" x14ac:dyDescent="0.3">
      <c r="A5565" s="21" t="s">
        <v>17</v>
      </c>
      <c r="B5565" s="21" t="s">
        <v>84</v>
      </c>
      <c r="C5565" s="21" t="s">
        <v>86</v>
      </c>
      <c r="D5565" s="22">
        <v>7</v>
      </c>
      <c r="E5565" s="23" t="s">
        <v>59</v>
      </c>
      <c r="F5565">
        <f t="shared" si="86"/>
        <v>202112</v>
      </c>
    </row>
    <row r="5566" spans="1:6" x14ac:dyDescent="0.3">
      <c r="A5566" s="21" t="s">
        <v>141</v>
      </c>
      <c r="B5566" s="21" t="s">
        <v>84</v>
      </c>
      <c r="C5566" s="21" t="s">
        <v>85</v>
      </c>
      <c r="D5566" s="22">
        <v>0</v>
      </c>
      <c r="E5566" s="23" t="s">
        <v>59</v>
      </c>
      <c r="F5566">
        <f t="shared" si="86"/>
        <v>202112</v>
      </c>
    </row>
    <row r="5567" spans="1:6" x14ac:dyDescent="0.3">
      <c r="A5567" s="21" t="s">
        <v>141</v>
      </c>
      <c r="B5567" s="21" t="s">
        <v>84</v>
      </c>
      <c r="C5567" s="21" t="s">
        <v>86</v>
      </c>
      <c r="D5567" s="22">
        <v>1</v>
      </c>
      <c r="E5567" s="23" t="s">
        <v>59</v>
      </c>
      <c r="F5567">
        <f t="shared" si="86"/>
        <v>202112</v>
      </c>
    </row>
    <row r="5568" spans="1:6" x14ac:dyDescent="0.3">
      <c r="A5568" s="21" t="s">
        <v>18</v>
      </c>
      <c r="B5568" s="21" t="s">
        <v>84</v>
      </c>
      <c r="C5568" s="21" t="s">
        <v>85</v>
      </c>
      <c r="D5568" s="22">
        <v>115</v>
      </c>
      <c r="E5568" s="23" t="s">
        <v>59</v>
      </c>
      <c r="F5568">
        <f t="shared" si="86"/>
        <v>202112</v>
      </c>
    </row>
    <row r="5569" spans="1:6" x14ac:dyDescent="0.3">
      <c r="A5569" s="21" t="s">
        <v>18</v>
      </c>
      <c r="B5569" s="21" t="s">
        <v>84</v>
      </c>
      <c r="C5569" s="21" t="s">
        <v>86</v>
      </c>
      <c r="D5569" s="22">
        <v>64</v>
      </c>
      <c r="E5569" s="23" t="s">
        <v>59</v>
      </c>
      <c r="F5569">
        <f t="shared" si="86"/>
        <v>202112</v>
      </c>
    </row>
    <row r="5570" spans="1:6" x14ac:dyDescent="0.3">
      <c r="A5570" s="21" t="s">
        <v>19</v>
      </c>
      <c r="B5570" s="21" t="s">
        <v>84</v>
      </c>
      <c r="C5570" s="21" t="s">
        <v>85</v>
      </c>
      <c r="D5570" s="22">
        <v>18</v>
      </c>
      <c r="E5570" s="23" t="s">
        <v>59</v>
      </c>
      <c r="F5570">
        <f t="shared" si="86"/>
        <v>202112</v>
      </c>
    </row>
    <row r="5571" spans="1:6" x14ac:dyDescent="0.3">
      <c r="A5571" s="21" t="s">
        <v>19</v>
      </c>
      <c r="B5571" s="21" t="s">
        <v>84</v>
      </c>
      <c r="C5571" s="21" t="s">
        <v>86</v>
      </c>
      <c r="D5571" s="22">
        <v>10</v>
      </c>
      <c r="E5571" s="23" t="s">
        <v>59</v>
      </c>
      <c r="F5571">
        <f t="shared" ref="F5571:F5634" si="87">YEAR(E5571)*100+MONTH(E5571)</f>
        <v>202112</v>
      </c>
    </row>
    <row r="5572" spans="1:6" x14ac:dyDescent="0.3">
      <c r="A5572" s="21" t="s">
        <v>20</v>
      </c>
      <c r="B5572" s="21" t="s">
        <v>84</v>
      </c>
      <c r="C5572" s="21" t="s">
        <v>85</v>
      </c>
      <c r="D5572" s="22">
        <v>20</v>
      </c>
      <c r="E5572" s="23" t="s">
        <v>59</v>
      </c>
      <c r="F5572">
        <f t="shared" si="87"/>
        <v>202112</v>
      </c>
    </row>
    <row r="5573" spans="1:6" x14ac:dyDescent="0.3">
      <c r="A5573" s="21" t="s">
        <v>20</v>
      </c>
      <c r="B5573" s="21" t="s">
        <v>84</v>
      </c>
      <c r="C5573" s="21" t="s">
        <v>86</v>
      </c>
      <c r="D5573" s="22">
        <v>2</v>
      </c>
      <c r="E5573" s="23" t="s">
        <v>59</v>
      </c>
      <c r="F5573">
        <f t="shared" si="87"/>
        <v>202112</v>
      </c>
    </row>
    <row r="5574" spans="1:6" x14ac:dyDescent="0.3">
      <c r="A5574" s="21" t="s">
        <v>21</v>
      </c>
      <c r="B5574" s="21" t="s">
        <v>84</v>
      </c>
      <c r="C5574" s="21" t="s">
        <v>85</v>
      </c>
      <c r="D5574" s="22">
        <v>14</v>
      </c>
      <c r="E5574" s="23" t="s">
        <v>59</v>
      </c>
      <c r="F5574">
        <f t="shared" si="87"/>
        <v>202112</v>
      </c>
    </row>
    <row r="5575" spans="1:6" x14ac:dyDescent="0.3">
      <c r="A5575" s="21" t="s">
        <v>21</v>
      </c>
      <c r="B5575" s="21" t="s">
        <v>84</v>
      </c>
      <c r="C5575" s="21" t="s">
        <v>86</v>
      </c>
      <c r="D5575" s="22">
        <v>6</v>
      </c>
      <c r="E5575" s="23" t="s">
        <v>59</v>
      </c>
      <c r="F5575">
        <f t="shared" si="87"/>
        <v>202112</v>
      </c>
    </row>
    <row r="5576" spans="1:6" x14ac:dyDescent="0.3">
      <c r="A5576" s="21" t="s">
        <v>22</v>
      </c>
      <c r="B5576" s="21" t="s">
        <v>84</v>
      </c>
      <c r="C5576" s="21" t="s">
        <v>85</v>
      </c>
      <c r="D5576" s="22">
        <v>7</v>
      </c>
      <c r="E5576" s="23" t="s">
        <v>59</v>
      </c>
      <c r="F5576">
        <f t="shared" si="87"/>
        <v>202112</v>
      </c>
    </row>
    <row r="5577" spans="1:6" x14ac:dyDescent="0.3">
      <c r="A5577" s="21" t="s">
        <v>22</v>
      </c>
      <c r="B5577" s="21" t="s">
        <v>84</v>
      </c>
      <c r="C5577" s="21" t="s">
        <v>86</v>
      </c>
      <c r="D5577" s="22">
        <v>0</v>
      </c>
      <c r="E5577" s="23" t="s">
        <v>59</v>
      </c>
      <c r="F5577">
        <f t="shared" si="87"/>
        <v>202112</v>
      </c>
    </row>
    <row r="5578" spans="1:6" x14ac:dyDescent="0.3">
      <c r="A5578" s="21" t="s">
        <v>23</v>
      </c>
      <c r="B5578" s="21" t="s">
        <v>84</v>
      </c>
      <c r="C5578" s="21" t="s">
        <v>85</v>
      </c>
      <c r="D5578" s="22">
        <v>0</v>
      </c>
      <c r="E5578" s="23" t="s">
        <v>59</v>
      </c>
      <c r="F5578">
        <f t="shared" si="87"/>
        <v>202112</v>
      </c>
    </row>
    <row r="5579" spans="1:6" x14ac:dyDescent="0.3">
      <c r="A5579" s="21" t="s">
        <v>23</v>
      </c>
      <c r="B5579" s="21" t="s">
        <v>84</v>
      </c>
      <c r="C5579" s="21" t="s">
        <v>86</v>
      </c>
      <c r="D5579" s="22">
        <v>0</v>
      </c>
      <c r="E5579" s="23" t="s">
        <v>59</v>
      </c>
      <c r="F5579">
        <f t="shared" si="87"/>
        <v>202112</v>
      </c>
    </row>
    <row r="5580" spans="1:6" x14ac:dyDescent="0.3">
      <c r="A5580" s="21" t="s">
        <v>24</v>
      </c>
      <c r="B5580" s="21" t="s">
        <v>84</v>
      </c>
      <c r="C5580" s="21" t="s">
        <v>85</v>
      </c>
      <c r="D5580" s="22">
        <v>0</v>
      </c>
      <c r="E5580" s="23" t="s">
        <v>59</v>
      </c>
      <c r="F5580">
        <f t="shared" si="87"/>
        <v>202112</v>
      </c>
    </row>
    <row r="5581" spans="1:6" x14ac:dyDescent="0.3">
      <c r="A5581" s="21" t="s">
        <v>24</v>
      </c>
      <c r="B5581" s="21" t="s">
        <v>84</v>
      </c>
      <c r="C5581" s="21" t="s">
        <v>86</v>
      </c>
      <c r="D5581" s="22">
        <v>0</v>
      </c>
      <c r="E5581" s="23" t="s">
        <v>59</v>
      </c>
      <c r="F5581">
        <f t="shared" si="87"/>
        <v>202112</v>
      </c>
    </row>
    <row r="5582" spans="1:6" x14ac:dyDescent="0.3">
      <c r="A5582" s="21" t="s">
        <v>5</v>
      </c>
      <c r="B5582" s="21" t="s">
        <v>84</v>
      </c>
      <c r="C5582" s="21" t="s">
        <v>85</v>
      </c>
      <c r="D5582" s="22">
        <v>145</v>
      </c>
      <c r="E5582" s="23" t="s">
        <v>36</v>
      </c>
      <c r="F5582">
        <f t="shared" si="87"/>
        <v>202201</v>
      </c>
    </row>
    <row r="5583" spans="1:6" x14ac:dyDescent="0.3">
      <c r="A5583" s="21" t="s">
        <v>5</v>
      </c>
      <c r="B5583" s="21" t="s">
        <v>84</v>
      </c>
      <c r="C5583" s="21" t="s">
        <v>86</v>
      </c>
      <c r="D5583" s="22">
        <v>93</v>
      </c>
      <c r="E5583" s="23" t="s">
        <v>36</v>
      </c>
      <c r="F5583">
        <f t="shared" si="87"/>
        <v>202201</v>
      </c>
    </row>
    <row r="5584" spans="1:6" x14ac:dyDescent="0.3">
      <c r="A5584" s="21" t="s">
        <v>13</v>
      </c>
      <c r="B5584" s="21" t="s">
        <v>84</v>
      </c>
      <c r="C5584" s="21" t="s">
        <v>85</v>
      </c>
      <c r="D5584" s="22">
        <v>47</v>
      </c>
      <c r="E5584" s="23" t="s">
        <v>36</v>
      </c>
      <c r="F5584">
        <f t="shared" si="87"/>
        <v>202201</v>
      </c>
    </row>
    <row r="5585" spans="1:6" x14ac:dyDescent="0.3">
      <c r="A5585" s="21" t="s">
        <v>13</v>
      </c>
      <c r="B5585" s="21" t="s">
        <v>84</v>
      </c>
      <c r="C5585" s="21" t="s">
        <v>86</v>
      </c>
      <c r="D5585" s="22">
        <v>1</v>
      </c>
      <c r="E5585" s="23" t="s">
        <v>36</v>
      </c>
      <c r="F5585">
        <f t="shared" si="87"/>
        <v>202201</v>
      </c>
    </row>
    <row r="5586" spans="1:6" x14ac:dyDescent="0.3">
      <c r="A5586" s="21" t="s">
        <v>14</v>
      </c>
      <c r="B5586" s="21" t="s">
        <v>84</v>
      </c>
      <c r="C5586" s="21" t="s">
        <v>85</v>
      </c>
      <c r="D5586" s="22">
        <v>83</v>
      </c>
      <c r="E5586" s="23" t="s">
        <v>36</v>
      </c>
      <c r="F5586">
        <f t="shared" si="87"/>
        <v>202201</v>
      </c>
    </row>
    <row r="5587" spans="1:6" x14ac:dyDescent="0.3">
      <c r="A5587" s="21" t="s">
        <v>14</v>
      </c>
      <c r="B5587" s="21" t="s">
        <v>84</v>
      </c>
      <c r="C5587" s="21" t="s">
        <v>86</v>
      </c>
      <c r="D5587" s="22">
        <v>50</v>
      </c>
      <c r="E5587" s="23" t="s">
        <v>36</v>
      </c>
      <c r="F5587">
        <f t="shared" si="87"/>
        <v>202201</v>
      </c>
    </row>
    <row r="5588" spans="1:6" x14ac:dyDescent="0.3">
      <c r="A5588" s="21" t="s">
        <v>140</v>
      </c>
      <c r="B5588" s="21" t="s">
        <v>84</v>
      </c>
      <c r="C5588" s="21" t="s">
        <v>85</v>
      </c>
      <c r="D5588" s="22">
        <v>5</v>
      </c>
      <c r="E5588" s="23" t="s">
        <v>36</v>
      </c>
      <c r="F5588">
        <f t="shared" si="87"/>
        <v>202201</v>
      </c>
    </row>
    <row r="5589" spans="1:6" x14ac:dyDescent="0.3">
      <c r="A5589" s="21" t="s">
        <v>140</v>
      </c>
      <c r="B5589" s="21" t="s">
        <v>84</v>
      </c>
      <c r="C5589" s="21" t="s">
        <v>86</v>
      </c>
      <c r="D5589" s="22">
        <v>1</v>
      </c>
      <c r="E5589" s="23" t="s">
        <v>36</v>
      </c>
      <c r="F5589">
        <f t="shared" si="87"/>
        <v>202201</v>
      </c>
    </row>
    <row r="5590" spans="1:6" x14ac:dyDescent="0.3">
      <c r="A5590" s="21" t="s">
        <v>15</v>
      </c>
      <c r="B5590" s="21" t="s">
        <v>84</v>
      </c>
      <c r="C5590" s="21" t="s">
        <v>85</v>
      </c>
      <c r="D5590" s="22">
        <v>263</v>
      </c>
      <c r="E5590" s="23" t="s">
        <v>36</v>
      </c>
      <c r="F5590">
        <f t="shared" si="87"/>
        <v>202201</v>
      </c>
    </row>
    <row r="5591" spans="1:6" x14ac:dyDescent="0.3">
      <c r="A5591" s="21" t="s">
        <v>15</v>
      </c>
      <c r="B5591" s="21" t="s">
        <v>84</v>
      </c>
      <c r="C5591" s="21" t="s">
        <v>86</v>
      </c>
      <c r="D5591" s="22">
        <v>89</v>
      </c>
      <c r="E5591" s="23" t="s">
        <v>36</v>
      </c>
      <c r="F5591">
        <f t="shared" si="87"/>
        <v>202201</v>
      </c>
    </row>
    <row r="5592" spans="1:6" x14ac:dyDescent="0.3">
      <c r="A5592" s="21" t="s">
        <v>16</v>
      </c>
      <c r="B5592" s="21" t="s">
        <v>84</v>
      </c>
      <c r="C5592" s="21" t="s">
        <v>85</v>
      </c>
      <c r="D5592" s="22">
        <v>214</v>
      </c>
      <c r="E5592" s="23" t="s">
        <v>36</v>
      </c>
      <c r="F5592">
        <f t="shared" si="87"/>
        <v>202201</v>
      </c>
    </row>
    <row r="5593" spans="1:6" x14ac:dyDescent="0.3">
      <c r="A5593" s="21" t="s">
        <v>16</v>
      </c>
      <c r="B5593" s="21" t="s">
        <v>84</v>
      </c>
      <c r="C5593" s="21" t="s">
        <v>86</v>
      </c>
      <c r="D5593" s="22">
        <v>56</v>
      </c>
      <c r="E5593" s="23" t="s">
        <v>36</v>
      </c>
      <c r="F5593">
        <f t="shared" si="87"/>
        <v>202201</v>
      </c>
    </row>
    <row r="5594" spans="1:6" x14ac:dyDescent="0.3">
      <c r="A5594" s="21" t="s">
        <v>17</v>
      </c>
      <c r="B5594" s="21" t="s">
        <v>84</v>
      </c>
      <c r="C5594" s="21" t="s">
        <v>85</v>
      </c>
      <c r="D5594" s="22">
        <v>11</v>
      </c>
      <c r="E5594" s="23" t="s">
        <v>36</v>
      </c>
      <c r="F5594">
        <f t="shared" si="87"/>
        <v>202201</v>
      </c>
    </row>
    <row r="5595" spans="1:6" x14ac:dyDescent="0.3">
      <c r="A5595" s="21" t="s">
        <v>17</v>
      </c>
      <c r="B5595" s="21" t="s">
        <v>84</v>
      </c>
      <c r="C5595" s="21" t="s">
        <v>86</v>
      </c>
      <c r="D5595" s="22">
        <v>2</v>
      </c>
      <c r="E5595" s="23" t="s">
        <v>36</v>
      </c>
      <c r="F5595">
        <f t="shared" si="87"/>
        <v>202201</v>
      </c>
    </row>
    <row r="5596" spans="1:6" x14ac:dyDescent="0.3">
      <c r="A5596" s="21" t="s">
        <v>141</v>
      </c>
      <c r="B5596" s="21" t="s">
        <v>84</v>
      </c>
      <c r="C5596" s="21" t="s">
        <v>85</v>
      </c>
      <c r="D5596" s="22">
        <v>1</v>
      </c>
      <c r="E5596" s="23" t="s">
        <v>36</v>
      </c>
      <c r="F5596">
        <f t="shared" si="87"/>
        <v>202201</v>
      </c>
    </row>
    <row r="5597" spans="1:6" x14ac:dyDescent="0.3">
      <c r="A5597" s="21" t="s">
        <v>141</v>
      </c>
      <c r="B5597" s="21" t="s">
        <v>84</v>
      </c>
      <c r="C5597" s="21" t="s">
        <v>86</v>
      </c>
      <c r="D5597" s="22">
        <v>0</v>
      </c>
      <c r="E5597" s="23" t="s">
        <v>36</v>
      </c>
      <c r="F5597">
        <f t="shared" si="87"/>
        <v>202201</v>
      </c>
    </row>
    <row r="5598" spans="1:6" x14ac:dyDescent="0.3">
      <c r="A5598" s="21" t="s">
        <v>18</v>
      </c>
      <c r="B5598" s="21" t="s">
        <v>84</v>
      </c>
      <c r="C5598" s="21" t="s">
        <v>85</v>
      </c>
      <c r="D5598" s="22">
        <v>90</v>
      </c>
      <c r="E5598" s="23" t="s">
        <v>36</v>
      </c>
      <c r="F5598">
        <f t="shared" si="87"/>
        <v>202201</v>
      </c>
    </row>
    <row r="5599" spans="1:6" x14ac:dyDescent="0.3">
      <c r="A5599" s="21" t="s">
        <v>18</v>
      </c>
      <c r="B5599" s="21" t="s">
        <v>84</v>
      </c>
      <c r="C5599" s="21" t="s">
        <v>86</v>
      </c>
      <c r="D5599" s="22">
        <v>58</v>
      </c>
      <c r="E5599" s="23" t="s">
        <v>36</v>
      </c>
      <c r="F5599">
        <f t="shared" si="87"/>
        <v>202201</v>
      </c>
    </row>
    <row r="5600" spans="1:6" x14ac:dyDescent="0.3">
      <c r="A5600" s="21" t="s">
        <v>19</v>
      </c>
      <c r="B5600" s="21" t="s">
        <v>84</v>
      </c>
      <c r="C5600" s="21" t="s">
        <v>85</v>
      </c>
      <c r="D5600" s="22">
        <v>9</v>
      </c>
      <c r="E5600" s="23" t="s">
        <v>36</v>
      </c>
      <c r="F5600">
        <f t="shared" si="87"/>
        <v>202201</v>
      </c>
    </row>
    <row r="5601" spans="1:6" x14ac:dyDescent="0.3">
      <c r="A5601" s="21" t="s">
        <v>19</v>
      </c>
      <c r="B5601" s="21" t="s">
        <v>84</v>
      </c>
      <c r="C5601" s="21" t="s">
        <v>86</v>
      </c>
      <c r="D5601" s="22">
        <v>6</v>
      </c>
      <c r="E5601" s="23" t="s">
        <v>36</v>
      </c>
      <c r="F5601">
        <f t="shared" si="87"/>
        <v>202201</v>
      </c>
    </row>
    <row r="5602" spans="1:6" x14ac:dyDescent="0.3">
      <c r="A5602" s="21" t="s">
        <v>20</v>
      </c>
      <c r="B5602" s="21" t="s">
        <v>84</v>
      </c>
      <c r="C5602" s="21" t="s">
        <v>85</v>
      </c>
      <c r="D5602" s="22">
        <v>13</v>
      </c>
      <c r="E5602" s="23" t="s">
        <v>36</v>
      </c>
      <c r="F5602">
        <f t="shared" si="87"/>
        <v>202201</v>
      </c>
    </row>
    <row r="5603" spans="1:6" x14ac:dyDescent="0.3">
      <c r="A5603" s="21" t="s">
        <v>20</v>
      </c>
      <c r="B5603" s="21" t="s">
        <v>84</v>
      </c>
      <c r="C5603" s="21" t="s">
        <v>86</v>
      </c>
      <c r="D5603" s="22">
        <v>1</v>
      </c>
      <c r="E5603" s="23" t="s">
        <v>36</v>
      </c>
      <c r="F5603">
        <f t="shared" si="87"/>
        <v>202201</v>
      </c>
    </row>
    <row r="5604" spans="1:6" x14ac:dyDescent="0.3">
      <c r="A5604" s="21" t="s">
        <v>21</v>
      </c>
      <c r="B5604" s="21" t="s">
        <v>84</v>
      </c>
      <c r="C5604" s="21" t="s">
        <v>85</v>
      </c>
      <c r="D5604" s="22">
        <v>10</v>
      </c>
      <c r="E5604" s="23" t="s">
        <v>36</v>
      </c>
      <c r="F5604">
        <f t="shared" si="87"/>
        <v>202201</v>
      </c>
    </row>
    <row r="5605" spans="1:6" x14ac:dyDescent="0.3">
      <c r="A5605" s="21" t="s">
        <v>21</v>
      </c>
      <c r="B5605" s="21" t="s">
        <v>84</v>
      </c>
      <c r="C5605" s="21" t="s">
        <v>86</v>
      </c>
      <c r="D5605" s="22">
        <v>3</v>
      </c>
      <c r="E5605" s="23" t="s">
        <v>36</v>
      </c>
      <c r="F5605">
        <f t="shared" si="87"/>
        <v>202201</v>
      </c>
    </row>
    <row r="5606" spans="1:6" x14ac:dyDescent="0.3">
      <c r="A5606" s="21" t="s">
        <v>22</v>
      </c>
      <c r="B5606" s="21" t="s">
        <v>84</v>
      </c>
      <c r="C5606" s="21" t="s">
        <v>85</v>
      </c>
      <c r="D5606" s="22">
        <v>3</v>
      </c>
      <c r="E5606" s="23" t="s">
        <v>36</v>
      </c>
      <c r="F5606">
        <f t="shared" si="87"/>
        <v>202201</v>
      </c>
    </row>
    <row r="5607" spans="1:6" x14ac:dyDescent="0.3">
      <c r="A5607" s="21" t="s">
        <v>22</v>
      </c>
      <c r="B5607" s="21" t="s">
        <v>84</v>
      </c>
      <c r="C5607" s="21" t="s">
        <v>86</v>
      </c>
      <c r="D5607" s="22">
        <v>1</v>
      </c>
      <c r="E5607" s="23" t="s">
        <v>36</v>
      </c>
      <c r="F5607">
        <f t="shared" si="87"/>
        <v>202201</v>
      </c>
    </row>
    <row r="5608" spans="1:6" x14ac:dyDescent="0.3">
      <c r="A5608" s="21" t="s">
        <v>23</v>
      </c>
      <c r="B5608" s="21" t="s">
        <v>84</v>
      </c>
      <c r="C5608" s="21" t="s">
        <v>85</v>
      </c>
      <c r="D5608" s="22">
        <v>0</v>
      </c>
      <c r="E5608" s="23" t="s">
        <v>36</v>
      </c>
      <c r="F5608">
        <f t="shared" si="87"/>
        <v>202201</v>
      </c>
    </row>
    <row r="5609" spans="1:6" x14ac:dyDescent="0.3">
      <c r="A5609" s="21" t="s">
        <v>23</v>
      </c>
      <c r="B5609" s="21" t="s">
        <v>84</v>
      </c>
      <c r="C5609" s="21" t="s">
        <v>86</v>
      </c>
      <c r="D5609" s="22">
        <v>0</v>
      </c>
      <c r="E5609" s="23" t="s">
        <v>36</v>
      </c>
      <c r="F5609">
        <f t="shared" si="87"/>
        <v>202201</v>
      </c>
    </row>
    <row r="5610" spans="1:6" x14ac:dyDescent="0.3">
      <c r="A5610" s="21" t="s">
        <v>24</v>
      </c>
      <c r="B5610" s="21" t="s">
        <v>84</v>
      </c>
      <c r="C5610" s="21" t="s">
        <v>85</v>
      </c>
      <c r="D5610" s="22">
        <v>2</v>
      </c>
      <c r="E5610" s="23" t="s">
        <v>36</v>
      </c>
      <c r="F5610">
        <f t="shared" si="87"/>
        <v>202201</v>
      </c>
    </row>
    <row r="5611" spans="1:6" x14ac:dyDescent="0.3">
      <c r="A5611" s="21" t="s">
        <v>24</v>
      </c>
      <c r="B5611" s="21" t="s">
        <v>84</v>
      </c>
      <c r="C5611" s="21" t="s">
        <v>86</v>
      </c>
      <c r="D5611" s="22">
        <v>0</v>
      </c>
      <c r="E5611" s="23" t="s">
        <v>36</v>
      </c>
      <c r="F5611">
        <f t="shared" si="87"/>
        <v>202201</v>
      </c>
    </row>
    <row r="5612" spans="1:6" x14ac:dyDescent="0.3">
      <c r="A5612" s="21" t="s">
        <v>5</v>
      </c>
      <c r="B5612" s="21" t="s">
        <v>84</v>
      </c>
      <c r="C5612" s="21" t="s">
        <v>85</v>
      </c>
      <c r="D5612" s="22">
        <v>137</v>
      </c>
      <c r="E5612" s="23" t="s">
        <v>37</v>
      </c>
      <c r="F5612">
        <f t="shared" si="87"/>
        <v>202202</v>
      </c>
    </row>
    <row r="5613" spans="1:6" x14ac:dyDescent="0.3">
      <c r="A5613" s="21" t="s">
        <v>5</v>
      </c>
      <c r="B5613" s="21" t="s">
        <v>84</v>
      </c>
      <c r="C5613" s="21" t="s">
        <v>86</v>
      </c>
      <c r="D5613" s="22">
        <v>63</v>
      </c>
      <c r="E5613" s="23" t="s">
        <v>37</v>
      </c>
      <c r="F5613">
        <f t="shared" si="87"/>
        <v>202202</v>
      </c>
    </row>
    <row r="5614" spans="1:6" x14ac:dyDescent="0.3">
      <c r="A5614" s="21" t="s">
        <v>13</v>
      </c>
      <c r="B5614" s="21" t="s">
        <v>84</v>
      </c>
      <c r="C5614" s="21" t="s">
        <v>85</v>
      </c>
      <c r="D5614" s="22">
        <v>41</v>
      </c>
      <c r="E5614" s="23" t="s">
        <v>37</v>
      </c>
      <c r="F5614">
        <f t="shared" si="87"/>
        <v>202202</v>
      </c>
    </row>
    <row r="5615" spans="1:6" x14ac:dyDescent="0.3">
      <c r="A5615" s="21" t="s">
        <v>13</v>
      </c>
      <c r="B5615" s="21" t="s">
        <v>84</v>
      </c>
      <c r="C5615" s="21" t="s">
        <v>86</v>
      </c>
      <c r="D5615" s="22">
        <v>3</v>
      </c>
      <c r="E5615" s="23" t="s">
        <v>37</v>
      </c>
      <c r="F5615">
        <f t="shared" si="87"/>
        <v>202202</v>
      </c>
    </row>
    <row r="5616" spans="1:6" x14ac:dyDescent="0.3">
      <c r="A5616" s="21" t="s">
        <v>14</v>
      </c>
      <c r="B5616" s="21" t="s">
        <v>84</v>
      </c>
      <c r="C5616" s="21" t="s">
        <v>85</v>
      </c>
      <c r="D5616" s="22">
        <v>80</v>
      </c>
      <c r="E5616" s="23" t="s">
        <v>37</v>
      </c>
      <c r="F5616">
        <f t="shared" si="87"/>
        <v>202202</v>
      </c>
    </row>
    <row r="5617" spans="1:6" x14ac:dyDescent="0.3">
      <c r="A5617" s="21" t="s">
        <v>14</v>
      </c>
      <c r="B5617" s="21" t="s">
        <v>84</v>
      </c>
      <c r="C5617" s="21" t="s">
        <v>86</v>
      </c>
      <c r="D5617" s="22">
        <v>52</v>
      </c>
      <c r="E5617" s="23" t="s">
        <v>37</v>
      </c>
      <c r="F5617">
        <f t="shared" si="87"/>
        <v>202202</v>
      </c>
    </row>
    <row r="5618" spans="1:6" x14ac:dyDescent="0.3">
      <c r="A5618" s="21" t="s">
        <v>140</v>
      </c>
      <c r="B5618" s="21" t="s">
        <v>84</v>
      </c>
      <c r="C5618" s="21" t="s">
        <v>85</v>
      </c>
      <c r="D5618" s="22">
        <v>3</v>
      </c>
      <c r="E5618" s="23" t="s">
        <v>37</v>
      </c>
      <c r="F5618">
        <f t="shared" si="87"/>
        <v>202202</v>
      </c>
    </row>
    <row r="5619" spans="1:6" x14ac:dyDescent="0.3">
      <c r="A5619" s="21" t="s">
        <v>140</v>
      </c>
      <c r="B5619" s="21" t="s">
        <v>84</v>
      </c>
      <c r="C5619" s="21" t="s">
        <v>86</v>
      </c>
      <c r="D5619" s="22">
        <v>1</v>
      </c>
      <c r="E5619" s="23" t="s">
        <v>37</v>
      </c>
      <c r="F5619">
        <f t="shared" si="87"/>
        <v>202202</v>
      </c>
    </row>
    <row r="5620" spans="1:6" x14ac:dyDescent="0.3">
      <c r="A5620" s="21" t="s">
        <v>15</v>
      </c>
      <c r="B5620" s="21" t="s">
        <v>84</v>
      </c>
      <c r="C5620" s="21" t="s">
        <v>85</v>
      </c>
      <c r="D5620" s="22">
        <v>229</v>
      </c>
      <c r="E5620" s="23" t="s">
        <v>37</v>
      </c>
      <c r="F5620">
        <f t="shared" si="87"/>
        <v>202202</v>
      </c>
    </row>
    <row r="5621" spans="1:6" x14ac:dyDescent="0.3">
      <c r="A5621" s="21" t="s">
        <v>15</v>
      </c>
      <c r="B5621" s="21" t="s">
        <v>84</v>
      </c>
      <c r="C5621" s="21" t="s">
        <v>86</v>
      </c>
      <c r="D5621" s="22">
        <v>85</v>
      </c>
      <c r="E5621" s="23" t="s">
        <v>37</v>
      </c>
      <c r="F5621">
        <f t="shared" si="87"/>
        <v>202202</v>
      </c>
    </row>
    <row r="5622" spans="1:6" x14ac:dyDescent="0.3">
      <c r="A5622" s="21" t="s">
        <v>16</v>
      </c>
      <c r="B5622" s="21" t="s">
        <v>84</v>
      </c>
      <c r="C5622" s="21" t="s">
        <v>85</v>
      </c>
      <c r="D5622" s="22">
        <v>216</v>
      </c>
      <c r="E5622" s="23" t="s">
        <v>37</v>
      </c>
      <c r="F5622">
        <f t="shared" si="87"/>
        <v>202202</v>
      </c>
    </row>
    <row r="5623" spans="1:6" x14ac:dyDescent="0.3">
      <c r="A5623" s="21" t="s">
        <v>16</v>
      </c>
      <c r="B5623" s="21" t="s">
        <v>84</v>
      </c>
      <c r="C5623" s="21" t="s">
        <v>86</v>
      </c>
      <c r="D5623" s="22">
        <v>54</v>
      </c>
      <c r="E5623" s="23" t="s">
        <v>37</v>
      </c>
      <c r="F5623">
        <f t="shared" si="87"/>
        <v>202202</v>
      </c>
    </row>
    <row r="5624" spans="1:6" x14ac:dyDescent="0.3">
      <c r="A5624" s="21" t="s">
        <v>17</v>
      </c>
      <c r="B5624" s="21" t="s">
        <v>84</v>
      </c>
      <c r="C5624" s="21" t="s">
        <v>85</v>
      </c>
      <c r="D5624" s="22">
        <v>34</v>
      </c>
      <c r="E5624" s="23" t="s">
        <v>37</v>
      </c>
      <c r="F5624">
        <f t="shared" si="87"/>
        <v>202202</v>
      </c>
    </row>
    <row r="5625" spans="1:6" x14ac:dyDescent="0.3">
      <c r="A5625" s="21" t="s">
        <v>17</v>
      </c>
      <c r="B5625" s="21" t="s">
        <v>84</v>
      </c>
      <c r="C5625" s="21" t="s">
        <v>86</v>
      </c>
      <c r="D5625" s="22">
        <v>3</v>
      </c>
      <c r="E5625" s="23" t="s">
        <v>37</v>
      </c>
      <c r="F5625">
        <f t="shared" si="87"/>
        <v>202202</v>
      </c>
    </row>
    <row r="5626" spans="1:6" x14ac:dyDescent="0.3">
      <c r="A5626" s="21" t="s">
        <v>141</v>
      </c>
      <c r="B5626" s="21" t="s">
        <v>84</v>
      </c>
      <c r="C5626" s="21" t="s">
        <v>85</v>
      </c>
      <c r="D5626" s="22">
        <v>4</v>
      </c>
      <c r="E5626" s="23" t="s">
        <v>37</v>
      </c>
      <c r="F5626">
        <f t="shared" si="87"/>
        <v>202202</v>
      </c>
    </row>
    <row r="5627" spans="1:6" x14ac:dyDescent="0.3">
      <c r="A5627" s="21" t="s">
        <v>141</v>
      </c>
      <c r="B5627" s="21" t="s">
        <v>84</v>
      </c>
      <c r="C5627" s="21" t="s">
        <v>86</v>
      </c>
      <c r="D5627" s="22">
        <v>0</v>
      </c>
      <c r="E5627" s="23" t="s">
        <v>37</v>
      </c>
      <c r="F5627">
        <f t="shared" si="87"/>
        <v>202202</v>
      </c>
    </row>
    <row r="5628" spans="1:6" x14ac:dyDescent="0.3">
      <c r="A5628" s="21" t="s">
        <v>18</v>
      </c>
      <c r="B5628" s="21" t="s">
        <v>84</v>
      </c>
      <c r="C5628" s="21" t="s">
        <v>85</v>
      </c>
      <c r="D5628" s="22">
        <v>85</v>
      </c>
      <c r="E5628" s="23" t="s">
        <v>37</v>
      </c>
      <c r="F5628">
        <f t="shared" si="87"/>
        <v>202202</v>
      </c>
    </row>
    <row r="5629" spans="1:6" x14ac:dyDescent="0.3">
      <c r="A5629" s="21" t="s">
        <v>18</v>
      </c>
      <c r="B5629" s="21" t="s">
        <v>84</v>
      </c>
      <c r="C5629" s="21" t="s">
        <v>86</v>
      </c>
      <c r="D5629" s="22">
        <v>53</v>
      </c>
      <c r="E5629" s="23" t="s">
        <v>37</v>
      </c>
      <c r="F5629">
        <f t="shared" si="87"/>
        <v>202202</v>
      </c>
    </row>
    <row r="5630" spans="1:6" x14ac:dyDescent="0.3">
      <c r="A5630" s="21" t="s">
        <v>19</v>
      </c>
      <c r="B5630" s="21" t="s">
        <v>84</v>
      </c>
      <c r="C5630" s="21" t="s">
        <v>85</v>
      </c>
      <c r="D5630" s="22">
        <v>13</v>
      </c>
      <c r="E5630" s="23" t="s">
        <v>37</v>
      </c>
      <c r="F5630">
        <f t="shared" si="87"/>
        <v>202202</v>
      </c>
    </row>
    <row r="5631" spans="1:6" x14ac:dyDescent="0.3">
      <c r="A5631" s="21" t="s">
        <v>19</v>
      </c>
      <c r="B5631" s="21" t="s">
        <v>84</v>
      </c>
      <c r="C5631" s="21" t="s">
        <v>86</v>
      </c>
      <c r="D5631" s="22">
        <v>4</v>
      </c>
      <c r="E5631" s="23" t="s">
        <v>37</v>
      </c>
      <c r="F5631">
        <f t="shared" si="87"/>
        <v>202202</v>
      </c>
    </row>
    <row r="5632" spans="1:6" x14ac:dyDescent="0.3">
      <c r="A5632" s="21" t="s">
        <v>20</v>
      </c>
      <c r="B5632" s="21" t="s">
        <v>84</v>
      </c>
      <c r="C5632" s="21" t="s">
        <v>85</v>
      </c>
      <c r="D5632" s="22">
        <v>12</v>
      </c>
      <c r="E5632" s="23" t="s">
        <v>37</v>
      </c>
      <c r="F5632">
        <f t="shared" si="87"/>
        <v>202202</v>
      </c>
    </row>
    <row r="5633" spans="1:6" x14ac:dyDescent="0.3">
      <c r="A5633" s="21" t="s">
        <v>20</v>
      </c>
      <c r="B5633" s="21" t="s">
        <v>84</v>
      </c>
      <c r="C5633" s="21" t="s">
        <v>86</v>
      </c>
      <c r="D5633" s="22">
        <v>5</v>
      </c>
      <c r="E5633" s="23" t="s">
        <v>37</v>
      </c>
      <c r="F5633">
        <f t="shared" si="87"/>
        <v>202202</v>
      </c>
    </row>
    <row r="5634" spans="1:6" x14ac:dyDescent="0.3">
      <c r="A5634" s="21" t="s">
        <v>21</v>
      </c>
      <c r="B5634" s="21" t="s">
        <v>84</v>
      </c>
      <c r="C5634" s="21" t="s">
        <v>85</v>
      </c>
      <c r="D5634" s="22">
        <v>15</v>
      </c>
      <c r="E5634" s="23" t="s">
        <v>37</v>
      </c>
      <c r="F5634">
        <f t="shared" si="87"/>
        <v>202202</v>
      </c>
    </row>
    <row r="5635" spans="1:6" x14ac:dyDescent="0.3">
      <c r="A5635" s="21" t="s">
        <v>21</v>
      </c>
      <c r="B5635" s="21" t="s">
        <v>84</v>
      </c>
      <c r="C5635" s="21" t="s">
        <v>86</v>
      </c>
      <c r="D5635" s="22">
        <v>4</v>
      </c>
      <c r="E5635" s="23" t="s">
        <v>37</v>
      </c>
      <c r="F5635">
        <f t="shared" ref="F5635:F5698" si="88">YEAR(E5635)*100+MONTH(E5635)</f>
        <v>202202</v>
      </c>
    </row>
    <row r="5636" spans="1:6" x14ac:dyDescent="0.3">
      <c r="A5636" s="21" t="s">
        <v>22</v>
      </c>
      <c r="B5636" s="21" t="s">
        <v>84</v>
      </c>
      <c r="C5636" s="21" t="s">
        <v>85</v>
      </c>
      <c r="D5636" s="22">
        <v>4</v>
      </c>
      <c r="E5636" s="23" t="s">
        <v>37</v>
      </c>
      <c r="F5636">
        <f t="shared" si="88"/>
        <v>202202</v>
      </c>
    </row>
    <row r="5637" spans="1:6" x14ac:dyDescent="0.3">
      <c r="A5637" s="21" t="s">
        <v>22</v>
      </c>
      <c r="B5637" s="21" t="s">
        <v>84</v>
      </c>
      <c r="C5637" s="21" t="s">
        <v>86</v>
      </c>
      <c r="D5637" s="22">
        <v>1</v>
      </c>
      <c r="E5637" s="23" t="s">
        <v>37</v>
      </c>
      <c r="F5637">
        <f t="shared" si="88"/>
        <v>202202</v>
      </c>
    </row>
    <row r="5638" spans="1:6" x14ac:dyDescent="0.3">
      <c r="A5638" s="21" t="s">
        <v>23</v>
      </c>
      <c r="B5638" s="21" t="s">
        <v>84</v>
      </c>
      <c r="C5638" s="21" t="s">
        <v>85</v>
      </c>
      <c r="D5638" s="22">
        <v>0</v>
      </c>
      <c r="E5638" s="23" t="s">
        <v>37</v>
      </c>
      <c r="F5638">
        <f t="shared" si="88"/>
        <v>202202</v>
      </c>
    </row>
    <row r="5639" spans="1:6" x14ac:dyDescent="0.3">
      <c r="A5639" s="21" t="s">
        <v>23</v>
      </c>
      <c r="B5639" s="21" t="s">
        <v>84</v>
      </c>
      <c r="C5639" s="21" t="s">
        <v>86</v>
      </c>
      <c r="D5639" s="22">
        <v>0</v>
      </c>
      <c r="E5639" s="23" t="s">
        <v>37</v>
      </c>
      <c r="F5639">
        <f t="shared" si="88"/>
        <v>202202</v>
      </c>
    </row>
    <row r="5640" spans="1:6" x14ac:dyDescent="0.3">
      <c r="A5640" s="21" t="s">
        <v>24</v>
      </c>
      <c r="B5640" s="21" t="s">
        <v>84</v>
      </c>
      <c r="C5640" s="21" t="s">
        <v>85</v>
      </c>
      <c r="D5640" s="22">
        <v>1</v>
      </c>
      <c r="E5640" s="23" t="s">
        <v>37</v>
      </c>
      <c r="F5640">
        <f t="shared" si="88"/>
        <v>202202</v>
      </c>
    </row>
    <row r="5641" spans="1:6" x14ac:dyDescent="0.3">
      <c r="A5641" s="21" t="s">
        <v>24</v>
      </c>
      <c r="B5641" s="21" t="s">
        <v>84</v>
      </c>
      <c r="C5641" s="21" t="s">
        <v>86</v>
      </c>
      <c r="D5641" s="22">
        <v>0</v>
      </c>
      <c r="E5641" s="23" t="s">
        <v>37</v>
      </c>
      <c r="F5641">
        <f t="shared" si="88"/>
        <v>202202</v>
      </c>
    </row>
    <row r="5642" spans="1:6" x14ac:dyDescent="0.3">
      <c r="A5642" s="21" t="s">
        <v>5</v>
      </c>
      <c r="B5642" s="21" t="s">
        <v>84</v>
      </c>
      <c r="C5642" s="21" t="s">
        <v>85</v>
      </c>
      <c r="D5642" s="22">
        <v>154</v>
      </c>
      <c r="E5642" s="23" t="s">
        <v>38</v>
      </c>
      <c r="F5642">
        <f t="shared" si="88"/>
        <v>202203</v>
      </c>
    </row>
    <row r="5643" spans="1:6" x14ac:dyDescent="0.3">
      <c r="A5643" s="21" t="s">
        <v>5</v>
      </c>
      <c r="B5643" s="21" t="s">
        <v>84</v>
      </c>
      <c r="C5643" s="21" t="s">
        <v>86</v>
      </c>
      <c r="D5643" s="22">
        <v>71</v>
      </c>
      <c r="E5643" s="23" t="s">
        <v>38</v>
      </c>
      <c r="F5643">
        <f t="shared" si="88"/>
        <v>202203</v>
      </c>
    </row>
    <row r="5644" spans="1:6" x14ac:dyDescent="0.3">
      <c r="A5644" s="21" t="s">
        <v>13</v>
      </c>
      <c r="B5644" s="21" t="s">
        <v>84</v>
      </c>
      <c r="C5644" s="21" t="s">
        <v>85</v>
      </c>
      <c r="D5644" s="22">
        <v>32</v>
      </c>
      <c r="E5644" s="23" t="s">
        <v>38</v>
      </c>
      <c r="F5644">
        <f t="shared" si="88"/>
        <v>202203</v>
      </c>
    </row>
    <row r="5645" spans="1:6" x14ac:dyDescent="0.3">
      <c r="A5645" s="21" t="s">
        <v>13</v>
      </c>
      <c r="B5645" s="21" t="s">
        <v>84</v>
      </c>
      <c r="C5645" s="21" t="s">
        <v>86</v>
      </c>
      <c r="D5645" s="22">
        <v>3</v>
      </c>
      <c r="E5645" s="23" t="s">
        <v>38</v>
      </c>
      <c r="F5645">
        <f t="shared" si="88"/>
        <v>202203</v>
      </c>
    </row>
    <row r="5646" spans="1:6" x14ac:dyDescent="0.3">
      <c r="A5646" s="21" t="s">
        <v>14</v>
      </c>
      <c r="B5646" s="21" t="s">
        <v>84</v>
      </c>
      <c r="C5646" s="21" t="s">
        <v>85</v>
      </c>
      <c r="D5646" s="22">
        <v>100</v>
      </c>
      <c r="E5646" s="23" t="s">
        <v>38</v>
      </c>
      <c r="F5646">
        <f t="shared" si="88"/>
        <v>202203</v>
      </c>
    </row>
    <row r="5647" spans="1:6" x14ac:dyDescent="0.3">
      <c r="A5647" s="21" t="s">
        <v>14</v>
      </c>
      <c r="B5647" s="21" t="s">
        <v>84</v>
      </c>
      <c r="C5647" s="21" t="s">
        <v>86</v>
      </c>
      <c r="D5647" s="22">
        <v>58</v>
      </c>
      <c r="E5647" s="23" t="s">
        <v>38</v>
      </c>
      <c r="F5647">
        <f t="shared" si="88"/>
        <v>202203</v>
      </c>
    </row>
    <row r="5648" spans="1:6" x14ac:dyDescent="0.3">
      <c r="A5648" s="21" t="s">
        <v>140</v>
      </c>
      <c r="B5648" s="21" t="s">
        <v>84</v>
      </c>
      <c r="C5648" s="21" t="s">
        <v>85</v>
      </c>
      <c r="D5648" s="22">
        <v>3</v>
      </c>
      <c r="E5648" s="23" t="s">
        <v>38</v>
      </c>
      <c r="F5648">
        <f t="shared" si="88"/>
        <v>202203</v>
      </c>
    </row>
    <row r="5649" spans="1:6" x14ac:dyDescent="0.3">
      <c r="A5649" s="21" t="s">
        <v>140</v>
      </c>
      <c r="B5649" s="21" t="s">
        <v>84</v>
      </c>
      <c r="C5649" s="21" t="s">
        <v>86</v>
      </c>
      <c r="D5649" s="22">
        <v>0</v>
      </c>
      <c r="E5649" s="23" t="s">
        <v>38</v>
      </c>
      <c r="F5649">
        <f t="shared" si="88"/>
        <v>202203</v>
      </c>
    </row>
    <row r="5650" spans="1:6" x14ac:dyDescent="0.3">
      <c r="A5650" s="21" t="s">
        <v>15</v>
      </c>
      <c r="B5650" s="21" t="s">
        <v>84</v>
      </c>
      <c r="C5650" s="21" t="s">
        <v>85</v>
      </c>
      <c r="D5650" s="22">
        <v>320</v>
      </c>
      <c r="E5650" s="23" t="s">
        <v>38</v>
      </c>
      <c r="F5650">
        <f t="shared" si="88"/>
        <v>202203</v>
      </c>
    </row>
    <row r="5651" spans="1:6" x14ac:dyDescent="0.3">
      <c r="A5651" s="21" t="s">
        <v>15</v>
      </c>
      <c r="B5651" s="21" t="s">
        <v>84</v>
      </c>
      <c r="C5651" s="21" t="s">
        <v>86</v>
      </c>
      <c r="D5651" s="22">
        <v>88</v>
      </c>
      <c r="E5651" s="23" t="s">
        <v>38</v>
      </c>
      <c r="F5651">
        <f t="shared" si="88"/>
        <v>202203</v>
      </c>
    </row>
    <row r="5652" spans="1:6" x14ac:dyDescent="0.3">
      <c r="A5652" s="21" t="s">
        <v>16</v>
      </c>
      <c r="B5652" s="21" t="s">
        <v>84</v>
      </c>
      <c r="C5652" s="21" t="s">
        <v>85</v>
      </c>
      <c r="D5652" s="22">
        <v>296</v>
      </c>
      <c r="E5652" s="23" t="s">
        <v>38</v>
      </c>
      <c r="F5652">
        <f t="shared" si="88"/>
        <v>202203</v>
      </c>
    </row>
    <row r="5653" spans="1:6" x14ac:dyDescent="0.3">
      <c r="A5653" s="21" t="s">
        <v>16</v>
      </c>
      <c r="B5653" s="21" t="s">
        <v>84</v>
      </c>
      <c r="C5653" s="21" t="s">
        <v>86</v>
      </c>
      <c r="D5653" s="22">
        <v>75</v>
      </c>
      <c r="E5653" s="23" t="s">
        <v>38</v>
      </c>
      <c r="F5653">
        <f t="shared" si="88"/>
        <v>202203</v>
      </c>
    </row>
    <row r="5654" spans="1:6" x14ac:dyDescent="0.3">
      <c r="A5654" s="21" t="s">
        <v>17</v>
      </c>
      <c r="B5654" s="21" t="s">
        <v>84</v>
      </c>
      <c r="C5654" s="21" t="s">
        <v>85</v>
      </c>
      <c r="D5654" s="22">
        <v>23</v>
      </c>
      <c r="E5654" s="23" t="s">
        <v>38</v>
      </c>
      <c r="F5654">
        <f t="shared" si="88"/>
        <v>202203</v>
      </c>
    </row>
    <row r="5655" spans="1:6" x14ac:dyDescent="0.3">
      <c r="A5655" s="21" t="s">
        <v>17</v>
      </c>
      <c r="B5655" s="21" t="s">
        <v>84</v>
      </c>
      <c r="C5655" s="21" t="s">
        <v>86</v>
      </c>
      <c r="D5655" s="22">
        <v>0</v>
      </c>
      <c r="E5655" s="23" t="s">
        <v>38</v>
      </c>
      <c r="F5655">
        <f t="shared" si="88"/>
        <v>202203</v>
      </c>
    </row>
    <row r="5656" spans="1:6" x14ac:dyDescent="0.3">
      <c r="A5656" s="21" t="s">
        <v>141</v>
      </c>
      <c r="B5656" s="21" t="s">
        <v>84</v>
      </c>
      <c r="C5656" s="21" t="s">
        <v>85</v>
      </c>
      <c r="D5656" s="22">
        <v>17</v>
      </c>
      <c r="E5656" s="23" t="s">
        <v>38</v>
      </c>
      <c r="F5656">
        <f t="shared" si="88"/>
        <v>202203</v>
      </c>
    </row>
    <row r="5657" spans="1:6" x14ac:dyDescent="0.3">
      <c r="A5657" s="21" t="s">
        <v>141</v>
      </c>
      <c r="B5657" s="21" t="s">
        <v>84</v>
      </c>
      <c r="C5657" s="21" t="s">
        <v>86</v>
      </c>
      <c r="D5657" s="22">
        <v>1</v>
      </c>
      <c r="E5657" s="23" t="s">
        <v>38</v>
      </c>
      <c r="F5657">
        <f t="shared" si="88"/>
        <v>202203</v>
      </c>
    </row>
    <row r="5658" spans="1:6" x14ac:dyDescent="0.3">
      <c r="A5658" s="21" t="s">
        <v>18</v>
      </c>
      <c r="B5658" s="21" t="s">
        <v>84</v>
      </c>
      <c r="C5658" s="21" t="s">
        <v>85</v>
      </c>
      <c r="D5658" s="22">
        <v>107</v>
      </c>
      <c r="E5658" s="23" t="s">
        <v>38</v>
      </c>
      <c r="F5658">
        <f t="shared" si="88"/>
        <v>202203</v>
      </c>
    </row>
    <row r="5659" spans="1:6" x14ac:dyDescent="0.3">
      <c r="A5659" s="21" t="s">
        <v>18</v>
      </c>
      <c r="B5659" s="21" t="s">
        <v>84</v>
      </c>
      <c r="C5659" s="21" t="s">
        <v>86</v>
      </c>
      <c r="D5659" s="22">
        <v>68</v>
      </c>
      <c r="E5659" s="23" t="s">
        <v>38</v>
      </c>
      <c r="F5659">
        <f t="shared" si="88"/>
        <v>202203</v>
      </c>
    </row>
    <row r="5660" spans="1:6" x14ac:dyDescent="0.3">
      <c r="A5660" s="21" t="s">
        <v>19</v>
      </c>
      <c r="B5660" s="21" t="s">
        <v>84</v>
      </c>
      <c r="C5660" s="21" t="s">
        <v>85</v>
      </c>
      <c r="D5660" s="22">
        <v>16</v>
      </c>
      <c r="E5660" s="23" t="s">
        <v>38</v>
      </c>
      <c r="F5660">
        <f t="shared" si="88"/>
        <v>202203</v>
      </c>
    </row>
    <row r="5661" spans="1:6" x14ac:dyDescent="0.3">
      <c r="A5661" s="21" t="s">
        <v>19</v>
      </c>
      <c r="B5661" s="21" t="s">
        <v>84</v>
      </c>
      <c r="C5661" s="21" t="s">
        <v>86</v>
      </c>
      <c r="D5661" s="22">
        <v>8</v>
      </c>
      <c r="E5661" s="23" t="s">
        <v>38</v>
      </c>
      <c r="F5661">
        <f t="shared" si="88"/>
        <v>202203</v>
      </c>
    </row>
    <row r="5662" spans="1:6" x14ac:dyDescent="0.3">
      <c r="A5662" s="21" t="s">
        <v>20</v>
      </c>
      <c r="B5662" s="21" t="s">
        <v>84</v>
      </c>
      <c r="C5662" s="21" t="s">
        <v>85</v>
      </c>
      <c r="D5662" s="22">
        <v>13</v>
      </c>
      <c r="E5662" s="23" t="s">
        <v>38</v>
      </c>
      <c r="F5662">
        <f t="shared" si="88"/>
        <v>202203</v>
      </c>
    </row>
    <row r="5663" spans="1:6" x14ac:dyDescent="0.3">
      <c r="A5663" s="21" t="s">
        <v>20</v>
      </c>
      <c r="B5663" s="21" t="s">
        <v>84</v>
      </c>
      <c r="C5663" s="21" t="s">
        <v>86</v>
      </c>
      <c r="D5663" s="22">
        <v>1</v>
      </c>
      <c r="E5663" s="23" t="s">
        <v>38</v>
      </c>
      <c r="F5663">
        <f t="shared" si="88"/>
        <v>202203</v>
      </c>
    </row>
    <row r="5664" spans="1:6" x14ac:dyDescent="0.3">
      <c r="A5664" s="21" t="s">
        <v>21</v>
      </c>
      <c r="B5664" s="21" t="s">
        <v>84</v>
      </c>
      <c r="C5664" s="21" t="s">
        <v>85</v>
      </c>
      <c r="D5664" s="22">
        <v>17</v>
      </c>
      <c r="E5664" s="23" t="s">
        <v>38</v>
      </c>
      <c r="F5664">
        <f t="shared" si="88"/>
        <v>202203</v>
      </c>
    </row>
    <row r="5665" spans="1:6" x14ac:dyDescent="0.3">
      <c r="A5665" s="21" t="s">
        <v>21</v>
      </c>
      <c r="B5665" s="21" t="s">
        <v>84</v>
      </c>
      <c r="C5665" s="21" t="s">
        <v>86</v>
      </c>
      <c r="D5665" s="22">
        <v>6</v>
      </c>
      <c r="E5665" s="23" t="s">
        <v>38</v>
      </c>
      <c r="F5665">
        <f t="shared" si="88"/>
        <v>202203</v>
      </c>
    </row>
    <row r="5666" spans="1:6" x14ac:dyDescent="0.3">
      <c r="A5666" s="21" t="s">
        <v>22</v>
      </c>
      <c r="B5666" s="21" t="s">
        <v>84</v>
      </c>
      <c r="C5666" s="21" t="s">
        <v>85</v>
      </c>
      <c r="D5666" s="22">
        <v>9</v>
      </c>
      <c r="E5666" s="23" t="s">
        <v>38</v>
      </c>
      <c r="F5666">
        <f t="shared" si="88"/>
        <v>202203</v>
      </c>
    </row>
    <row r="5667" spans="1:6" x14ac:dyDescent="0.3">
      <c r="A5667" s="21" t="s">
        <v>22</v>
      </c>
      <c r="B5667" s="21" t="s">
        <v>84</v>
      </c>
      <c r="C5667" s="21" t="s">
        <v>86</v>
      </c>
      <c r="D5667" s="22">
        <v>2</v>
      </c>
      <c r="E5667" s="23" t="s">
        <v>38</v>
      </c>
      <c r="F5667">
        <f t="shared" si="88"/>
        <v>202203</v>
      </c>
    </row>
    <row r="5668" spans="1:6" x14ac:dyDescent="0.3">
      <c r="A5668" s="21" t="s">
        <v>23</v>
      </c>
      <c r="B5668" s="21" t="s">
        <v>84</v>
      </c>
      <c r="C5668" s="21" t="s">
        <v>85</v>
      </c>
      <c r="D5668" s="22">
        <v>0</v>
      </c>
      <c r="E5668" s="23" t="s">
        <v>38</v>
      </c>
      <c r="F5668">
        <f t="shared" si="88"/>
        <v>202203</v>
      </c>
    </row>
    <row r="5669" spans="1:6" x14ac:dyDescent="0.3">
      <c r="A5669" s="21" t="s">
        <v>23</v>
      </c>
      <c r="B5669" s="21" t="s">
        <v>84</v>
      </c>
      <c r="C5669" s="21" t="s">
        <v>86</v>
      </c>
      <c r="D5669" s="22">
        <v>0</v>
      </c>
      <c r="E5669" s="23" t="s">
        <v>38</v>
      </c>
      <c r="F5669">
        <f t="shared" si="88"/>
        <v>202203</v>
      </c>
    </row>
    <row r="5670" spans="1:6" x14ac:dyDescent="0.3">
      <c r="A5670" s="21" t="s">
        <v>24</v>
      </c>
      <c r="B5670" s="21" t="s">
        <v>84</v>
      </c>
      <c r="C5670" s="21" t="s">
        <v>85</v>
      </c>
      <c r="D5670" s="22">
        <v>0</v>
      </c>
      <c r="E5670" s="23" t="s">
        <v>38</v>
      </c>
      <c r="F5670">
        <f t="shared" si="88"/>
        <v>202203</v>
      </c>
    </row>
    <row r="5671" spans="1:6" x14ac:dyDescent="0.3">
      <c r="A5671" s="21" t="s">
        <v>24</v>
      </c>
      <c r="B5671" s="21" t="s">
        <v>84</v>
      </c>
      <c r="C5671" s="21" t="s">
        <v>86</v>
      </c>
      <c r="D5671" s="22">
        <v>0</v>
      </c>
      <c r="E5671" s="23" t="s">
        <v>38</v>
      </c>
      <c r="F5671">
        <f t="shared" si="88"/>
        <v>202203</v>
      </c>
    </row>
    <row r="5672" spans="1:6" x14ac:dyDescent="0.3">
      <c r="A5672" s="21" t="s">
        <v>5</v>
      </c>
      <c r="B5672" s="21" t="s">
        <v>84</v>
      </c>
      <c r="C5672" s="21" t="s">
        <v>85</v>
      </c>
      <c r="D5672" s="22">
        <v>152</v>
      </c>
      <c r="E5672" s="23" t="s">
        <v>39</v>
      </c>
      <c r="F5672">
        <f t="shared" si="88"/>
        <v>202204</v>
      </c>
    </row>
    <row r="5673" spans="1:6" x14ac:dyDescent="0.3">
      <c r="A5673" s="21" t="s">
        <v>5</v>
      </c>
      <c r="B5673" s="21" t="s">
        <v>84</v>
      </c>
      <c r="C5673" s="21" t="s">
        <v>86</v>
      </c>
      <c r="D5673" s="22">
        <v>66</v>
      </c>
      <c r="E5673" s="23" t="s">
        <v>39</v>
      </c>
      <c r="F5673">
        <f t="shared" si="88"/>
        <v>202204</v>
      </c>
    </row>
    <row r="5674" spans="1:6" x14ac:dyDescent="0.3">
      <c r="A5674" s="21" t="s">
        <v>13</v>
      </c>
      <c r="B5674" s="21" t="s">
        <v>84</v>
      </c>
      <c r="C5674" s="21" t="s">
        <v>85</v>
      </c>
      <c r="D5674" s="22">
        <v>40</v>
      </c>
      <c r="E5674" s="23" t="s">
        <v>39</v>
      </c>
      <c r="F5674">
        <f t="shared" si="88"/>
        <v>202204</v>
      </c>
    </row>
    <row r="5675" spans="1:6" x14ac:dyDescent="0.3">
      <c r="A5675" s="21" t="s">
        <v>13</v>
      </c>
      <c r="B5675" s="21" t="s">
        <v>84</v>
      </c>
      <c r="C5675" s="21" t="s">
        <v>86</v>
      </c>
      <c r="D5675" s="22">
        <v>8</v>
      </c>
      <c r="E5675" s="23" t="s">
        <v>39</v>
      </c>
      <c r="F5675">
        <f t="shared" si="88"/>
        <v>202204</v>
      </c>
    </row>
    <row r="5676" spans="1:6" x14ac:dyDescent="0.3">
      <c r="A5676" s="21" t="s">
        <v>14</v>
      </c>
      <c r="B5676" s="21" t="s">
        <v>84</v>
      </c>
      <c r="C5676" s="21" t="s">
        <v>85</v>
      </c>
      <c r="D5676" s="22">
        <v>99</v>
      </c>
      <c r="E5676" s="23" t="s">
        <v>39</v>
      </c>
      <c r="F5676">
        <f t="shared" si="88"/>
        <v>202204</v>
      </c>
    </row>
    <row r="5677" spans="1:6" x14ac:dyDescent="0.3">
      <c r="A5677" s="21" t="s">
        <v>14</v>
      </c>
      <c r="B5677" s="21" t="s">
        <v>84</v>
      </c>
      <c r="C5677" s="21" t="s">
        <v>86</v>
      </c>
      <c r="D5677" s="22">
        <v>83</v>
      </c>
      <c r="E5677" s="23" t="s">
        <v>39</v>
      </c>
      <c r="F5677">
        <f t="shared" si="88"/>
        <v>202204</v>
      </c>
    </row>
    <row r="5678" spans="1:6" x14ac:dyDescent="0.3">
      <c r="A5678" s="21" t="s">
        <v>140</v>
      </c>
      <c r="B5678" s="21" t="s">
        <v>84</v>
      </c>
      <c r="C5678" s="21" t="s">
        <v>85</v>
      </c>
      <c r="D5678" s="22">
        <v>4</v>
      </c>
      <c r="E5678" s="23" t="s">
        <v>39</v>
      </c>
      <c r="F5678">
        <f t="shared" si="88"/>
        <v>202204</v>
      </c>
    </row>
    <row r="5679" spans="1:6" x14ac:dyDescent="0.3">
      <c r="A5679" s="21" t="s">
        <v>140</v>
      </c>
      <c r="B5679" s="21" t="s">
        <v>84</v>
      </c>
      <c r="C5679" s="21" t="s">
        <v>86</v>
      </c>
      <c r="D5679" s="22">
        <v>0</v>
      </c>
      <c r="E5679" s="23" t="s">
        <v>39</v>
      </c>
      <c r="F5679">
        <f t="shared" si="88"/>
        <v>202204</v>
      </c>
    </row>
    <row r="5680" spans="1:6" x14ac:dyDescent="0.3">
      <c r="A5680" s="21" t="s">
        <v>15</v>
      </c>
      <c r="B5680" s="21" t="s">
        <v>84</v>
      </c>
      <c r="C5680" s="21" t="s">
        <v>85</v>
      </c>
      <c r="D5680" s="22">
        <v>308</v>
      </c>
      <c r="E5680" s="23" t="s">
        <v>39</v>
      </c>
      <c r="F5680">
        <f t="shared" si="88"/>
        <v>202204</v>
      </c>
    </row>
    <row r="5681" spans="1:6" x14ac:dyDescent="0.3">
      <c r="A5681" s="21" t="s">
        <v>15</v>
      </c>
      <c r="B5681" s="21" t="s">
        <v>84</v>
      </c>
      <c r="C5681" s="21" t="s">
        <v>86</v>
      </c>
      <c r="D5681" s="22">
        <v>88</v>
      </c>
      <c r="E5681" s="23" t="s">
        <v>39</v>
      </c>
      <c r="F5681">
        <f t="shared" si="88"/>
        <v>202204</v>
      </c>
    </row>
    <row r="5682" spans="1:6" x14ac:dyDescent="0.3">
      <c r="A5682" s="21" t="s">
        <v>16</v>
      </c>
      <c r="B5682" s="21" t="s">
        <v>84</v>
      </c>
      <c r="C5682" s="21" t="s">
        <v>85</v>
      </c>
      <c r="D5682" s="22">
        <v>254</v>
      </c>
      <c r="E5682" s="23" t="s">
        <v>39</v>
      </c>
      <c r="F5682">
        <f t="shared" si="88"/>
        <v>202204</v>
      </c>
    </row>
    <row r="5683" spans="1:6" x14ac:dyDescent="0.3">
      <c r="A5683" s="21" t="s">
        <v>16</v>
      </c>
      <c r="B5683" s="21" t="s">
        <v>84</v>
      </c>
      <c r="C5683" s="21" t="s">
        <v>86</v>
      </c>
      <c r="D5683" s="22">
        <v>50</v>
      </c>
      <c r="E5683" s="23" t="s">
        <v>39</v>
      </c>
      <c r="F5683">
        <f t="shared" si="88"/>
        <v>202204</v>
      </c>
    </row>
    <row r="5684" spans="1:6" x14ac:dyDescent="0.3">
      <c r="A5684" s="21" t="s">
        <v>17</v>
      </c>
      <c r="B5684" s="21" t="s">
        <v>84</v>
      </c>
      <c r="C5684" s="21" t="s">
        <v>85</v>
      </c>
      <c r="D5684" s="22">
        <v>13</v>
      </c>
      <c r="E5684" s="23" t="s">
        <v>39</v>
      </c>
      <c r="F5684">
        <f t="shared" si="88"/>
        <v>202204</v>
      </c>
    </row>
    <row r="5685" spans="1:6" x14ac:dyDescent="0.3">
      <c r="A5685" s="21" t="s">
        <v>17</v>
      </c>
      <c r="B5685" s="21" t="s">
        <v>84</v>
      </c>
      <c r="C5685" s="21" t="s">
        <v>86</v>
      </c>
      <c r="D5685" s="22">
        <v>5</v>
      </c>
      <c r="E5685" s="23" t="s">
        <v>39</v>
      </c>
      <c r="F5685">
        <f t="shared" si="88"/>
        <v>202204</v>
      </c>
    </row>
    <row r="5686" spans="1:6" x14ac:dyDescent="0.3">
      <c r="A5686" s="21" t="s">
        <v>141</v>
      </c>
      <c r="B5686" s="21" t="s">
        <v>84</v>
      </c>
      <c r="C5686" s="21" t="s">
        <v>85</v>
      </c>
      <c r="D5686" s="22">
        <v>9</v>
      </c>
      <c r="E5686" s="23" t="s">
        <v>39</v>
      </c>
      <c r="F5686">
        <f t="shared" si="88"/>
        <v>202204</v>
      </c>
    </row>
    <row r="5687" spans="1:6" x14ac:dyDescent="0.3">
      <c r="A5687" s="21" t="s">
        <v>141</v>
      </c>
      <c r="B5687" s="21" t="s">
        <v>84</v>
      </c>
      <c r="C5687" s="21" t="s">
        <v>86</v>
      </c>
      <c r="D5687" s="22">
        <v>1</v>
      </c>
      <c r="E5687" s="23" t="s">
        <v>39</v>
      </c>
      <c r="F5687">
        <f t="shared" si="88"/>
        <v>202204</v>
      </c>
    </row>
    <row r="5688" spans="1:6" x14ac:dyDescent="0.3">
      <c r="A5688" s="21" t="s">
        <v>18</v>
      </c>
      <c r="B5688" s="21" t="s">
        <v>84</v>
      </c>
      <c r="C5688" s="21" t="s">
        <v>85</v>
      </c>
      <c r="D5688" s="22">
        <v>112</v>
      </c>
      <c r="E5688" s="23" t="s">
        <v>39</v>
      </c>
      <c r="F5688">
        <f t="shared" si="88"/>
        <v>202204</v>
      </c>
    </row>
    <row r="5689" spans="1:6" x14ac:dyDescent="0.3">
      <c r="A5689" s="21" t="s">
        <v>18</v>
      </c>
      <c r="B5689" s="21" t="s">
        <v>84</v>
      </c>
      <c r="C5689" s="21" t="s">
        <v>86</v>
      </c>
      <c r="D5689" s="22">
        <v>65</v>
      </c>
      <c r="E5689" s="23" t="s">
        <v>39</v>
      </c>
      <c r="F5689">
        <f t="shared" si="88"/>
        <v>202204</v>
      </c>
    </row>
    <row r="5690" spans="1:6" x14ac:dyDescent="0.3">
      <c r="A5690" s="21" t="s">
        <v>19</v>
      </c>
      <c r="B5690" s="21" t="s">
        <v>84</v>
      </c>
      <c r="C5690" s="21" t="s">
        <v>85</v>
      </c>
      <c r="D5690" s="22">
        <v>19</v>
      </c>
      <c r="E5690" s="23" t="s">
        <v>39</v>
      </c>
      <c r="F5690">
        <f t="shared" si="88"/>
        <v>202204</v>
      </c>
    </row>
    <row r="5691" spans="1:6" x14ac:dyDescent="0.3">
      <c r="A5691" s="21" t="s">
        <v>19</v>
      </c>
      <c r="B5691" s="21" t="s">
        <v>84</v>
      </c>
      <c r="C5691" s="21" t="s">
        <v>86</v>
      </c>
      <c r="D5691" s="22">
        <v>6</v>
      </c>
      <c r="E5691" s="23" t="s">
        <v>39</v>
      </c>
      <c r="F5691">
        <f t="shared" si="88"/>
        <v>202204</v>
      </c>
    </row>
    <row r="5692" spans="1:6" x14ac:dyDescent="0.3">
      <c r="A5692" s="21" t="s">
        <v>20</v>
      </c>
      <c r="B5692" s="21" t="s">
        <v>84</v>
      </c>
      <c r="C5692" s="21" t="s">
        <v>85</v>
      </c>
      <c r="D5692" s="22">
        <v>9</v>
      </c>
      <c r="E5692" s="23" t="s">
        <v>39</v>
      </c>
      <c r="F5692">
        <f t="shared" si="88"/>
        <v>202204</v>
      </c>
    </row>
    <row r="5693" spans="1:6" x14ac:dyDescent="0.3">
      <c r="A5693" s="21" t="s">
        <v>20</v>
      </c>
      <c r="B5693" s="21" t="s">
        <v>84</v>
      </c>
      <c r="C5693" s="21" t="s">
        <v>86</v>
      </c>
      <c r="D5693" s="22">
        <v>3</v>
      </c>
      <c r="E5693" s="23" t="s">
        <v>39</v>
      </c>
      <c r="F5693">
        <f t="shared" si="88"/>
        <v>202204</v>
      </c>
    </row>
    <row r="5694" spans="1:6" x14ac:dyDescent="0.3">
      <c r="A5694" s="21" t="s">
        <v>21</v>
      </c>
      <c r="B5694" s="21" t="s">
        <v>84</v>
      </c>
      <c r="C5694" s="21" t="s">
        <v>85</v>
      </c>
      <c r="D5694" s="22">
        <v>9</v>
      </c>
      <c r="E5694" s="23" t="s">
        <v>39</v>
      </c>
      <c r="F5694">
        <f t="shared" si="88"/>
        <v>202204</v>
      </c>
    </row>
    <row r="5695" spans="1:6" x14ac:dyDescent="0.3">
      <c r="A5695" s="21" t="s">
        <v>21</v>
      </c>
      <c r="B5695" s="21" t="s">
        <v>84</v>
      </c>
      <c r="C5695" s="21" t="s">
        <v>86</v>
      </c>
      <c r="D5695" s="22">
        <v>3</v>
      </c>
      <c r="E5695" s="23" t="s">
        <v>39</v>
      </c>
      <c r="F5695">
        <f t="shared" si="88"/>
        <v>202204</v>
      </c>
    </row>
    <row r="5696" spans="1:6" x14ac:dyDescent="0.3">
      <c r="A5696" s="21" t="s">
        <v>22</v>
      </c>
      <c r="B5696" s="21" t="s">
        <v>84</v>
      </c>
      <c r="C5696" s="21" t="s">
        <v>85</v>
      </c>
      <c r="D5696" s="22">
        <v>4</v>
      </c>
      <c r="E5696" s="23" t="s">
        <v>39</v>
      </c>
      <c r="F5696">
        <f t="shared" si="88"/>
        <v>202204</v>
      </c>
    </row>
    <row r="5697" spans="1:6" x14ac:dyDescent="0.3">
      <c r="A5697" s="21" t="s">
        <v>22</v>
      </c>
      <c r="B5697" s="21" t="s">
        <v>84</v>
      </c>
      <c r="C5697" s="21" t="s">
        <v>86</v>
      </c>
      <c r="D5697" s="22">
        <v>0</v>
      </c>
      <c r="E5697" s="23" t="s">
        <v>39</v>
      </c>
      <c r="F5697">
        <f t="shared" si="88"/>
        <v>202204</v>
      </c>
    </row>
    <row r="5698" spans="1:6" x14ac:dyDescent="0.3">
      <c r="A5698" s="21" t="s">
        <v>23</v>
      </c>
      <c r="B5698" s="21" t="s">
        <v>84</v>
      </c>
      <c r="C5698" s="21" t="s">
        <v>85</v>
      </c>
      <c r="D5698" s="22">
        <v>0</v>
      </c>
      <c r="E5698" s="23" t="s">
        <v>39</v>
      </c>
      <c r="F5698">
        <f t="shared" si="88"/>
        <v>202204</v>
      </c>
    </row>
    <row r="5699" spans="1:6" x14ac:dyDescent="0.3">
      <c r="A5699" s="21" t="s">
        <v>23</v>
      </c>
      <c r="B5699" s="21" t="s">
        <v>84</v>
      </c>
      <c r="C5699" s="21" t="s">
        <v>86</v>
      </c>
      <c r="D5699" s="22">
        <v>1</v>
      </c>
      <c r="E5699" s="23" t="s">
        <v>39</v>
      </c>
      <c r="F5699">
        <f t="shared" ref="F5699:F5762" si="89">YEAR(E5699)*100+MONTH(E5699)</f>
        <v>202204</v>
      </c>
    </row>
    <row r="5700" spans="1:6" x14ac:dyDescent="0.3">
      <c r="A5700" s="21" t="s">
        <v>24</v>
      </c>
      <c r="B5700" s="21" t="s">
        <v>84</v>
      </c>
      <c r="C5700" s="21" t="s">
        <v>85</v>
      </c>
      <c r="D5700" s="22">
        <v>2</v>
      </c>
      <c r="E5700" s="23" t="s">
        <v>39</v>
      </c>
      <c r="F5700">
        <f t="shared" si="89"/>
        <v>202204</v>
      </c>
    </row>
    <row r="5701" spans="1:6" x14ac:dyDescent="0.3">
      <c r="A5701" s="21" t="s">
        <v>24</v>
      </c>
      <c r="B5701" s="21" t="s">
        <v>84</v>
      </c>
      <c r="C5701" s="21" t="s">
        <v>86</v>
      </c>
      <c r="D5701" s="22">
        <v>1</v>
      </c>
      <c r="E5701" s="23" t="s">
        <v>39</v>
      </c>
      <c r="F5701">
        <f t="shared" si="89"/>
        <v>202204</v>
      </c>
    </row>
    <row r="5702" spans="1:6" x14ac:dyDescent="0.3">
      <c r="A5702" s="21" t="s">
        <v>5</v>
      </c>
      <c r="B5702" s="21" t="s">
        <v>84</v>
      </c>
      <c r="C5702" s="21" t="s">
        <v>85</v>
      </c>
      <c r="D5702" s="22">
        <v>148</v>
      </c>
      <c r="E5702" s="23" t="s">
        <v>40</v>
      </c>
      <c r="F5702">
        <f t="shared" si="89"/>
        <v>202205</v>
      </c>
    </row>
    <row r="5703" spans="1:6" x14ac:dyDescent="0.3">
      <c r="A5703" s="21" t="s">
        <v>5</v>
      </c>
      <c r="B5703" s="21" t="s">
        <v>84</v>
      </c>
      <c r="C5703" s="21" t="s">
        <v>86</v>
      </c>
      <c r="D5703" s="22">
        <v>74</v>
      </c>
      <c r="E5703" s="23" t="s">
        <v>40</v>
      </c>
      <c r="F5703">
        <f t="shared" si="89"/>
        <v>202205</v>
      </c>
    </row>
    <row r="5704" spans="1:6" x14ac:dyDescent="0.3">
      <c r="A5704" s="21" t="s">
        <v>13</v>
      </c>
      <c r="B5704" s="21" t="s">
        <v>84</v>
      </c>
      <c r="C5704" s="21" t="s">
        <v>85</v>
      </c>
      <c r="D5704" s="22">
        <v>52</v>
      </c>
      <c r="E5704" s="23" t="s">
        <v>40</v>
      </c>
      <c r="F5704">
        <f t="shared" si="89"/>
        <v>202205</v>
      </c>
    </row>
    <row r="5705" spans="1:6" x14ac:dyDescent="0.3">
      <c r="A5705" s="21" t="s">
        <v>13</v>
      </c>
      <c r="B5705" s="21" t="s">
        <v>84</v>
      </c>
      <c r="C5705" s="21" t="s">
        <v>86</v>
      </c>
      <c r="D5705" s="22">
        <v>1</v>
      </c>
      <c r="E5705" s="23" t="s">
        <v>40</v>
      </c>
      <c r="F5705">
        <f t="shared" si="89"/>
        <v>202205</v>
      </c>
    </row>
    <row r="5706" spans="1:6" x14ac:dyDescent="0.3">
      <c r="A5706" s="21" t="s">
        <v>14</v>
      </c>
      <c r="B5706" s="21" t="s">
        <v>84</v>
      </c>
      <c r="C5706" s="21" t="s">
        <v>85</v>
      </c>
      <c r="D5706" s="22">
        <v>101</v>
      </c>
      <c r="E5706" s="23" t="s">
        <v>40</v>
      </c>
      <c r="F5706">
        <f t="shared" si="89"/>
        <v>202205</v>
      </c>
    </row>
    <row r="5707" spans="1:6" x14ac:dyDescent="0.3">
      <c r="A5707" s="21" t="s">
        <v>14</v>
      </c>
      <c r="B5707" s="21" t="s">
        <v>84</v>
      </c>
      <c r="C5707" s="21" t="s">
        <v>86</v>
      </c>
      <c r="D5707" s="22">
        <v>75</v>
      </c>
      <c r="E5707" s="23" t="s">
        <v>40</v>
      </c>
      <c r="F5707">
        <f t="shared" si="89"/>
        <v>202205</v>
      </c>
    </row>
    <row r="5708" spans="1:6" x14ac:dyDescent="0.3">
      <c r="A5708" s="21" t="s">
        <v>140</v>
      </c>
      <c r="B5708" s="21" t="s">
        <v>84</v>
      </c>
      <c r="C5708" s="21" t="s">
        <v>85</v>
      </c>
      <c r="D5708" s="22">
        <v>6</v>
      </c>
      <c r="E5708" s="23" t="s">
        <v>40</v>
      </c>
      <c r="F5708">
        <f t="shared" si="89"/>
        <v>202205</v>
      </c>
    </row>
    <row r="5709" spans="1:6" x14ac:dyDescent="0.3">
      <c r="A5709" s="21" t="s">
        <v>140</v>
      </c>
      <c r="B5709" s="21" t="s">
        <v>84</v>
      </c>
      <c r="C5709" s="21" t="s">
        <v>86</v>
      </c>
      <c r="D5709" s="22">
        <v>0</v>
      </c>
      <c r="E5709" s="23" t="s">
        <v>40</v>
      </c>
      <c r="F5709">
        <f t="shared" si="89"/>
        <v>202205</v>
      </c>
    </row>
    <row r="5710" spans="1:6" x14ac:dyDescent="0.3">
      <c r="A5710" s="21" t="s">
        <v>15</v>
      </c>
      <c r="B5710" s="21" t="s">
        <v>84</v>
      </c>
      <c r="C5710" s="21" t="s">
        <v>85</v>
      </c>
      <c r="D5710" s="22">
        <v>236</v>
      </c>
      <c r="E5710" s="23" t="s">
        <v>40</v>
      </c>
      <c r="F5710">
        <f t="shared" si="89"/>
        <v>202205</v>
      </c>
    </row>
    <row r="5711" spans="1:6" x14ac:dyDescent="0.3">
      <c r="A5711" s="21" t="s">
        <v>15</v>
      </c>
      <c r="B5711" s="21" t="s">
        <v>84</v>
      </c>
      <c r="C5711" s="21" t="s">
        <v>86</v>
      </c>
      <c r="D5711" s="22">
        <v>74</v>
      </c>
      <c r="E5711" s="23" t="s">
        <v>40</v>
      </c>
      <c r="F5711">
        <f t="shared" si="89"/>
        <v>202205</v>
      </c>
    </row>
    <row r="5712" spans="1:6" x14ac:dyDescent="0.3">
      <c r="A5712" s="21" t="s">
        <v>16</v>
      </c>
      <c r="B5712" s="21" t="s">
        <v>84</v>
      </c>
      <c r="C5712" s="21" t="s">
        <v>85</v>
      </c>
      <c r="D5712" s="22">
        <v>233</v>
      </c>
      <c r="E5712" s="23" t="s">
        <v>40</v>
      </c>
      <c r="F5712">
        <f t="shared" si="89"/>
        <v>202205</v>
      </c>
    </row>
    <row r="5713" spans="1:6" x14ac:dyDescent="0.3">
      <c r="A5713" s="21" t="s">
        <v>16</v>
      </c>
      <c r="B5713" s="21" t="s">
        <v>84</v>
      </c>
      <c r="C5713" s="21" t="s">
        <v>86</v>
      </c>
      <c r="D5713" s="22">
        <v>62</v>
      </c>
      <c r="E5713" s="23" t="s">
        <v>40</v>
      </c>
      <c r="F5713">
        <f t="shared" si="89"/>
        <v>202205</v>
      </c>
    </row>
    <row r="5714" spans="1:6" x14ac:dyDescent="0.3">
      <c r="A5714" s="21" t="s">
        <v>17</v>
      </c>
      <c r="B5714" s="21" t="s">
        <v>84</v>
      </c>
      <c r="C5714" s="21" t="s">
        <v>85</v>
      </c>
      <c r="D5714" s="22">
        <v>10</v>
      </c>
      <c r="E5714" s="23" t="s">
        <v>40</v>
      </c>
      <c r="F5714">
        <f t="shared" si="89"/>
        <v>202205</v>
      </c>
    </row>
    <row r="5715" spans="1:6" x14ac:dyDescent="0.3">
      <c r="A5715" s="21" t="s">
        <v>17</v>
      </c>
      <c r="B5715" s="21" t="s">
        <v>84</v>
      </c>
      <c r="C5715" s="21" t="s">
        <v>86</v>
      </c>
      <c r="D5715" s="22">
        <v>0</v>
      </c>
      <c r="E5715" s="23" t="s">
        <v>40</v>
      </c>
      <c r="F5715">
        <f t="shared" si="89"/>
        <v>202205</v>
      </c>
    </row>
    <row r="5716" spans="1:6" x14ac:dyDescent="0.3">
      <c r="A5716" s="21" t="s">
        <v>141</v>
      </c>
      <c r="B5716" s="21" t="s">
        <v>84</v>
      </c>
      <c r="C5716" s="21" t="s">
        <v>85</v>
      </c>
      <c r="D5716" s="22">
        <v>4</v>
      </c>
      <c r="E5716" s="23" t="s">
        <v>40</v>
      </c>
      <c r="F5716">
        <f t="shared" si="89"/>
        <v>202205</v>
      </c>
    </row>
    <row r="5717" spans="1:6" x14ac:dyDescent="0.3">
      <c r="A5717" s="21" t="s">
        <v>141</v>
      </c>
      <c r="B5717" s="21" t="s">
        <v>84</v>
      </c>
      <c r="C5717" s="21" t="s">
        <v>86</v>
      </c>
      <c r="D5717" s="22">
        <v>2</v>
      </c>
      <c r="E5717" s="23" t="s">
        <v>40</v>
      </c>
      <c r="F5717">
        <f t="shared" si="89"/>
        <v>202205</v>
      </c>
    </row>
    <row r="5718" spans="1:6" x14ac:dyDescent="0.3">
      <c r="A5718" s="21" t="s">
        <v>18</v>
      </c>
      <c r="B5718" s="21" t="s">
        <v>84</v>
      </c>
      <c r="C5718" s="21" t="s">
        <v>85</v>
      </c>
      <c r="D5718" s="22">
        <v>133</v>
      </c>
      <c r="E5718" s="23" t="s">
        <v>40</v>
      </c>
      <c r="F5718">
        <f t="shared" si="89"/>
        <v>202205</v>
      </c>
    </row>
    <row r="5719" spans="1:6" x14ac:dyDescent="0.3">
      <c r="A5719" s="21" t="s">
        <v>18</v>
      </c>
      <c r="B5719" s="21" t="s">
        <v>84</v>
      </c>
      <c r="C5719" s="21" t="s">
        <v>86</v>
      </c>
      <c r="D5719" s="22">
        <v>57</v>
      </c>
      <c r="E5719" s="23" t="s">
        <v>40</v>
      </c>
      <c r="F5719">
        <f t="shared" si="89"/>
        <v>202205</v>
      </c>
    </row>
    <row r="5720" spans="1:6" x14ac:dyDescent="0.3">
      <c r="A5720" s="21" t="s">
        <v>19</v>
      </c>
      <c r="B5720" s="21" t="s">
        <v>84</v>
      </c>
      <c r="C5720" s="21" t="s">
        <v>85</v>
      </c>
      <c r="D5720" s="22">
        <v>12</v>
      </c>
      <c r="E5720" s="23" t="s">
        <v>40</v>
      </c>
      <c r="F5720">
        <f t="shared" si="89"/>
        <v>202205</v>
      </c>
    </row>
    <row r="5721" spans="1:6" x14ac:dyDescent="0.3">
      <c r="A5721" s="21" t="s">
        <v>19</v>
      </c>
      <c r="B5721" s="21" t="s">
        <v>84</v>
      </c>
      <c r="C5721" s="21" t="s">
        <v>86</v>
      </c>
      <c r="D5721" s="22">
        <v>6</v>
      </c>
      <c r="E5721" s="23" t="s">
        <v>40</v>
      </c>
      <c r="F5721">
        <f t="shared" si="89"/>
        <v>202205</v>
      </c>
    </row>
    <row r="5722" spans="1:6" x14ac:dyDescent="0.3">
      <c r="A5722" s="21" t="s">
        <v>20</v>
      </c>
      <c r="B5722" s="21" t="s">
        <v>84</v>
      </c>
      <c r="C5722" s="21" t="s">
        <v>85</v>
      </c>
      <c r="D5722" s="22">
        <v>10</v>
      </c>
      <c r="E5722" s="23" t="s">
        <v>40</v>
      </c>
      <c r="F5722">
        <f t="shared" si="89"/>
        <v>202205</v>
      </c>
    </row>
    <row r="5723" spans="1:6" x14ac:dyDescent="0.3">
      <c r="A5723" s="21" t="s">
        <v>20</v>
      </c>
      <c r="B5723" s="21" t="s">
        <v>84</v>
      </c>
      <c r="C5723" s="21" t="s">
        <v>86</v>
      </c>
      <c r="D5723" s="22">
        <v>5</v>
      </c>
      <c r="E5723" s="23" t="s">
        <v>40</v>
      </c>
      <c r="F5723">
        <f t="shared" si="89"/>
        <v>202205</v>
      </c>
    </row>
    <row r="5724" spans="1:6" x14ac:dyDescent="0.3">
      <c r="A5724" s="21" t="s">
        <v>21</v>
      </c>
      <c r="B5724" s="21" t="s">
        <v>84</v>
      </c>
      <c r="C5724" s="21" t="s">
        <v>85</v>
      </c>
      <c r="D5724" s="22">
        <v>11</v>
      </c>
      <c r="E5724" s="23" t="s">
        <v>40</v>
      </c>
      <c r="F5724">
        <f t="shared" si="89"/>
        <v>202205</v>
      </c>
    </row>
    <row r="5725" spans="1:6" x14ac:dyDescent="0.3">
      <c r="A5725" s="21" t="s">
        <v>21</v>
      </c>
      <c r="B5725" s="21" t="s">
        <v>84</v>
      </c>
      <c r="C5725" s="21" t="s">
        <v>86</v>
      </c>
      <c r="D5725" s="22">
        <v>7</v>
      </c>
      <c r="E5725" s="23" t="s">
        <v>40</v>
      </c>
      <c r="F5725">
        <f t="shared" si="89"/>
        <v>202205</v>
      </c>
    </row>
    <row r="5726" spans="1:6" x14ac:dyDescent="0.3">
      <c r="A5726" s="21" t="s">
        <v>22</v>
      </c>
      <c r="B5726" s="21" t="s">
        <v>84</v>
      </c>
      <c r="C5726" s="21" t="s">
        <v>85</v>
      </c>
      <c r="D5726" s="22">
        <v>10</v>
      </c>
      <c r="E5726" s="23" t="s">
        <v>40</v>
      </c>
      <c r="F5726">
        <f t="shared" si="89"/>
        <v>202205</v>
      </c>
    </row>
    <row r="5727" spans="1:6" x14ac:dyDescent="0.3">
      <c r="A5727" s="21" t="s">
        <v>22</v>
      </c>
      <c r="B5727" s="21" t="s">
        <v>84</v>
      </c>
      <c r="C5727" s="21" t="s">
        <v>86</v>
      </c>
      <c r="D5727" s="22">
        <v>3</v>
      </c>
      <c r="E5727" s="23" t="s">
        <v>40</v>
      </c>
      <c r="F5727">
        <f t="shared" si="89"/>
        <v>202205</v>
      </c>
    </row>
    <row r="5728" spans="1:6" x14ac:dyDescent="0.3">
      <c r="A5728" s="21" t="s">
        <v>23</v>
      </c>
      <c r="B5728" s="21" t="s">
        <v>84</v>
      </c>
      <c r="C5728" s="21" t="s">
        <v>85</v>
      </c>
      <c r="D5728" s="22">
        <v>0</v>
      </c>
      <c r="E5728" s="23" t="s">
        <v>40</v>
      </c>
      <c r="F5728">
        <f t="shared" si="89"/>
        <v>202205</v>
      </c>
    </row>
    <row r="5729" spans="1:6" x14ac:dyDescent="0.3">
      <c r="A5729" s="21" t="s">
        <v>23</v>
      </c>
      <c r="B5729" s="21" t="s">
        <v>84</v>
      </c>
      <c r="C5729" s="21" t="s">
        <v>86</v>
      </c>
      <c r="D5729" s="22">
        <v>0</v>
      </c>
      <c r="E5729" s="23" t="s">
        <v>40</v>
      </c>
      <c r="F5729">
        <f t="shared" si="89"/>
        <v>202205</v>
      </c>
    </row>
    <row r="5730" spans="1:6" x14ac:dyDescent="0.3">
      <c r="A5730" s="21" t="s">
        <v>24</v>
      </c>
      <c r="B5730" s="21" t="s">
        <v>84</v>
      </c>
      <c r="C5730" s="21" t="s">
        <v>85</v>
      </c>
      <c r="D5730" s="22">
        <v>2</v>
      </c>
      <c r="E5730" s="23" t="s">
        <v>40</v>
      </c>
      <c r="F5730">
        <f t="shared" si="89"/>
        <v>202205</v>
      </c>
    </row>
    <row r="5731" spans="1:6" x14ac:dyDescent="0.3">
      <c r="A5731" s="21" t="s">
        <v>24</v>
      </c>
      <c r="B5731" s="21" t="s">
        <v>84</v>
      </c>
      <c r="C5731" s="21" t="s">
        <v>86</v>
      </c>
      <c r="D5731" s="22">
        <v>0</v>
      </c>
      <c r="E5731" s="23" t="s">
        <v>40</v>
      </c>
      <c r="F5731">
        <f t="shared" si="89"/>
        <v>202205</v>
      </c>
    </row>
    <row r="5732" spans="1:6" x14ac:dyDescent="0.3">
      <c r="A5732" s="21" t="s">
        <v>5</v>
      </c>
      <c r="B5732" s="21" t="s">
        <v>84</v>
      </c>
      <c r="C5732" s="21" t="s">
        <v>85</v>
      </c>
      <c r="D5732" s="22">
        <v>122</v>
      </c>
      <c r="E5732" s="23" t="s">
        <v>41</v>
      </c>
      <c r="F5732">
        <f t="shared" si="89"/>
        <v>202206</v>
      </c>
    </row>
    <row r="5733" spans="1:6" x14ac:dyDescent="0.3">
      <c r="A5733" s="21" t="s">
        <v>5</v>
      </c>
      <c r="B5733" s="21" t="s">
        <v>84</v>
      </c>
      <c r="C5733" s="21" t="s">
        <v>86</v>
      </c>
      <c r="D5733" s="22">
        <v>61</v>
      </c>
      <c r="E5733" s="23" t="s">
        <v>41</v>
      </c>
      <c r="F5733">
        <f t="shared" si="89"/>
        <v>202206</v>
      </c>
    </row>
    <row r="5734" spans="1:6" x14ac:dyDescent="0.3">
      <c r="A5734" s="21" t="s">
        <v>13</v>
      </c>
      <c r="B5734" s="21" t="s">
        <v>84</v>
      </c>
      <c r="C5734" s="21" t="s">
        <v>85</v>
      </c>
      <c r="D5734" s="22">
        <v>35</v>
      </c>
      <c r="E5734" s="23" t="s">
        <v>41</v>
      </c>
      <c r="F5734">
        <f t="shared" si="89"/>
        <v>202206</v>
      </c>
    </row>
    <row r="5735" spans="1:6" x14ac:dyDescent="0.3">
      <c r="A5735" s="21" t="s">
        <v>13</v>
      </c>
      <c r="B5735" s="21" t="s">
        <v>84</v>
      </c>
      <c r="C5735" s="21" t="s">
        <v>86</v>
      </c>
      <c r="D5735" s="22">
        <v>1</v>
      </c>
      <c r="E5735" s="23" t="s">
        <v>41</v>
      </c>
      <c r="F5735">
        <f t="shared" si="89"/>
        <v>202206</v>
      </c>
    </row>
    <row r="5736" spans="1:6" x14ac:dyDescent="0.3">
      <c r="A5736" s="21" t="s">
        <v>14</v>
      </c>
      <c r="B5736" s="21" t="s">
        <v>84</v>
      </c>
      <c r="C5736" s="21" t="s">
        <v>85</v>
      </c>
      <c r="D5736" s="22">
        <v>66</v>
      </c>
      <c r="E5736" s="23" t="s">
        <v>41</v>
      </c>
      <c r="F5736">
        <f t="shared" si="89"/>
        <v>202206</v>
      </c>
    </row>
    <row r="5737" spans="1:6" x14ac:dyDescent="0.3">
      <c r="A5737" s="21" t="s">
        <v>14</v>
      </c>
      <c r="B5737" s="21" t="s">
        <v>84</v>
      </c>
      <c r="C5737" s="21" t="s">
        <v>86</v>
      </c>
      <c r="D5737" s="22">
        <v>60</v>
      </c>
      <c r="E5737" s="23" t="s">
        <v>41</v>
      </c>
      <c r="F5737">
        <f t="shared" si="89"/>
        <v>202206</v>
      </c>
    </row>
    <row r="5738" spans="1:6" x14ac:dyDescent="0.3">
      <c r="A5738" s="21" t="s">
        <v>140</v>
      </c>
      <c r="B5738" s="21" t="s">
        <v>84</v>
      </c>
      <c r="C5738" s="21" t="s">
        <v>85</v>
      </c>
      <c r="D5738" s="22">
        <v>7</v>
      </c>
      <c r="E5738" s="23" t="s">
        <v>41</v>
      </c>
      <c r="F5738">
        <f t="shared" si="89"/>
        <v>202206</v>
      </c>
    </row>
    <row r="5739" spans="1:6" x14ac:dyDescent="0.3">
      <c r="A5739" s="21" t="s">
        <v>140</v>
      </c>
      <c r="B5739" s="21" t="s">
        <v>84</v>
      </c>
      <c r="C5739" s="21" t="s">
        <v>86</v>
      </c>
      <c r="D5739" s="22">
        <v>1</v>
      </c>
      <c r="E5739" s="23" t="s">
        <v>41</v>
      </c>
      <c r="F5739">
        <f t="shared" si="89"/>
        <v>202206</v>
      </c>
    </row>
    <row r="5740" spans="1:6" x14ac:dyDescent="0.3">
      <c r="A5740" s="21" t="s">
        <v>15</v>
      </c>
      <c r="B5740" s="21" t="s">
        <v>84</v>
      </c>
      <c r="C5740" s="21" t="s">
        <v>85</v>
      </c>
      <c r="D5740" s="22">
        <v>243</v>
      </c>
      <c r="E5740" s="23" t="s">
        <v>41</v>
      </c>
      <c r="F5740">
        <f t="shared" si="89"/>
        <v>202206</v>
      </c>
    </row>
    <row r="5741" spans="1:6" x14ac:dyDescent="0.3">
      <c r="A5741" s="21" t="s">
        <v>15</v>
      </c>
      <c r="B5741" s="21" t="s">
        <v>84</v>
      </c>
      <c r="C5741" s="21" t="s">
        <v>86</v>
      </c>
      <c r="D5741" s="22">
        <v>79</v>
      </c>
      <c r="E5741" s="23" t="s">
        <v>41</v>
      </c>
      <c r="F5741">
        <f t="shared" si="89"/>
        <v>202206</v>
      </c>
    </row>
    <row r="5742" spans="1:6" x14ac:dyDescent="0.3">
      <c r="A5742" s="21" t="s">
        <v>16</v>
      </c>
      <c r="B5742" s="21" t="s">
        <v>84</v>
      </c>
      <c r="C5742" s="21" t="s">
        <v>85</v>
      </c>
      <c r="D5742" s="22">
        <v>241</v>
      </c>
      <c r="E5742" s="23" t="s">
        <v>41</v>
      </c>
      <c r="F5742">
        <f t="shared" si="89"/>
        <v>202206</v>
      </c>
    </row>
    <row r="5743" spans="1:6" x14ac:dyDescent="0.3">
      <c r="A5743" s="21" t="s">
        <v>16</v>
      </c>
      <c r="B5743" s="21" t="s">
        <v>84</v>
      </c>
      <c r="C5743" s="21" t="s">
        <v>86</v>
      </c>
      <c r="D5743" s="22">
        <v>69</v>
      </c>
      <c r="E5743" s="23" t="s">
        <v>41</v>
      </c>
      <c r="F5743">
        <f t="shared" si="89"/>
        <v>202206</v>
      </c>
    </row>
    <row r="5744" spans="1:6" x14ac:dyDescent="0.3">
      <c r="A5744" s="21" t="s">
        <v>17</v>
      </c>
      <c r="B5744" s="21" t="s">
        <v>84</v>
      </c>
      <c r="C5744" s="21" t="s">
        <v>85</v>
      </c>
      <c r="D5744" s="22">
        <v>17</v>
      </c>
      <c r="E5744" s="23" t="s">
        <v>41</v>
      </c>
      <c r="F5744">
        <f t="shared" si="89"/>
        <v>202206</v>
      </c>
    </row>
    <row r="5745" spans="1:6" x14ac:dyDescent="0.3">
      <c r="A5745" s="21" t="s">
        <v>17</v>
      </c>
      <c r="B5745" s="21" t="s">
        <v>84</v>
      </c>
      <c r="C5745" s="21" t="s">
        <v>86</v>
      </c>
      <c r="D5745" s="22">
        <v>0</v>
      </c>
      <c r="E5745" s="23" t="s">
        <v>41</v>
      </c>
      <c r="F5745">
        <f t="shared" si="89"/>
        <v>202206</v>
      </c>
    </row>
    <row r="5746" spans="1:6" x14ac:dyDescent="0.3">
      <c r="A5746" s="21" t="s">
        <v>141</v>
      </c>
      <c r="B5746" s="21" t="s">
        <v>84</v>
      </c>
      <c r="C5746" s="21" t="s">
        <v>85</v>
      </c>
      <c r="D5746" s="22">
        <v>4</v>
      </c>
      <c r="E5746" s="23" t="s">
        <v>41</v>
      </c>
      <c r="F5746">
        <f t="shared" si="89"/>
        <v>202206</v>
      </c>
    </row>
    <row r="5747" spans="1:6" x14ac:dyDescent="0.3">
      <c r="A5747" s="21" t="s">
        <v>141</v>
      </c>
      <c r="B5747" s="21" t="s">
        <v>84</v>
      </c>
      <c r="C5747" s="21" t="s">
        <v>86</v>
      </c>
      <c r="D5747" s="22">
        <v>0</v>
      </c>
      <c r="E5747" s="23" t="s">
        <v>41</v>
      </c>
      <c r="F5747">
        <f t="shared" si="89"/>
        <v>202206</v>
      </c>
    </row>
    <row r="5748" spans="1:6" x14ac:dyDescent="0.3">
      <c r="A5748" s="21" t="s">
        <v>18</v>
      </c>
      <c r="B5748" s="21" t="s">
        <v>84</v>
      </c>
      <c r="C5748" s="21" t="s">
        <v>85</v>
      </c>
      <c r="D5748" s="22">
        <v>96</v>
      </c>
      <c r="E5748" s="23" t="s">
        <v>41</v>
      </c>
      <c r="F5748">
        <f t="shared" si="89"/>
        <v>202206</v>
      </c>
    </row>
    <row r="5749" spans="1:6" x14ac:dyDescent="0.3">
      <c r="A5749" s="21" t="s">
        <v>18</v>
      </c>
      <c r="B5749" s="21" t="s">
        <v>84</v>
      </c>
      <c r="C5749" s="21" t="s">
        <v>86</v>
      </c>
      <c r="D5749" s="22">
        <v>66</v>
      </c>
      <c r="E5749" s="23" t="s">
        <v>41</v>
      </c>
      <c r="F5749">
        <f t="shared" si="89"/>
        <v>202206</v>
      </c>
    </row>
    <row r="5750" spans="1:6" x14ac:dyDescent="0.3">
      <c r="A5750" s="21" t="s">
        <v>19</v>
      </c>
      <c r="B5750" s="21" t="s">
        <v>84</v>
      </c>
      <c r="C5750" s="21" t="s">
        <v>85</v>
      </c>
      <c r="D5750" s="22">
        <v>24</v>
      </c>
      <c r="E5750" s="23" t="s">
        <v>41</v>
      </c>
      <c r="F5750">
        <f t="shared" si="89"/>
        <v>202206</v>
      </c>
    </row>
    <row r="5751" spans="1:6" x14ac:dyDescent="0.3">
      <c r="A5751" s="21" t="s">
        <v>19</v>
      </c>
      <c r="B5751" s="21" t="s">
        <v>84</v>
      </c>
      <c r="C5751" s="21" t="s">
        <v>86</v>
      </c>
      <c r="D5751" s="22">
        <v>2</v>
      </c>
      <c r="E5751" s="23" t="s">
        <v>41</v>
      </c>
      <c r="F5751">
        <f t="shared" si="89"/>
        <v>202206</v>
      </c>
    </row>
    <row r="5752" spans="1:6" x14ac:dyDescent="0.3">
      <c r="A5752" s="21" t="s">
        <v>20</v>
      </c>
      <c r="B5752" s="21" t="s">
        <v>84</v>
      </c>
      <c r="C5752" s="21" t="s">
        <v>85</v>
      </c>
      <c r="D5752" s="22">
        <v>27</v>
      </c>
      <c r="E5752" s="23" t="s">
        <v>41</v>
      </c>
      <c r="F5752">
        <f t="shared" si="89"/>
        <v>202206</v>
      </c>
    </row>
    <row r="5753" spans="1:6" x14ac:dyDescent="0.3">
      <c r="A5753" s="21" t="s">
        <v>20</v>
      </c>
      <c r="B5753" s="21" t="s">
        <v>84</v>
      </c>
      <c r="C5753" s="21" t="s">
        <v>86</v>
      </c>
      <c r="D5753" s="22">
        <v>3</v>
      </c>
      <c r="E5753" s="23" t="s">
        <v>41</v>
      </c>
      <c r="F5753">
        <f t="shared" si="89"/>
        <v>202206</v>
      </c>
    </row>
    <row r="5754" spans="1:6" x14ac:dyDescent="0.3">
      <c r="A5754" s="21" t="s">
        <v>21</v>
      </c>
      <c r="B5754" s="21" t="s">
        <v>84</v>
      </c>
      <c r="C5754" s="21" t="s">
        <v>85</v>
      </c>
      <c r="D5754" s="22">
        <v>11</v>
      </c>
      <c r="E5754" s="23" t="s">
        <v>41</v>
      </c>
      <c r="F5754">
        <f t="shared" si="89"/>
        <v>202206</v>
      </c>
    </row>
    <row r="5755" spans="1:6" x14ac:dyDescent="0.3">
      <c r="A5755" s="21" t="s">
        <v>21</v>
      </c>
      <c r="B5755" s="21" t="s">
        <v>84</v>
      </c>
      <c r="C5755" s="21" t="s">
        <v>86</v>
      </c>
      <c r="D5755" s="22">
        <v>7</v>
      </c>
      <c r="E5755" s="23" t="s">
        <v>41</v>
      </c>
      <c r="F5755">
        <f t="shared" si="89"/>
        <v>202206</v>
      </c>
    </row>
    <row r="5756" spans="1:6" x14ac:dyDescent="0.3">
      <c r="A5756" s="21" t="s">
        <v>22</v>
      </c>
      <c r="B5756" s="21" t="s">
        <v>84</v>
      </c>
      <c r="C5756" s="21" t="s">
        <v>85</v>
      </c>
      <c r="D5756" s="22">
        <v>6</v>
      </c>
      <c r="E5756" s="23" t="s">
        <v>41</v>
      </c>
      <c r="F5756">
        <f t="shared" si="89"/>
        <v>202206</v>
      </c>
    </row>
    <row r="5757" spans="1:6" x14ac:dyDescent="0.3">
      <c r="A5757" s="21" t="s">
        <v>22</v>
      </c>
      <c r="B5757" s="21" t="s">
        <v>84</v>
      </c>
      <c r="C5757" s="21" t="s">
        <v>86</v>
      </c>
      <c r="D5757" s="22">
        <v>2</v>
      </c>
      <c r="E5757" s="23" t="s">
        <v>41</v>
      </c>
      <c r="F5757">
        <f t="shared" si="89"/>
        <v>202206</v>
      </c>
    </row>
    <row r="5758" spans="1:6" x14ac:dyDescent="0.3">
      <c r="A5758" s="21" t="s">
        <v>23</v>
      </c>
      <c r="B5758" s="21" t="s">
        <v>84</v>
      </c>
      <c r="C5758" s="21" t="s">
        <v>85</v>
      </c>
      <c r="D5758" s="22">
        <v>0</v>
      </c>
      <c r="E5758" s="23" t="s">
        <v>41</v>
      </c>
      <c r="F5758">
        <f t="shared" si="89"/>
        <v>202206</v>
      </c>
    </row>
    <row r="5759" spans="1:6" x14ac:dyDescent="0.3">
      <c r="A5759" s="21" t="s">
        <v>23</v>
      </c>
      <c r="B5759" s="21" t="s">
        <v>84</v>
      </c>
      <c r="C5759" s="21" t="s">
        <v>86</v>
      </c>
      <c r="D5759" s="22">
        <v>0</v>
      </c>
      <c r="E5759" s="23" t="s">
        <v>41</v>
      </c>
      <c r="F5759">
        <f t="shared" si="89"/>
        <v>202206</v>
      </c>
    </row>
    <row r="5760" spans="1:6" x14ac:dyDescent="0.3">
      <c r="A5760" s="21" t="s">
        <v>24</v>
      </c>
      <c r="B5760" s="21" t="s">
        <v>84</v>
      </c>
      <c r="C5760" s="21" t="s">
        <v>85</v>
      </c>
      <c r="D5760" s="22">
        <v>0</v>
      </c>
      <c r="E5760" s="23" t="s">
        <v>41</v>
      </c>
      <c r="F5760">
        <f t="shared" si="89"/>
        <v>202206</v>
      </c>
    </row>
    <row r="5761" spans="1:6" x14ac:dyDescent="0.3">
      <c r="A5761" s="21" t="s">
        <v>24</v>
      </c>
      <c r="B5761" s="21" t="s">
        <v>84</v>
      </c>
      <c r="C5761" s="21" t="s">
        <v>86</v>
      </c>
      <c r="D5761" s="22">
        <v>0</v>
      </c>
      <c r="E5761" s="23" t="s">
        <v>41</v>
      </c>
      <c r="F5761">
        <f t="shared" si="89"/>
        <v>202206</v>
      </c>
    </row>
    <row r="5762" spans="1:6" x14ac:dyDescent="0.3">
      <c r="A5762" s="21" t="s">
        <v>5</v>
      </c>
      <c r="B5762" s="21" t="s">
        <v>84</v>
      </c>
      <c r="C5762" s="21" t="s">
        <v>85</v>
      </c>
      <c r="D5762" s="22">
        <v>118</v>
      </c>
      <c r="E5762" s="23" t="s">
        <v>42</v>
      </c>
      <c r="F5762">
        <f t="shared" si="89"/>
        <v>202207</v>
      </c>
    </row>
    <row r="5763" spans="1:6" x14ac:dyDescent="0.3">
      <c r="A5763" s="21" t="s">
        <v>5</v>
      </c>
      <c r="B5763" s="21" t="s">
        <v>84</v>
      </c>
      <c r="C5763" s="21" t="s">
        <v>86</v>
      </c>
      <c r="D5763" s="22">
        <v>67</v>
      </c>
      <c r="E5763" s="23" t="s">
        <v>42</v>
      </c>
      <c r="F5763">
        <f t="shared" ref="F5763:F5826" si="90">YEAR(E5763)*100+MONTH(E5763)</f>
        <v>202207</v>
      </c>
    </row>
    <row r="5764" spans="1:6" x14ac:dyDescent="0.3">
      <c r="A5764" s="21" t="s">
        <v>13</v>
      </c>
      <c r="B5764" s="21" t="s">
        <v>84</v>
      </c>
      <c r="C5764" s="21" t="s">
        <v>85</v>
      </c>
      <c r="D5764" s="22">
        <v>27</v>
      </c>
      <c r="E5764" s="23" t="s">
        <v>42</v>
      </c>
      <c r="F5764">
        <f t="shared" si="90"/>
        <v>202207</v>
      </c>
    </row>
    <row r="5765" spans="1:6" x14ac:dyDescent="0.3">
      <c r="A5765" s="21" t="s">
        <v>13</v>
      </c>
      <c r="B5765" s="21" t="s">
        <v>84</v>
      </c>
      <c r="C5765" s="21" t="s">
        <v>86</v>
      </c>
      <c r="D5765" s="22">
        <v>2</v>
      </c>
      <c r="E5765" s="23" t="s">
        <v>42</v>
      </c>
      <c r="F5765">
        <f t="shared" si="90"/>
        <v>202207</v>
      </c>
    </row>
    <row r="5766" spans="1:6" x14ac:dyDescent="0.3">
      <c r="A5766" s="21" t="s">
        <v>14</v>
      </c>
      <c r="B5766" s="21" t="s">
        <v>84</v>
      </c>
      <c r="C5766" s="21" t="s">
        <v>85</v>
      </c>
      <c r="D5766" s="22">
        <v>66</v>
      </c>
      <c r="E5766" s="23" t="s">
        <v>42</v>
      </c>
      <c r="F5766">
        <f t="shared" si="90"/>
        <v>202207</v>
      </c>
    </row>
    <row r="5767" spans="1:6" x14ac:dyDescent="0.3">
      <c r="A5767" s="21" t="s">
        <v>14</v>
      </c>
      <c r="B5767" s="21" t="s">
        <v>84</v>
      </c>
      <c r="C5767" s="21" t="s">
        <v>86</v>
      </c>
      <c r="D5767" s="22">
        <v>49</v>
      </c>
      <c r="E5767" s="23" t="s">
        <v>42</v>
      </c>
      <c r="F5767">
        <f t="shared" si="90"/>
        <v>202207</v>
      </c>
    </row>
    <row r="5768" spans="1:6" x14ac:dyDescent="0.3">
      <c r="A5768" s="21" t="s">
        <v>140</v>
      </c>
      <c r="B5768" s="21" t="s">
        <v>84</v>
      </c>
      <c r="C5768" s="21" t="s">
        <v>85</v>
      </c>
      <c r="D5768" s="22">
        <v>9</v>
      </c>
      <c r="E5768" s="23" t="s">
        <v>42</v>
      </c>
      <c r="F5768">
        <f t="shared" si="90"/>
        <v>202207</v>
      </c>
    </row>
    <row r="5769" spans="1:6" x14ac:dyDescent="0.3">
      <c r="A5769" s="21" t="s">
        <v>140</v>
      </c>
      <c r="B5769" s="21" t="s">
        <v>84</v>
      </c>
      <c r="C5769" s="21" t="s">
        <v>86</v>
      </c>
      <c r="D5769" s="22">
        <v>0</v>
      </c>
      <c r="E5769" s="23" t="s">
        <v>42</v>
      </c>
      <c r="F5769">
        <f t="shared" si="90"/>
        <v>202207</v>
      </c>
    </row>
    <row r="5770" spans="1:6" x14ac:dyDescent="0.3">
      <c r="A5770" s="21" t="s">
        <v>15</v>
      </c>
      <c r="B5770" s="21" t="s">
        <v>84</v>
      </c>
      <c r="C5770" s="21" t="s">
        <v>85</v>
      </c>
      <c r="D5770" s="22">
        <v>223</v>
      </c>
      <c r="E5770" s="23" t="s">
        <v>42</v>
      </c>
      <c r="F5770">
        <f t="shared" si="90"/>
        <v>202207</v>
      </c>
    </row>
    <row r="5771" spans="1:6" x14ac:dyDescent="0.3">
      <c r="A5771" s="21" t="s">
        <v>15</v>
      </c>
      <c r="B5771" s="21" t="s">
        <v>84</v>
      </c>
      <c r="C5771" s="21" t="s">
        <v>86</v>
      </c>
      <c r="D5771" s="22">
        <v>65</v>
      </c>
      <c r="E5771" s="23" t="s">
        <v>42</v>
      </c>
      <c r="F5771">
        <f t="shared" si="90"/>
        <v>202207</v>
      </c>
    </row>
    <row r="5772" spans="1:6" x14ac:dyDescent="0.3">
      <c r="A5772" s="21" t="s">
        <v>16</v>
      </c>
      <c r="B5772" s="21" t="s">
        <v>84</v>
      </c>
      <c r="C5772" s="21" t="s">
        <v>85</v>
      </c>
      <c r="D5772" s="22">
        <v>242</v>
      </c>
      <c r="E5772" s="23" t="s">
        <v>42</v>
      </c>
      <c r="F5772">
        <f t="shared" si="90"/>
        <v>202207</v>
      </c>
    </row>
    <row r="5773" spans="1:6" x14ac:dyDescent="0.3">
      <c r="A5773" s="21" t="s">
        <v>16</v>
      </c>
      <c r="B5773" s="21" t="s">
        <v>84</v>
      </c>
      <c r="C5773" s="21" t="s">
        <v>86</v>
      </c>
      <c r="D5773" s="22">
        <v>50</v>
      </c>
      <c r="E5773" s="23" t="s">
        <v>42</v>
      </c>
      <c r="F5773">
        <f t="shared" si="90"/>
        <v>202207</v>
      </c>
    </row>
    <row r="5774" spans="1:6" x14ac:dyDescent="0.3">
      <c r="A5774" s="21" t="s">
        <v>17</v>
      </c>
      <c r="B5774" s="21" t="s">
        <v>84</v>
      </c>
      <c r="C5774" s="21" t="s">
        <v>85</v>
      </c>
      <c r="D5774" s="22">
        <v>13</v>
      </c>
      <c r="E5774" s="23" t="s">
        <v>42</v>
      </c>
      <c r="F5774">
        <f t="shared" si="90"/>
        <v>202207</v>
      </c>
    </row>
    <row r="5775" spans="1:6" x14ac:dyDescent="0.3">
      <c r="A5775" s="21" t="s">
        <v>17</v>
      </c>
      <c r="B5775" s="21" t="s">
        <v>84</v>
      </c>
      <c r="C5775" s="21" t="s">
        <v>86</v>
      </c>
      <c r="D5775" s="22">
        <v>0</v>
      </c>
      <c r="E5775" s="23" t="s">
        <v>42</v>
      </c>
      <c r="F5775">
        <f t="shared" si="90"/>
        <v>202207</v>
      </c>
    </row>
    <row r="5776" spans="1:6" x14ac:dyDescent="0.3">
      <c r="A5776" s="21" t="s">
        <v>141</v>
      </c>
      <c r="B5776" s="21" t="s">
        <v>84</v>
      </c>
      <c r="C5776" s="21" t="s">
        <v>85</v>
      </c>
      <c r="D5776" s="22">
        <v>4</v>
      </c>
      <c r="E5776" s="23" t="s">
        <v>42</v>
      </c>
      <c r="F5776">
        <f t="shared" si="90"/>
        <v>202207</v>
      </c>
    </row>
    <row r="5777" spans="1:6" x14ac:dyDescent="0.3">
      <c r="A5777" s="21" t="s">
        <v>141</v>
      </c>
      <c r="B5777" s="21" t="s">
        <v>84</v>
      </c>
      <c r="C5777" s="21" t="s">
        <v>86</v>
      </c>
      <c r="D5777" s="22">
        <v>0</v>
      </c>
      <c r="E5777" s="23" t="s">
        <v>42</v>
      </c>
      <c r="F5777">
        <f t="shared" si="90"/>
        <v>202207</v>
      </c>
    </row>
    <row r="5778" spans="1:6" x14ac:dyDescent="0.3">
      <c r="A5778" s="21" t="s">
        <v>18</v>
      </c>
      <c r="B5778" s="21" t="s">
        <v>84</v>
      </c>
      <c r="C5778" s="21" t="s">
        <v>85</v>
      </c>
      <c r="D5778" s="22">
        <v>61</v>
      </c>
      <c r="E5778" s="23" t="s">
        <v>42</v>
      </c>
      <c r="F5778">
        <f t="shared" si="90"/>
        <v>202207</v>
      </c>
    </row>
    <row r="5779" spans="1:6" x14ac:dyDescent="0.3">
      <c r="A5779" s="21" t="s">
        <v>18</v>
      </c>
      <c r="B5779" s="21" t="s">
        <v>84</v>
      </c>
      <c r="C5779" s="21" t="s">
        <v>86</v>
      </c>
      <c r="D5779" s="22">
        <v>45</v>
      </c>
      <c r="E5779" s="23" t="s">
        <v>42</v>
      </c>
      <c r="F5779">
        <f t="shared" si="90"/>
        <v>202207</v>
      </c>
    </row>
    <row r="5780" spans="1:6" x14ac:dyDescent="0.3">
      <c r="A5780" s="21" t="s">
        <v>19</v>
      </c>
      <c r="B5780" s="21" t="s">
        <v>84</v>
      </c>
      <c r="C5780" s="21" t="s">
        <v>85</v>
      </c>
      <c r="D5780" s="22">
        <v>6</v>
      </c>
      <c r="E5780" s="23" t="s">
        <v>42</v>
      </c>
      <c r="F5780">
        <f t="shared" si="90"/>
        <v>202207</v>
      </c>
    </row>
    <row r="5781" spans="1:6" x14ac:dyDescent="0.3">
      <c r="A5781" s="21" t="s">
        <v>19</v>
      </c>
      <c r="B5781" s="21" t="s">
        <v>84</v>
      </c>
      <c r="C5781" s="21" t="s">
        <v>86</v>
      </c>
      <c r="D5781" s="22">
        <v>6</v>
      </c>
      <c r="E5781" s="23" t="s">
        <v>42</v>
      </c>
      <c r="F5781">
        <f t="shared" si="90"/>
        <v>202207</v>
      </c>
    </row>
    <row r="5782" spans="1:6" x14ac:dyDescent="0.3">
      <c r="A5782" s="21" t="s">
        <v>20</v>
      </c>
      <c r="B5782" s="21" t="s">
        <v>84</v>
      </c>
      <c r="C5782" s="21" t="s">
        <v>85</v>
      </c>
      <c r="D5782" s="22">
        <v>14</v>
      </c>
      <c r="E5782" s="23" t="s">
        <v>42</v>
      </c>
      <c r="F5782">
        <f t="shared" si="90"/>
        <v>202207</v>
      </c>
    </row>
    <row r="5783" spans="1:6" x14ac:dyDescent="0.3">
      <c r="A5783" s="21" t="s">
        <v>20</v>
      </c>
      <c r="B5783" s="21" t="s">
        <v>84</v>
      </c>
      <c r="C5783" s="21" t="s">
        <v>86</v>
      </c>
      <c r="D5783" s="22">
        <v>0</v>
      </c>
      <c r="E5783" s="23" t="s">
        <v>42</v>
      </c>
      <c r="F5783">
        <f t="shared" si="90"/>
        <v>202207</v>
      </c>
    </row>
    <row r="5784" spans="1:6" x14ac:dyDescent="0.3">
      <c r="A5784" s="21" t="s">
        <v>21</v>
      </c>
      <c r="B5784" s="21" t="s">
        <v>84</v>
      </c>
      <c r="C5784" s="21" t="s">
        <v>85</v>
      </c>
      <c r="D5784" s="22">
        <v>14</v>
      </c>
      <c r="E5784" s="23" t="s">
        <v>42</v>
      </c>
      <c r="F5784">
        <f t="shared" si="90"/>
        <v>202207</v>
      </c>
    </row>
    <row r="5785" spans="1:6" x14ac:dyDescent="0.3">
      <c r="A5785" s="21" t="s">
        <v>21</v>
      </c>
      <c r="B5785" s="21" t="s">
        <v>84</v>
      </c>
      <c r="C5785" s="21" t="s">
        <v>86</v>
      </c>
      <c r="D5785" s="22">
        <v>2</v>
      </c>
      <c r="E5785" s="23" t="s">
        <v>42</v>
      </c>
      <c r="F5785">
        <f t="shared" si="90"/>
        <v>202207</v>
      </c>
    </row>
    <row r="5786" spans="1:6" x14ac:dyDescent="0.3">
      <c r="A5786" s="21" t="s">
        <v>22</v>
      </c>
      <c r="B5786" s="21" t="s">
        <v>84</v>
      </c>
      <c r="C5786" s="21" t="s">
        <v>85</v>
      </c>
      <c r="D5786" s="22">
        <v>5</v>
      </c>
      <c r="E5786" s="23" t="s">
        <v>42</v>
      </c>
      <c r="F5786">
        <f t="shared" si="90"/>
        <v>202207</v>
      </c>
    </row>
    <row r="5787" spans="1:6" x14ac:dyDescent="0.3">
      <c r="A5787" s="21" t="s">
        <v>22</v>
      </c>
      <c r="B5787" s="21" t="s">
        <v>84</v>
      </c>
      <c r="C5787" s="21" t="s">
        <v>86</v>
      </c>
      <c r="D5787" s="22">
        <v>2</v>
      </c>
      <c r="E5787" s="23" t="s">
        <v>42</v>
      </c>
      <c r="F5787">
        <f t="shared" si="90"/>
        <v>202207</v>
      </c>
    </row>
    <row r="5788" spans="1:6" x14ac:dyDescent="0.3">
      <c r="A5788" s="21" t="s">
        <v>23</v>
      </c>
      <c r="B5788" s="21" t="s">
        <v>84</v>
      </c>
      <c r="C5788" s="21" t="s">
        <v>85</v>
      </c>
      <c r="D5788" s="22">
        <v>0</v>
      </c>
      <c r="E5788" s="23" t="s">
        <v>42</v>
      </c>
      <c r="F5788">
        <f t="shared" si="90"/>
        <v>202207</v>
      </c>
    </row>
    <row r="5789" spans="1:6" x14ac:dyDescent="0.3">
      <c r="A5789" s="21" t="s">
        <v>23</v>
      </c>
      <c r="B5789" s="21" t="s">
        <v>84</v>
      </c>
      <c r="C5789" s="21" t="s">
        <v>86</v>
      </c>
      <c r="D5789" s="22">
        <v>0</v>
      </c>
      <c r="E5789" s="23" t="s">
        <v>42</v>
      </c>
      <c r="F5789">
        <f t="shared" si="90"/>
        <v>202207</v>
      </c>
    </row>
    <row r="5790" spans="1:6" x14ac:dyDescent="0.3">
      <c r="A5790" s="21" t="s">
        <v>24</v>
      </c>
      <c r="B5790" s="21" t="s">
        <v>84</v>
      </c>
      <c r="C5790" s="21" t="s">
        <v>85</v>
      </c>
      <c r="D5790" s="22">
        <v>2</v>
      </c>
      <c r="E5790" s="23" t="s">
        <v>42</v>
      </c>
      <c r="F5790">
        <f t="shared" si="90"/>
        <v>202207</v>
      </c>
    </row>
    <row r="5791" spans="1:6" x14ac:dyDescent="0.3">
      <c r="A5791" s="21" t="s">
        <v>24</v>
      </c>
      <c r="B5791" s="21" t="s">
        <v>84</v>
      </c>
      <c r="C5791" s="21" t="s">
        <v>86</v>
      </c>
      <c r="D5791" s="22">
        <v>0</v>
      </c>
      <c r="E5791" s="23" t="s">
        <v>42</v>
      </c>
      <c r="F5791">
        <f t="shared" si="90"/>
        <v>202207</v>
      </c>
    </row>
    <row r="5792" spans="1:6" x14ac:dyDescent="0.3">
      <c r="A5792" s="21" t="s">
        <v>5</v>
      </c>
      <c r="B5792" s="21" t="s">
        <v>84</v>
      </c>
      <c r="C5792" s="21" t="s">
        <v>85</v>
      </c>
      <c r="D5792" s="22">
        <v>148</v>
      </c>
      <c r="E5792" s="23" t="s">
        <v>43</v>
      </c>
      <c r="F5792">
        <f t="shared" si="90"/>
        <v>202208</v>
      </c>
    </row>
    <row r="5793" spans="1:6" x14ac:dyDescent="0.3">
      <c r="A5793" s="21" t="s">
        <v>5</v>
      </c>
      <c r="B5793" s="21" t="s">
        <v>84</v>
      </c>
      <c r="C5793" s="21" t="s">
        <v>86</v>
      </c>
      <c r="D5793" s="22">
        <v>79</v>
      </c>
      <c r="E5793" s="23" t="s">
        <v>43</v>
      </c>
      <c r="F5793">
        <f t="shared" si="90"/>
        <v>202208</v>
      </c>
    </row>
    <row r="5794" spans="1:6" x14ac:dyDescent="0.3">
      <c r="A5794" s="21" t="s">
        <v>13</v>
      </c>
      <c r="B5794" s="21" t="s">
        <v>84</v>
      </c>
      <c r="C5794" s="21" t="s">
        <v>85</v>
      </c>
      <c r="D5794" s="22">
        <v>44</v>
      </c>
      <c r="E5794" s="23" t="s">
        <v>43</v>
      </c>
      <c r="F5794">
        <f t="shared" si="90"/>
        <v>202208</v>
      </c>
    </row>
    <row r="5795" spans="1:6" x14ac:dyDescent="0.3">
      <c r="A5795" s="21" t="s">
        <v>13</v>
      </c>
      <c r="B5795" s="21" t="s">
        <v>84</v>
      </c>
      <c r="C5795" s="21" t="s">
        <v>86</v>
      </c>
      <c r="D5795" s="22">
        <v>1</v>
      </c>
      <c r="E5795" s="23" t="s">
        <v>43</v>
      </c>
      <c r="F5795">
        <f t="shared" si="90"/>
        <v>202208</v>
      </c>
    </row>
    <row r="5796" spans="1:6" x14ac:dyDescent="0.3">
      <c r="A5796" s="21" t="s">
        <v>14</v>
      </c>
      <c r="B5796" s="21" t="s">
        <v>84</v>
      </c>
      <c r="C5796" s="21" t="s">
        <v>85</v>
      </c>
      <c r="D5796" s="22">
        <v>93</v>
      </c>
      <c r="E5796" s="23" t="s">
        <v>43</v>
      </c>
      <c r="F5796">
        <f t="shared" si="90"/>
        <v>202208</v>
      </c>
    </row>
    <row r="5797" spans="1:6" x14ac:dyDescent="0.3">
      <c r="A5797" s="21" t="s">
        <v>14</v>
      </c>
      <c r="B5797" s="21" t="s">
        <v>84</v>
      </c>
      <c r="C5797" s="21" t="s">
        <v>86</v>
      </c>
      <c r="D5797" s="22">
        <v>86</v>
      </c>
      <c r="E5797" s="23" t="s">
        <v>43</v>
      </c>
      <c r="F5797">
        <f t="shared" si="90"/>
        <v>202208</v>
      </c>
    </row>
    <row r="5798" spans="1:6" x14ac:dyDescent="0.3">
      <c r="A5798" s="21" t="s">
        <v>140</v>
      </c>
      <c r="B5798" s="21" t="s">
        <v>84</v>
      </c>
      <c r="C5798" s="21" t="s">
        <v>85</v>
      </c>
      <c r="D5798" s="22">
        <v>4</v>
      </c>
      <c r="E5798" s="23" t="s">
        <v>43</v>
      </c>
      <c r="F5798">
        <f t="shared" si="90"/>
        <v>202208</v>
      </c>
    </row>
    <row r="5799" spans="1:6" x14ac:dyDescent="0.3">
      <c r="A5799" s="21" t="s">
        <v>140</v>
      </c>
      <c r="B5799" s="21" t="s">
        <v>84</v>
      </c>
      <c r="C5799" s="21" t="s">
        <v>86</v>
      </c>
      <c r="D5799" s="22">
        <v>0</v>
      </c>
      <c r="E5799" s="23" t="s">
        <v>43</v>
      </c>
      <c r="F5799">
        <f t="shared" si="90"/>
        <v>202208</v>
      </c>
    </row>
    <row r="5800" spans="1:6" x14ac:dyDescent="0.3">
      <c r="A5800" s="21" t="s">
        <v>15</v>
      </c>
      <c r="B5800" s="21" t="s">
        <v>84</v>
      </c>
      <c r="C5800" s="21" t="s">
        <v>85</v>
      </c>
      <c r="D5800" s="22">
        <v>228</v>
      </c>
      <c r="E5800" s="23" t="s">
        <v>43</v>
      </c>
      <c r="F5800">
        <f t="shared" si="90"/>
        <v>202208</v>
      </c>
    </row>
    <row r="5801" spans="1:6" x14ac:dyDescent="0.3">
      <c r="A5801" s="21" t="s">
        <v>15</v>
      </c>
      <c r="B5801" s="21" t="s">
        <v>84</v>
      </c>
      <c r="C5801" s="21" t="s">
        <v>86</v>
      </c>
      <c r="D5801" s="22">
        <v>89</v>
      </c>
      <c r="E5801" s="23" t="s">
        <v>43</v>
      </c>
      <c r="F5801">
        <f t="shared" si="90"/>
        <v>202208</v>
      </c>
    </row>
    <row r="5802" spans="1:6" x14ac:dyDescent="0.3">
      <c r="A5802" s="21" t="s">
        <v>16</v>
      </c>
      <c r="B5802" s="21" t="s">
        <v>84</v>
      </c>
      <c r="C5802" s="21" t="s">
        <v>85</v>
      </c>
      <c r="D5802" s="22">
        <v>299</v>
      </c>
      <c r="E5802" s="23" t="s">
        <v>43</v>
      </c>
      <c r="F5802">
        <f t="shared" si="90"/>
        <v>202208</v>
      </c>
    </row>
    <row r="5803" spans="1:6" x14ac:dyDescent="0.3">
      <c r="A5803" s="21" t="s">
        <v>16</v>
      </c>
      <c r="B5803" s="21" t="s">
        <v>84</v>
      </c>
      <c r="C5803" s="21" t="s">
        <v>86</v>
      </c>
      <c r="D5803" s="22">
        <v>65</v>
      </c>
      <c r="E5803" s="23" t="s">
        <v>43</v>
      </c>
      <c r="F5803">
        <f t="shared" si="90"/>
        <v>202208</v>
      </c>
    </row>
    <row r="5804" spans="1:6" x14ac:dyDescent="0.3">
      <c r="A5804" s="21" t="s">
        <v>17</v>
      </c>
      <c r="B5804" s="21" t="s">
        <v>84</v>
      </c>
      <c r="C5804" s="21" t="s">
        <v>85</v>
      </c>
      <c r="D5804" s="22">
        <v>14</v>
      </c>
      <c r="E5804" s="23" t="s">
        <v>43</v>
      </c>
      <c r="F5804">
        <f t="shared" si="90"/>
        <v>202208</v>
      </c>
    </row>
    <row r="5805" spans="1:6" x14ac:dyDescent="0.3">
      <c r="A5805" s="21" t="s">
        <v>17</v>
      </c>
      <c r="B5805" s="21" t="s">
        <v>84</v>
      </c>
      <c r="C5805" s="21" t="s">
        <v>86</v>
      </c>
      <c r="D5805" s="22">
        <v>9</v>
      </c>
      <c r="E5805" s="23" t="s">
        <v>43</v>
      </c>
      <c r="F5805">
        <f t="shared" si="90"/>
        <v>202208</v>
      </c>
    </row>
    <row r="5806" spans="1:6" x14ac:dyDescent="0.3">
      <c r="A5806" s="21" t="s">
        <v>141</v>
      </c>
      <c r="B5806" s="21" t="s">
        <v>84</v>
      </c>
      <c r="C5806" s="21" t="s">
        <v>85</v>
      </c>
      <c r="D5806" s="22">
        <v>11</v>
      </c>
      <c r="E5806" s="23" t="s">
        <v>43</v>
      </c>
      <c r="F5806">
        <f t="shared" si="90"/>
        <v>202208</v>
      </c>
    </row>
    <row r="5807" spans="1:6" x14ac:dyDescent="0.3">
      <c r="A5807" s="21" t="s">
        <v>141</v>
      </c>
      <c r="B5807" s="21" t="s">
        <v>84</v>
      </c>
      <c r="C5807" s="21" t="s">
        <v>86</v>
      </c>
      <c r="D5807" s="22">
        <v>0</v>
      </c>
      <c r="E5807" s="23" t="s">
        <v>43</v>
      </c>
      <c r="F5807">
        <f t="shared" si="90"/>
        <v>202208</v>
      </c>
    </row>
    <row r="5808" spans="1:6" x14ac:dyDescent="0.3">
      <c r="A5808" s="21" t="s">
        <v>18</v>
      </c>
      <c r="B5808" s="21" t="s">
        <v>84</v>
      </c>
      <c r="C5808" s="21" t="s">
        <v>85</v>
      </c>
      <c r="D5808" s="22">
        <v>102</v>
      </c>
      <c r="E5808" s="23" t="s">
        <v>43</v>
      </c>
      <c r="F5808">
        <f t="shared" si="90"/>
        <v>202208</v>
      </c>
    </row>
    <row r="5809" spans="1:6" x14ac:dyDescent="0.3">
      <c r="A5809" s="21" t="s">
        <v>18</v>
      </c>
      <c r="B5809" s="21" t="s">
        <v>84</v>
      </c>
      <c r="C5809" s="21" t="s">
        <v>86</v>
      </c>
      <c r="D5809" s="22">
        <v>81</v>
      </c>
      <c r="E5809" s="23" t="s">
        <v>43</v>
      </c>
      <c r="F5809">
        <f t="shared" si="90"/>
        <v>202208</v>
      </c>
    </row>
    <row r="5810" spans="1:6" x14ac:dyDescent="0.3">
      <c r="A5810" s="21" t="s">
        <v>19</v>
      </c>
      <c r="B5810" s="21" t="s">
        <v>84</v>
      </c>
      <c r="C5810" s="21" t="s">
        <v>85</v>
      </c>
      <c r="D5810" s="22">
        <v>17</v>
      </c>
      <c r="E5810" s="23" t="s">
        <v>43</v>
      </c>
      <c r="F5810">
        <f t="shared" si="90"/>
        <v>202208</v>
      </c>
    </row>
    <row r="5811" spans="1:6" x14ac:dyDescent="0.3">
      <c r="A5811" s="21" t="s">
        <v>19</v>
      </c>
      <c r="B5811" s="21" t="s">
        <v>84</v>
      </c>
      <c r="C5811" s="21" t="s">
        <v>86</v>
      </c>
      <c r="D5811" s="22">
        <v>4</v>
      </c>
      <c r="E5811" s="23" t="s">
        <v>43</v>
      </c>
      <c r="F5811">
        <f t="shared" si="90"/>
        <v>202208</v>
      </c>
    </row>
    <row r="5812" spans="1:6" x14ac:dyDescent="0.3">
      <c r="A5812" s="21" t="s">
        <v>20</v>
      </c>
      <c r="B5812" s="21" t="s">
        <v>84</v>
      </c>
      <c r="C5812" s="21" t="s">
        <v>85</v>
      </c>
      <c r="D5812" s="22">
        <v>19</v>
      </c>
      <c r="E5812" s="23" t="s">
        <v>43</v>
      </c>
      <c r="F5812">
        <f t="shared" si="90"/>
        <v>202208</v>
      </c>
    </row>
    <row r="5813" spans="1:6" x14ac:dyDescent="0.3">
      <c r="A5813" s="21" t="s">
        <v>20</v>
      </c>
      <c r="B5813" s="21" t="s">
        <v>84</v>
      </c>
      <c r="C5813" s="21" t="s">
        <v>86</v>
      </c>
      <c r="D5813" s="22">
        <v>2</v>
      </c>
      <c r="E5813" s="23" t="s">
        <v>43</v>
      </c>
      <c r="F5813">
        <f t="shared" si="90"/>
        <v>202208</v>
      </c>
    </row>
    <row r="5814" spans="1:6" x14ac:dyDescent="0.3">
      <c r="A5814" s="21" t="s">
        <v>21</v>
      </c>
      <c r="B5814" s="21" t="s">
        <v>84</v>
      </c>
      <c r="C5814" s="21" t="s">
        <v>85</v>
      </c>
      <c r="D5814" s="22">
        <v>9</v>
      </c>
      <c r="E5814" s="23" t="s">
        <v>43</v>
      </c>
      <c r="F5814">
        <f t="shared" si="90"/>
        <v>202208</v>
      </c>
    </row>
    <row r="5815" spans="1:6" x14ac:dyDescent="0.3">
      <c r="A5815" s="21" t="s">
        <v>21</v>
      </c>
      <c r="B5815" s="21" t="s">
        <v>84</v>
      </c>
      <c r="C5815" s="21" t="s">
        <v>86</v>
      </c>
      <c r="D5815" s="22">
        <v>3</v>
      </c>
      <c r="E5815" s="23" t="s">
        <v>43</v>
      </c>
      <c r="F5815">
        <f t="shared" si="90"/>
        <v>202208</v>
      </c>
    </row>
    <row r="5816" spans="1:6" x14ac:dyDescent="0.3">
      <c r="A5816" s="21" t="s">
        <v>22</v>
      </c>
      <c r="B5816" s="21" t="s">
        <v>84</v>
      </c>
      <c r="C5816" s="21" t="s">
        <v>85</v>
      </c>
      <c r="D5816" s="22">
        <v>4</v>
      </c>
      <c r="E5816" s="23" t="s">
        <v>43</v>
      </c>
      <c r="F5816">
        <f t="shared" si="90"/>
        <v>202208</v>
      </c>
    </row>
    <row r="5817" spans="1:6" x14ac:dyDescent="0.3">
      <c r="A5817" s="21" t="s">
        <v>22</v>
      </c>
      <c r="B5817" s="21" t="s">
        <v>84</v>
      </c>
      <c r="C5817" s="21" t="s">
        <v>86</v>
      </c>
      <c r="D5817" s="22">
        <v>1</v>
      </c>
      <c r="E5817" s="23" t="s">
        <v>43</v>
      </c>
      <c r="F5817">
        <f t="shared" si="90"/>
        <v>202208</v>
      </c>
    </row>
    <row r="5818" spans="1:6" x14ac:dyDescent="0.3">
      <c r="A5818" s="21" t="s">
        <v>23</v>
      </c>
      <c r="B5818" s="21" t="s">
        <v>84</v>
      </c>
      <c r="C5818" s="21" t="s">
        <v>85</v>
      </c>
      <c r="D5818" s="22">
        <v>0</v>
      </c>
      <c r="E5818" s="23" t="s">
        <v>43</v>
      </c>
      <c r="F5818">
        <f t="shared" si="90"/>
        <v>202208</v>
      </c>
    </row>
    <row r="5819" spans="1:6" x14ac:dyDescent="0.3">
      <c r="A5819" s="21" t="s">
        <v>23</v>
      </c>
      <c r="B5819" s="21" t="s">
        <v>84</v>
      </c>
      <c r="C5819" s="21" t="s">
        <v>86</v>
      </c>
      <c r="D5819" s="22">
        <v>0</v>
      </c>
      <c r="E5819" s="23" t="s">
        <v>43</v>
      </c>
      <c r="F5819">
        <f t="shared" si="90"/>
        <v>202208</v>
      </c>
    </row>
    <row r="5820" spans="1:6" x14ac:dyDescent="0.3">
      <c r="A5820" s="21" t="s">
        <v>24</v>
      </c>
      <c r="B5820" s="21" t="s">
        <v>84</v>
      </c>
      <c r="C5820" s="21" t="s">
        <v>85</v>
      </c>
      <c r="D5820" s="22">
        <v>1</v>
      </c>
      <c r="E5820" s="23" t="s">
        <v>43</v>
      </c>
      <c r="F5820">
        <f t="shared" si="90"/>
        <v>202208</v>
      </c>
    </row>
    <row r="5821" spans="1:6" x14ac:dyDescent="0.3">
      <c r="A5821" s="21" t="s">
        <v>24</v>
      </c>
      <c r="B5821" s="21" t="s">
        <v>84</v>
      </c>
      <c r="C5821" s="21" t="s">
        <v>86</v>
      </c>
      <c r="D5821" s="22">
        <v>0</v>
      </c>
      <c r="E5821" s="23" t="s">
        <v>43</v>
      </c>
      <c r="F5821">
        <f t="shared" si="90"/>
        <v>202208</v>
      </c>
    </row>
    <row r="5822" spans="1:6" x14ac:dyDescent="0.3">
      <c r="A5822" s="21" t="s">
        <v>5</v>
      </c>
      <c r="B5822" s="21" t="s">
        <v>84</v>
      </c>
      <c r="C5822" s="21" t="s">
        <v>85</v>
      </c>
      <c r="D5822" s="22">
        <v>136</v>
      </c>
      <c r="E5822" s="23" t="s">
        <v>44</v>
      </c>
      <c r="F5822">
        <f t="shared" si="90"/>
        <v>202209</v>
      </c>
    </row>
    <row r="5823" spans="1:6" x14ac:dyDescent="0.3">
      <c r="A5823" s="21" t="s">
        <v>5</v>
      </c>
      <c r="B5823" s="21" t="s">
        <v>84</v>
      </c>
      <c r="C5823" s="21" t="s">
        <v>86</v>
      </c>
      <c r="D5823" s="22">
        <v>79</v>
      </c>
      <c r="E5823" s="23" t="s">
        <v>44</v>
      </c>
      <c r="F5823">
        <f t="shared" si="90"/>
        <v>202209</v>
      </c>
    </row>
    <row r="5824" spans="1:6" x14ac:dyDescent="0.3">
      <c r="A5824" s="21" t="s">
        <v>13</v>
      </c>
      <c r="B5824" s="21" t="s">
        <v>84</v>
      </c>
      <c r="C5824" s="21" t="s">
        <v>85</v>
      </c>
      <c r="D5824" s="22">
        <v>43</v>
      </c>
      <c r="E5824" s="23" t="s">
        <v>44</v>
      </c>
      <c r="F5824">
        <f t="shared" si="90"/>
        <v>202209</v>
      </c>
    </row>
    <row r="5825" spans="1:6" x14ac:dyDescent="0.3">
      <c r="A5825" s="21" t="s">
        <v>13</v>
      </c>
      <c r="B5825" s="21" t="s">
        <v>84</v>
      </c>
      <c r="C5825" s="21" t="s">
        <v>86</v>
      </c>
      <c r="D5825" s="22">
        <v>8</v>
      </c>
      <c r="E5825" s="23" t="s">
        <v>44</v>
      </c>
      <c r="F5825">
        <f t="shared" si="90"/>
        <v>202209</v>
      </c>
    </row>
    <row r="5826" spans="1:6" x14ac:dyDescent="0.3">
      <c r="A5826" s="21" t="s">
        <v>14</v>
      </c>
      <c r="B5826" s="21" t="s">
        <v>84</v>
      </c>
      <c r="C5826" s="21" t="s">
        <v>85</v>
      </c>
      <c r="D5826" s="22">
        <v>104</v>
      </c>
      <c r="E5826" s="23" t="s">
        <v>44</v>
      </c>
      <c r="F5826">
        <f t="shared" si="90"/>
        <v>202209</v>
      </c>
    </row>
    <row r="5827" spans="1:6" x14ac:dyDescent="0.3">
      <c r="A5827" s="21" t="s">
        <v>14</v>
      </c>
      <c r="B5827" s="21" t="s">
        <v>84</v>
      </c>
      <c r="C5827" s="21" t="s">
        <v>86</v>
      </c>
      <c r="D5827" s="22">
        <v>68</v>
      </c>
      <c r="E5827" s="23" t="s">
        <v>44</v>
      </c>
      <c r="F5827">
        <f t="shared" ref="F5827:F5890" si="91">YEAR(E5827)*100+MONTH(E5827)</f>
        <v>202209</v>
      </c>
    </row>
    <row r="5828" spans="1:6" x14ac:dyDescent="0.3">
      <c r="A5828" s="21" t="s">
        <v>140</v>
      </c>
      <c r="B5828" s="21" t="s">
        <v>84</v>
      </c>
      <c r="C5828" s="21" t="s">
        <v>85</v>
      </c>
      <c r="D5828" s="22">
        <v>1</v>
      </c>
      <c r="E5828" s="23" t="s">
        <v>44</v>
      </c>
      <c r="F5828">
        <f t="shared" si="91"/>
        <v>202209</v>
      </c>
    </row>
    <row r="5829" spans="1:6" x14ac:dyDescent="0.3">
      <c r="A5829" s="21" t="s">
        <v>140</v>
      </c>
      <c r="B5829" s="21" t="s">
        <v>84</v>
      </c>
      <c r="C5829" s="21" t="s">
        <v>86</v>
      </c>
      <c r="D5829" s="22">
        <v>0</v>
      </c>
      <c r="E5829" s="23" t="s">
        <v>44</v>
      </c>
      <c r="F5829">
        <f t="shared" si="91"/>
        <v>202209</v>
      </c>
    </row>
    <row r="5830" spans="1:6" x14ac:dyDescent="0.3">
      <c r="A5830" s="21" t="s">
        <v>15</v>
      </c>
      <c r="B5830" s="21" t="s">
        <v>84</v>
      </c>
      <c r="C5830" s="21" t="s">
        <v>85</v>
      </c>
      <c r="D5830" s="22">
        <v>204</v>
      </c>
      <c r="E5830" s="23" t="s">
        <v>44</v>
      </c>
      <c r="F5830">
        <f t="shared" si="91"/>
        <v>202209</v>
      </c>
    </row>
    <row r="5831" spans="1:6" x14ac:dyDescent="0.3">
      <c r="A5831" s="21" t="s">
        <v>15</v>
      </c>
      <c r="B5831" s="21" t="s">
        <v>84</v>
      </c>
      <c r="C5831" s="21" t="s">
        <v>86</v>
      </c>
      <c r="D5831" s="22">
        <v>104</v>
      </c>
      <c r="E5831" s="23" t="s">
        <v>44</v>
      </c>
      <c r="F5831">
        <f t="shared" si="91"/>
        <v>202209</v>
      </c>
    </row>
    <row r="5832" spans="1:6" x14ac:dyDescent="0.3">
      <c r="A5832" s="21" t="s">
        <v>16</v>
      </c>
      <c r="B5832" s="21" t="s">
        <v>84</v>
      </c>
      <c r="C5832" s="21" t="s">
        <v>85</v>
      </c>
      <c r="D5832" s="22">
        <v>311</v>
      </c>
      <c r="E5832" s="23" t="s">
        <v>44</v>
      </c>
      <c r="F5832">
        <f t="shared" si="91"/>
        <v>202209</v>
      </c>
    </row>
    <row r="5833" spans="1:6" x14ac:dyDescent="0.3">
      <c r="A5833" s="21" t="s">
        <v>16</v>
      </c>
      <c r="B5833" s="21" t="s">
        <v>84</v>
      </c>
      <c r="C5833" s="21" t="s">
        <v>86</v>
      </c>
      <c r="D5833" s="22">
        <v>66</v>
      </c>
      <c r="E5833" s="23" t="s">
        <v>44</v>
      </c>
      <c r="F5833">
        <f t="shared" si="91"/>
        <v>202209</v>
      </c>
    </row>
    <row r="5834" spans="1:6" x14ac:dyDescent="0.3">
      <c r="A5834" s="21" t="s">
        <v>17</v>
      </c>
      <c r="B5834" s="21" t="s">
        <v>84</v>
      </c>
      <c r="C5834" s="21" t="s">
        <v>85</v>
      </c>
      <c r="D5834" s="22">
        <v>21</v>
      </c>
      <c r="E5834" s="23" t="s">
        <v>44</v>
      </c>
      <c r="F5834">
        <f t="shared" si="91"/>
        <v>202209</v>
      </c>
    </row>
    <row r="5835" spans="1:6" x14ac:dyDescent="0.3">
      <c r="A5835" s="21" t="s">
        <v>17</v>
      </c>
      <c r="B5835" s="21" t="s">
        <v>84</v>
      </c>
      <c r="C5835" s="21" t="s">
        <v>86</v>
      </c>
      <c r="D5835" s="22">
        <v>3</v>
      </c>
      <c r="E5835" s="23" t="s">
        <v>44</v>
      </c>
      <c r="F5835">
        <f t="shared" si="91"/>
        <v>202209</v>
      </c>
    </row>
    <row r="5836" spans="1:6" x14ac:dyDescent="0.3">
      <c r="A5836" s="21" t="s">
        <v>141</v>
      </c>
      <c r="B5836" s="21" t="s">
        <v>84</v>
      </c>
      <c r="C5836" s="21" t="s">
        <v>85</v>
      </c>
      <c r="D5836" s="22">
        <v>6</v>
      </c>
      <c r="E5836" s="23" t="s">
        <v>44</v>
      </c>
      <c r="F5836">
        <f t="shared" si="91"/>
        <v>202209</v>
      </c>
    </row>
    <row r="5837" spans="1:6" x14ac:dyDescent="0.3">
      <c r="A5837" s="21" t="s">
        <v>141</v>
      </c>
      <c r="B5837" s="21" t="s">
        <v>84</v>
      </c>
      <c r="C5837" s="21" t="s">
        <v>86</v>
      </c>
      <c r="D5837" s="22">
        <v>0</v>
      </c>
      <c r="E5837" s="23" t="s">
        <v>44</v>
      </c>
      <c r="F5837">
        <f t="shared" si="91"/>
        <v>202209</v>
      </c>
    </row>
    <row r="5838" spans="1:6" x14ac:dyDescent="0.3">
      <c r="A5838" s="21" t="s">
        <v>18</v>
      </c>
      <c r="B5838" s="21" t="s">
        <v>84</v>
      </c>
      <c r="C5838" s="21" t="s">
        <v>85</v>
      </c>
      <c r="D5838" s="22">
        <v>103</v>
      </c>
      <c r="E5838" s="23" t="s">
        <v>44</v>
      </c>
      <c r="F5838">
        <f t="shared" si="91"/>
        <v>202209</v>
      </c>
    </row>
    <row r="5839" spans="1:6" x14ac:dyDescent="0.3">
      <c r="A5839" s="21" t="s">
        <v>18</v>
      </c>
      <c r="B5839" s="21" t="s">
        <v>84</v>
      </c>
      <c r="C5839" s="21" t="s">
        <v>86</v>
      </c>
      <c r="D5839" s="22">
        <v>54</v>
      </c>
      <c r="E5839" s="23" t="s">
        <v>44</v>
      </c>
      <c r="F5839">
        <f t="shared" si="91"/>
        <v>202209</v>
      </c>
    </row>
    <row r="5840" spans="1:6" x14ac:dyDescent="0.3">
      <c r="A5840" s="21" t="s">
        <v>19</v>
      </c>
      <c r="B5840" s="21" t="s">
        <v>84</v>
      </c>
      <c r="C5840" s="21" t="s">
        <v>85</v>
      </c>
      <c r="D5840" s="22">
        <v>8</v>
      </c>
      <c r="E5840" s="23" t="s">
        <v>44</v>
      </c>
      <c r="F5840">
        <f t="shared" si="91"/>
        <v>202209</v>
      </c>
    </row>
    <row r="5841" spans="1:6" x14ac:dyDescent="0.3">
      <c r="A5841" s="21" t="s">
        <v>19</v>
      </c>
      <c r="B5841" s="21" t="s">
        <v>84</v>
      </c>
      <c r="C5841" s="21" t="s">
        <v>86</v>
      </c>
      <c r="D5841" s="22">
        <v>8</v>
      </c>
      <c r="E5841" s="23" t="s">
        <v>44</v>
      </c>
      <c r="F5841">
        <f t="shared" si="91"/>
        <v>202209</v>
      </c>
    </row>
    <row r="5842" spans="1:6" x14ac:dyDescent="0.3">
      <c r="A5842" s="21" t="s">
        <v>20</v>
      </c>
      <c r="B5842" s="21" t="s">
        <v>84</v>
      </c>
      <c r="C5842" s="21" t="s">
        <v>85</v>
      </c>
      <c r="D5842" s="22">
        <v>26</v>
      </c>
      <c r="E5842" s="23" t="s">
        <v>44</v>
      </c>
      <c r="F5842">
        <f t="shared" si="91"/>
        <v>202209</v>
      </c>
    </row>
    <row r="5843" spans="1:6" x14ac:dyDescent="0.3">
      <c r="A5843" s="21" t="s">
        <v>20</v>
      </c>
      <c r="B5843" s="21" t="s">
        <v>84</v>
      </c>
      <c r="C5843" s="21" t="s">
        <v>86</v>
      </c>
      <c r="D5843" s="22">
        <v>1</v>
      </c>
      <c r="E5843" s="23" t="s">
        <v>44</v>
      </c>
      <c r="F5843">
        <f t="shared" si="91"/>
        <v>202209</v>
      </c>
    </row>
    <row r="5844" spans="1:6" x14ac:dyDescent="0.3">
      <c r="A5844" s="21" t="s">
        <v>21</v>
      </c>
      <c r="B5844" s="21" t="s">
        <v>84</v>
      </c>
      <c r="C5844" s="21" t="s">
        <v>85</v>
      </c>
      <c r="D5844" s="22">
        <v>15</v>
      </c>
      <c r="E5844" s="23" t="s">
        <v>44</v>
      </c>
      <c r="F5844">
        <f t="shared" si="91"/>
        <v>202209</v>
      </c>
    </row>
    <row r="5845" spans="1:6" x14ac:dyDescent="0.3">
      <c r="A5845" s="21" t="s">
        <v>21</v>
      </c>
      <c r="B5845" s="21" t="s">
        <v>84</v>
      </c>
      <c r="C5845" s="21" t="s">
        <v>86</v>
      </c>
      <c r="D5845" s="22">
        <v>7</v>
      </c>
      <c r="E5845" s="23" t="s">
        <v>44</v>
      </c>
      <c r="F5845">
        <f t="shared" si="91"/>
        <v>202209</v>
      </c>
    </row>
    <row r="5846" spans="1:6" x14ac:dyDescent="0.3">
      <c r="A5846" s="21" t="s">
        <v>22</v>
      </c>
      <c r="B5846" s="21" t="s">
        <v>84</v>
      </c>
      <c r="C5846" s="21" t="s">
        <v>85</v>
      </c>
      <c r="D5846" s="22">
        <v>3</v>
      </c>
      <c r="E5846" s="23" t="s">
        <v>44</v>
      </c>
      <c r="F5846">
        <f t="shared" si="91"/>
        <v>202209</v>
      </c>
    </row>
    <row r="5847" spans="1:6" x14ac:dyDescent="0.3">
      <c r="A5847" s="21" t="s">
        <v>22</v>
      </c>
      <c r="B5847" s="21" t="s">
        <v>84</v>
      </c>
      <c r="C5847" s="21" t="s">
        <v>86</v>
      </c>
      <c r="D5847" s="22">
        <v>0</v>
      </c>
      <c r="E5847" s="23" t="s">
        <v>44</v>
      </c>
      <c r="F5847">
        <f t="shared" si="91"/>
        <v>202209</v>
      </c>
    </row>
    <row r="5848" spans="1:6" x14ac:dyDescent="0.3">
      <c r="A5848" s="21" t="s">
        <v>23</v>
      </c>
      <c r="B5848" s="21" t="s">
        <v>84</v>
      </c>
      <c r="C5848" s="21" t="s">
        <v>85</v>
      </c>
      <c r="D5848" s="22">
        <v>0</v>
      </c>
      <c r="E5848" s="23" t="s">
        <v>44</v>
      </c>
      <c r="F5848">
        <f t="shared" si="91"/>
        <v>202209</v>
      </c>
    </row>
    <row r="5849" spans="1:6" x14ac:dyDescent="0.3">
      <c r="A5849" s="21" t="s">
        <v>23</v>
      </c>
      <c r="B5849" s="21" t="s">
        <v>84</v>
      </c>
      <c r="C5849" s="21" t="s">
        <v>86</v>
      </c>
      <c r="D5849" s="22">
        <v>0</v>
      </c>
      <c r="E5849" s="23" t="s">
        <v>44</v>
      </c>
      <c r="F5849">
        <f t="shared" si="91"/>
        <v>202209</v>
      </c>
    </row>
    <row r="5850" spans="1:6" x14ac:dyDescent="0.3">
      <c r="A5850" s="21" t="s">
        <v>24</v>
      </c>
      <c r="B5850" s="21" t="s">
        <v>84</v>
      </c>
      <c r="C5850" s="21" t="s">
        <v>85</v>
      </c>
      <c r="D5850" s="22">
        <v>0</v>
      </c>
      <c r="E5850" s="23" t="s">
        <v>44</v>
      </c>
      <c r="F5850">
        <f t="shared" si="91"/>
        <v>202209</v>
      </c>
    </row>
    <row r="5851" spans="1:6" x14ac:dyDescent="0.3">
      <c r="A5851" s="21" t="s">
        <v>24</v>
      </c>
      <c r="B5851" s="21" t="s">
        <v>84</v>
      </c>
      <c r="C5851" s="21" t="s">
        <v>86</v>
      </c>
      <c r="D5851" s="22">
        <v>0</v>
      </c>
      <c r="E5851" s="23" t="s">
        <v>44</v>
      </c>
      <c r="F5851">
        <f t="shared" si="91"/>
        <v>202209</v>
      </c>
    </row>
    <row r="5852" spans="1:6" x14ac:dyDescent="0.3">
      <c r="A5852" s="21" t="s">
        <v>5</v>
      </c>
      <c r="B5852" s="21" t="s">
        <v>84</v>
      </c>
      <c r="C5852" s="21" t="s">
        <v>85</v>
      </c>
      <c r="D5852" s="22">
        <v>149</v>
      </c>
      <c r="E5852" s="23" t="s">
        <v>45</v>
      </c>
      <c r="F5852">
        <f t="shared" si="91"/>
        <v>202210</v>
      </c>
    </row>
    <row r="5853" spans="1:6" x14ac:dyDescent="0.3">
      <c r="A5853" s="21" t="s">
        <v>5</v>
      </c>
      <c r="B5853" s="21" t="s">
        <v>84</v>
      </c>
      <c r="C5853" s="21" t="s">
        <v>86</v>
      </c>
      <c r="D5853" s="22">
        <v>78</v>
      </c>
      <c r="E5853" s="23" t="s">
        <v>45</v>
      </c>
      <c r="F5853">
        <f t="shared" si="91"/>
        <v>202210</v>
      </c>
    </row>
    <row r="5854" spans="1:6" x14ac:dyDescent="0.3">
      <c r="A5854" s="21" t="s">
        <v>13</v>
      </c>
      <c r="B5854" s="21" t="s">
        <v>84</v>
      </c>
      <c r="C5854" s="21" t="s">
        <v>85</v>
      </c>
      <c r="D5854" s="22">
        <v>33</v>
      </c>
      <c r="E5854" s="23" t="s">
        <v>45</v>
      </c>
      <c r="F5854">
        <f t="shared" si="91"/>
        <v>202210</v>
      </c>
    </row>
    <row r="5855" spans="1:6" x14ac:dyDescent="0.3">
      <c r="A5855" s="21" t="s">
        <v>13</v>
      </c>
      <c r="B5855" s="21" t="s">
        <v>84</v>
      </c>
      <c r="C5855" s="21" t="s">
        <v>86</v>
      </c>
      <c r="D5855" s="22">
        <v>3</v>
      </c>
      <c r="E5855" s="23" t="s">
        <v>45</v>
      </c>
      <c r="F5855">
        <f t="shared" si="91"/>
        <v>202210</v>
      </c>
    </row>
    <row r="5856" spans="1:6" x14ac:dyDescent="0.3">
      <c r="A5856" s="21" t="s">
        <v>14</v>
      </c>
      <c r="B5856" s="21" t="s">
        <v>84</v>
      </c>
      <c r="C5856" s="21" t="s">
        <v>85</v>
      </c>
      <c r="D5856" s="22">
        <v>109</v>
      </c>
      <c r="E5856" s="23" t="s">
        <v>45</v>
      </c>
      <c r="F5856">
        <f t="shared" si="91"/>
        <v>202210</v>
      </c>
    </row>
    <row r="5857" spans="1:6" x14ac:dyDescent="0.3">
      <c r="A5857" s="21" t="s">
        <v>14</v>
      </c>
      <c r="B5857" s="21" t="s">
        <v>84</v>
      </c>
      <c r="C5857" s="21" t="s">
        <v>86</v>
      </c>
      <c r="D5857" s="22">
        <v>60</v>
      </c>
      <c r="E5857" s="23" t="s">
        <v>45</v>
      </c>
      <c r="F5857">
        <f t="shared" si="91"/>
        <v>202210</v>
      </c>
    </row>
    <row r="5858" spans="1:6" x14ac:dyDescent="0.3">
      <c r="A5858" s="21" t="s">
        <v>140</v>
      </c>
      <c r="B5858" s="21" t="s">
        <v>84</v>
      </c>
      <c r="C5858" s="21" t="s">
        <v>85</v>
      </c>
      <c r="D5858" s="22">
        <v>6</v>
      </c>
      <c r="E5858" s="23" t="s">
        <v>45</v>
      </c>
      <c r="F5858">
        <f t="shared" si="91"/>
        <v>202210</v>
      </c>
    </row>
    <row r="5859" spans="1:6" x14ac:dyDescent="0.3">
      <c r="A5859" s="21" t="s">
        <v>140</v>
      </c>
      <c r="B5859" s="21" t="s">
        <v>84</v>
      </c>
      <c r="C5859" s="21" t="s">
        <v>86</v>
      </c>
      <c r="D5859" s="22">
        <v>0</v>
      </c>
      <c r="E5859" s="23" t="s">
        <v>45</v>
      </c>
      <c r="F5859">
        <f t="shared" si="91"/>
        <v>202210</v>
      </c>
    </row>
    <row r="5860" spans="1:6" x14ac:dyDescent="0.3">
      <c r="A5860" s="21" t="s">
        <v>15</v>
      </c>
      <c r="B5860" s="21" t="s">
        <v>84</v>
      </c>
      <c r="C5860" s="21" t="s">
        <v>85</v>
      </c>
      <c r="D5860" s="22">
        <v>207</v>
      </c>
      <c r="E5860" s="23" t="s">
        <v>45</v>
      </c>
      <c r="F5860">
        <f t="shared" si="91"/>
        <v>202210</v>
      </c>
    </row>
    <row r="5861" spans="1:6" x14ac:dyDescent="0.3">
      <c r="A5861" s="21" t="s">
        <v>15</v>
      </c>
      <c r="B5861" s="21" t="s">
        <v>84</v>
      </c>
      <c r="C5861" s="21" t="s">
        <v>86</v>
      </c>
      <c r="D5861" s="22">
        <v>83</v>
      </c>
      <c r="E5861" s="23" t="s">
        <v>45</v>
      </c>
      <c r="F5861">
        <f t="shared" si="91"/>
        <v>202210</v>
      </c>
    </row>
    <row r="5862" spans="1:6" x14ac:dyDescent="0.3">
      <c r="A5862" s="21" t="s">
        <v>16</v>
      </c>
      <c r="B5862" s="21" t="s">
        <v>84</v>
      </c>
      <c r="C5862" s="21" t="s">
        <v>85</v>
      </c>
      <c r="D5862" s="22">
        <v>336</v>
      </c>
      <c r="E5862" s="23" t="s">
        <v>45</v>
      </c>
      <c r="F5862">
        <f t="shared" si="91"/>
        <v>202210</v>
      </c>
    </row>
    <row r="5863" spans="1:6" x14ac:dyDescent="0.3">
      <c r="A5863" s="21" t="s">
        <v>16</v>
      </c>
      <c r="B5863" s="21" t="s">
        <v>84</v>
      </c>
      <c r="C5863" s="21" t="s">
        <v>86</v>
      </c>
      <c r="D5863" s="22">
        <v>73</v>
      </c>
      <c r="E5863" s="23" t="s">
        <v>45</v>
      </c>
      <c r="F5863">
        <f t="shared" si="91"/>
        <v>202210</v>
      </c>
    </row>
    <row r="5864" spans="1:6" x14ac:dyDescent="0.3">
      <c r="A5864" s="21" t="s">
        <v>17</v>
      </c>
      <c r="B5864" s="21" t="s">
        <v>84</v>
      </c>
      <c r="C5864" s="21" t="s">
        <v>85</v>
      </c>
      <c r="D5864" s="22">
        <v>12</v>
      </c>
      <c r="E5864" s="23" t="s">
        <v>45</v>
      </c>
      <c r="F5864">
        <f t="shared" si="91"/>
        <v>202210</v>
      </c>
    </row>
    <row r="5865" spans="1:6" x14ac:dyDescent="0.3">
      <c r="A5865" s="21" t="s">
        <v>17</v>
      </c>
      <c r="B5865" s="21" t="s">
        <v>84</v>
      </c>
      <c r="C5865" s="21" t="s">
        <v>86</v>
      </c>
      <c r="D5865" s="22">
        <v>1</v>
      </c>
      <c r="E5865" s="23" t="s">
        <v>45</v>
      </c>
      <c r="F5865">
        <f t="shared" si="91"/>
        <v>202210</v>
      </c>
    </row>
    <row r="5866" spans="1:6" x14ac:dyDescent="0.3">
      <c r="A5866" s="21" t="s">
        <v>141</v>
      </c>
      <c r="B5866" s="21" t="s">
        <v>84</v>
      </c>
      <c r="C5866" s="21" t="s">
        <v>85</v>
      </c>
      <c r="D5866" s="22">
        <v>9</v>
      </c>
      <c r="E5866" s="23" t="s">
        <v>45</v>
      </c>
      <c r="F5866">
        <f t="shared" si="91"/>
        <v>202210</v>
      </c>
    </row>
    <row r="5867" spans="1:6" x14ac:dyDescent="0.3">
      <c r="A5867" s="21" t="s">
        <v>141</v>
      </c>
      <c r="B5867" s="21" t="s">
        <v>84</v>
      </c>
      <c r="C5867" s="21" t="s">
        <v>86</v>
      </c>
      <c r="D5867" s="22">
        <v>1</v>
      </c>
      <c r="E5867" s="23" t="s">
        <v>45</v>
      </c>
      <c r="F5867">
        <f t="shared" si="91"/>
        <v>202210</v>
      </c>
    </row>
    <row r="5868" spans="1:6" x14ac:dyDescent="0.3">
      <c r="A5868" s="21" t="s">
        <v>18</v>
      </c>
      <c r="B5868" s="21" t="s">
        <v>84</v>
      </c>
      <c r="C5868" s="21" t="s">
        <v>85</v>
      </c>
      <c r="D5868" s="22">
        <v>72</v>
      </c>
      <c r="E5868" s="23" t="s">
        <v>45</v>
      </c>
      <c r="F5868">
        <f t="shared" si="91"/>
        <v>202210</v>
      </c>
    </row>
    <row r="5869" spans="1:6" x14ac:dyDescent="0.3">
      <c r="A5869" s="21" t="s">
        <v>18</v>
      </c>
      <c r="B5869" s="21" t="s">
        <v>84</v>
      </c>
      <c r="C5869" s="21" t="s">
        <v>86</v>
      </c>
      <c r="D5869" s="22">
        <v>68</v>
      </c>
      <c r="E5869" s="23" t="s">
        <v>45</v>
      </c>
      <c r="F5869">
        <f t="shared" si="91"/>
        <v>202210</v>
      </c>
    </row>
    <row r="5870" spans="1:6" x14ac:dyDescent="0.3">
      <c r="A5870" s="21" t="s">
        <v>19</v>
      </c>
      <c r="B5870" s="21" t="s">
        <v>84</v>
      </c>
      <c r="C5870" s="21" t="s">
        <v>85</v>
      </c>
      <c r="D5870" s="22">
        <v>13</v>
      </c>
      <c r="E5870" s="23" t="s">
        <v>45</v>
      </c>
      <c r="F5870">
        <f t="shared" si="91"/>
        <v>202210</v>
      </c>
    </row>
    <row r="5871" spans="1:6" x14ac:dyDescent="0.3">
      <c r="A5871" s="21" t="s">
        <v>19</v>
      </c>
      <c r="B5871" s="21" t="s">
        <v>84</v>
      </c>
      <c r="C5871" s="21" t="s">
        <v>86</v>
      </c>
      <c r="D5871" s="22">
        <v>6</v>
      </c>
      <c r="E5871" s="23" t="s">
        <v>45</v>
      </c>
      <c r="F5871">
        <f t="shared" si="91"/>
        <v>202210</v>
      </c>
    </row>
    <row r="5872" spans="1:6" x14ac:dyDescent="0.3">
      <c r="A5872" s="21" t="s">
        <v>20</v>
      </c>
      <c r="B5872" s="21" t="s">
        <v>84</v>
      </c>
      <c r="C5872" s="21" t="s">
        <v>85</v>
      </c>
      <c r="D5872" s="22">
        <v>20</v>
      </c>
      <c r="E5872" s="23" t="s">
        <v>45</v>
      </c>
      <c r="F5872">
        <f t="shared" si="91"/>
        <v>202210</v>
      </c>
    </row>
    <row r="5873" spans="1:6" x14ac:dyDescent="0.3">
      <c r="A5873" s="21" t="s">
        <v>20</v>
      </c>
      <c r="B5873" s="21" t="s">
        <v>84</v>
      </c>
      <c r="C5873" s="21" t="s">
        <v>86</v>
      </c>
      <c r="D5873" s="22">
        <v>1</v>
      </c>
      <c r="E5873" s="23" t="s">
        <v>45</v>
      </c>
      <c r="F5873">
        <f t="shared" si="91"/>
        <v>202210</v>
      </c>
    </row>
    <row r="5874" spans="1:6" x14ac:dyDescent="0.3">
      <c r="A5874" s="21" t="s">
        <v>21</v>
      </c>
      <c r="B5874" s="21" t="s">
        <v>84</v>
      </c>
      <c r="C5874" s="21" t="s">
        <v>85</v>
      </c>
      <c r="D5874" s="22">
        <v>23</v>
      </c>
      <c r="E5874" s="23" t="s">
        <v>45</v>
      </c>
      <c r="F5874">
        <f t="shared" si="91"/>
        <v>202210</v>
      </c>
    </row>
    <row r="5875" spans="1:6" x14ac:dyDescent="0.3">
      <c r="A5875" s="21" t="s">
        <v>21</v>
      </c>
      <c r="B5875" s="21" t="s">
        <v>84</v>
      </c>
      <c r="C5875" s="21" t="s">
        <v>86</v>
      </c>
      <c r="D5875" s="22">
        <v>3</v>
      </c>
      <c r="E5875" s="23" t="s">
        <v>45</v>
      </c>
      <c r="F5875">
        <f t="shared" si="91"/>
        <v>202210</v>
      </c>
    </row>
    <row r="5876" spans="1:6" x14ac:dyDescent="0.3">
      <c r="A5876" s="21" t="s">
        <v>22</v>
      </c>
      <c r="B5876" s="21" t="s">
        <v>84</v>
      </c>
      <c r="C5876" s="21" t="s">
        <v>85</v>
      </c>
      <c r="D5876" s="22">
        <v>11</v>
      </c>
      <c r="E5876" s="23" t="s">
        <v>45</v>
      </c>
      <c r="F5876">
        <f t="shared" si="91"/>
        <v>202210</v>
      </c>
    </row>
    <row r="5877" spans="1:6" x14ac:dyDescent="0.3">
      <c r="A5877" s="21" t="s">
        <v>22</v>
      </c>
      <c r="B5877" s="21" t="s">
        <v>84</v>
      </c>
      <c r="C5877" s="21" t="s">
        <v>86</v>
      </c>
      <c r="D5877" s="22">
        <v>0</v>
      </c>
      <c r="E5877" s="23" t="s">
        <v>45</v>
      </c>
      <c r="F5877">
        <f t="shared" si="91"/>
        <v>202210</v>
      </c>
    </row>
    <row r="5878" spans="1:6" x14ac:dyDescent="0.3">
      <c r="A5878" s="21" t="s">
        <v>23</v>
      </c>
      <c r="B5878" s="21" t="s">
        <v>84</v>
      </c>
      <c r="C5878" s="21" t="s">
        <v>85</v>
      </c>
      <c r="D5878" s="22">
        <v>0</v>
      </c>
      <c r="E5878" s="23" t="s">
        <v>45</v>
      </c>
      <c r="F5878">
        <f t="shared" si="91"/>
        <v>202210</v>
      </c>
    </row>
    <row r="5879" spans="1:6" x14ac:dyDescent="0.3">
      <c r="A5879" s="21" t="s">
        <v>23</v>
      </c>
      <c r="B5879" s="21" t="s">
        <v>84</v>
      </c>
      <c r="C5879" s="21" t="s">
        <v>86</v>
      </c>
      <c r="D5879" s="22">
        <v>0</v>
      </c>
      <c r="E5879" s="23" t="s">
        <v>45</v>
      </c>
      <c r="F5879">
        <f t="shared" si="91"/>
        <v>202210</v>
      </c>
    </row>
    <row r="5880" spans="1:6" x14ac:dyDescent="0.3">
      <c r="A5880" s="21" t="s">
        <v>24</v>
      </c>
      <c r="B5880" s="21" t="s">
        <v>84</v>
      </c>
      <c r="C5880" s="21" t="s">
        <v>85</v>
      </c>
      <c r="D5880" s="22">
        <v>1</v>
      </c>
      <c r="E5880" s="23" t="s">
        <v>45</v>
      </c>
      <c r="F5880">
        <f t="shared" si="91"/>
        <v>202210</v>
      </c>
    </row>
    <row r="5881" spans="1:6" x14ac:dyDescent="0.3">
      <c r="A5881" s="21" t="s">
        <v>24</v>
      </c>
      <c r="B5881" s="21" t="s">
        <v>84</v>
      </c>
      <c r="C5881" s="21" t="s">
        <v>86</v>
      </c>
      <c r="D5881" s="22">
        <v>0</v>
      </c>
      <c r="E5881" s="23" t="s">
        <v>45</v>
      </c>
      <c r="F5881">
        <f t="shared" si="91"/>
        <v>202210</v>
      </c>
    </row>
    <row r="5882" spans="1:6" x14ac:dyDescent="0.3">
      <c r="A5882" s="21" t="s">
        <v>5</v>
      </c>
      <c r="B5882" s="21" t="s">
        <v>84</v>
      </c>
      <c r="C5882" s="21" t="s">
        <v>85</v>
      </c>
      <c r="D5882" s="22">
        <v>102</v>
      </c>
      <c r="E5882" s="23" t="s">
        <v>46</v>
      </c>
      <c r="F5882">
        <f t="shared" si="91"/>
        <v>202211</v>
      </c>
    </row>
    <row r="5883" spans="1:6" x14ac:dyDescent="0.3">
      <c r="A5883" s="21" t="s">
        <v>5</v>
      </c>
      <c r="B5883" s="21" t="s">
        <v>84</v>
      </c>
      <c r="C5883" s="21" t="s">
        <v>86</v>
      </c>
      <c r="D5883" s="22">
        <v>69</v>
      </c>
      <c r="E5883" s="23" t="s">
        <v>46</v>
      </c>
      <c r="F5883">
        <f t="shared" si="91"/>
        <v>202211</v>
      </c>
    </row>
    <row r="5884" spans="1:6" x14ac:dyDescent="0.3">
      <c r="A5884" s="21" t="s">
        <v>13</v>
      </c>
      <c r="B5884" s="21" t="s">
        <v>84</v>
      </c>
      <c r="C5884" s="21" t="s">
        <v>85</v>
      </c>
      <c r="D5884" s="22">
        <v>45</v>
      </c>
      <c r="E5884" s="23" t="s">
        <v>46</v>
      </c>
      <c r="F5884">
        <f t="shared" si="91"/>
        <v>202211</v>
      </c>
    </row>
    <row r="5885" spans="1:6" x14ac:dyDescent="0.3">
      <c r="A5885" s="21" t="s">
        <v>13</v>
      </c>
      <c r="B5885" s="21" t="s">
        <v>84</v>
      </c>
      <c r="C5885" s="21" t="s">
        <v>86</v>
      </c>
      <c r="D5885" s="22">
        <v>4</v>
      </c>
      <c r="E5885" s="23" t="s">
        <v>46</v>
      </c>
      <c r="F5885">
        <f t="shared" si="91"/>
        <v>202211</v>
      </c>
    </row>
    <row r="5886" spans="1:6" x14ac:dyDescent="0.3">
      <c r="A5886" s="21" t="s">
        <v>14</v>
      </c>
      <c r="B5886" s="21" t="s">
        <v>84</v>
      </c>
      <c r="C5886" s="21" t="s">
        <v>85</v>
      </c>
      <c r="D5886" s="22">
        <v>90</v>
      </c>
      <c r="E5886" s="23" t="s">
        <v>46</v>
      </c>
      <c r="F5886">
        <f t="shared" si="91"/>
        <v>202211</v>
      </c>
    </row>
    <row r="5887" spans="1:6" x14ac:dyDescent="0.3">
      <c r="A5887" s="21" t="s">
        <v>14</v>
      </c>
      <c r="B5887" s="21" t="s">
        <v>84</v>
      </c>
      <c r="C5887" s="21" t="s">
        <v>86</v>
      </c>
      <c r="D5887" s="22">
        <v>61</v>
      </c>
      <c r="E5887" s="23" t="s">
        <v>46</v>
      </c>
      <c r="F5887">
        <f t="shared" si="91"/>
        <v>202211</v>
      </c>
    </row>
    <row r="5888" spans="1:6" x14ac:dyDescent="0.3">
      <c r="A5888" s="21" t="s">
        <v>140</v>
      </c>
      <c r="B5888" s="21" t="s">
        <v>84</v>
      </c>
      <c r="C5888" s="21" t="s">
        <v>85</v>
      </c>
      <c r="D5888" s="22">
        <v>2</v>
      </c>
      <c r="E5888" s="23" t="s">
        <v>46</v>
      </c>
      <c r="F5888">
        <f t="shared" si="91"/>
        <v>202211</v>
      </c>
    </row>
    <row r="5889" spans="1:6" x14ac:dyDescent="0.3">
      <c r="A5889" s="21" t="s">
        <v>140</v>
      </c>
      <c r="B5889" s="21" t="s">
        <v>84</v>
      </c>
      <c r="C5889" s="21" t="s">
        <v>86</v>
      </c>
      <c r="D5889" s="22">
        <v>0</v>
      </c>
      <c r="E5889" s="23" t="s">
        <v>46</v>
      </c>
      <c r="F5889">
        <f t="shared" si="91"/>
        <v>202211</v>
      </c>
    </row>
    <row r="5890" spans="1:6" x14ac:dyDescent="0.3">
      <c r="A5890" s="21" t="s">
        <v>15</v>
      </c>
      <c r="B5890" s="21" t="s">
        <v>84</v>
      </c>
      <c r="C5890" s="21" t="s">
        <v>85</v>
      </c>
      <c r="D5890" s="22">
        <v>267</v>
      </c>
      <c r="E5890" s="23" t="s">
        <v>46</v>
      </c>
      <c r="F5890">
        <f t="shared" si="91"/>
        <v>202211</v>
      </c>
    </row>
    <row r="5891" spans="1:6" x14ac:dyDescent="0.3">
      <c r="A5891" s="21" t="s">
        <v>15</v>
      </c>
      <c r="B5891" s="21" t="s">
        <v>84</v>
      </c>
      <c r="C5891" s="21" t="s">
        <v>86</v>
      </c>
      <c r="D5891" s="22">
        <v>70</v>
      </c>
      <c r="E5891" s="23" t="s">
        <v>46</v>
      </c>
      <c r="F5891">
        <f t="shared" ref="F5891:F5954" si="92">YEAR(E5891)*100+MONTH(E5891)</f>
        <v>202211</v>
      </c>
    </row>
    <row r="5892" spans="1:6" x14ac:dyDescent="0.3">
      <c r="A5892" s="21" t="s">
        <v>16</v>
      </c>
      <c r="B5892" s="21" t="s">
        <v>84</v>
      </c>
      <c r="C5892" s="21" t="s">
        <v>85</v>
      </c>
      <c r="D5892" s="22">
        <v>279</v>
      </c>
      <c r="E5892" s="23" t="s">
        <v>46</v>
      </c>
      <c r="F5892">
        <f t="shared" si="92"/>
        <v>202211</v>
      </c>
    </row>
    <row r="5893" spans="1:6" x14ac:dyDescent="0.3">
      <c r="A5893" s="21" t="s">
        <v>16</v>
      </c>
      <c r="B5893" s="21" t="s">
        <v>84</v>
      </c>
      <c r="C5893" s="21" t="s">
        <v>86</v>
      </c>
      <c r="D5893" s="22">
        <v>67</v>
      </c>
      <c r="E5893" s="23" t="s">
        <v>46</v>
      </c>
      <c r="F5893">
        <f t="shared" si="92"/>
        <v>202211</v>
      </c>
    </row>
    <row r="5894" spans="1:6" x14ac:dyDescent="0.3">
      <c r="A5894" s="21" t="s">
        <v>17</v>
      </c>
      <c r="B5894" s="21" t="s">
        <v>84</v>
      </c>
      <c r="C5894" s="21" t="s">
        <v>85</v>
      </c>
      <c r="D5894" s="22">
        <v>6</v>
      </c>
      <c r="E5894" s="23" t="s">
        <v>46</v>
      </c>
      <c r="F5894">
        <f t="shared" si="92"/>
        <v>202211</v>
      </c>
    </row>
    <row r="5895" spans="1:6" x14ac:dyDescent="0.3">
      <c r="A5895" s="21" t="s">
        <v>17</v>
      </c>
      <c r="B5895" s="21" t="s">
        <v>84</v>
      </c>
      <c r="C5895" s="21" t="s">
        <v>86</v>
      </c>
      <c r="D5895" s="22">
        <v>2</v>
      </c>
      <c r="E5895" s="23" t="s">
        <v>46</v>
      </c>
      <c r="F5895">
        <f t="shared" si="92"/>
        <v>202211</v>
      </c>
    </row>
    <row r="5896" spans="1:6" x14ac:dyDescent="0.3">
      <c r="A5896" s="21" t="s">
        <v>141</v>
      </c>
      <c r="B5896" s="21" t="s">
        <v>84</v>
      </c>
      <c r="C5896" s="21" t="s">
        <v>85</v>
      </c>
      <c r="D5896" s="22">
        <v>4</v>
      </c>
      <c r="E5896" s="23" t="s">
        <v>46</v>
      </c>
      <c r="F5896">
        <f t="shared" si="92"/>
        <v>202211</v>
      </c>
    </row>
    <row r="5897" spans="1:6" x14ac:dyDescent="0.3">
      <c r="A5897" s="21" t="s">
        <v>141</v>
      </c>
      <c r="B5897" s="21" t="s">
        <v>84</v>
      </c>
      <c r="C5897" s="21" t="s">
        <v>86</v>
      </c>
      <c r="D5897" s="22">
        <v>0</v>
      </c>
      <c r="E5897" s="23" t="s">
        <v>46</v>
      </c>
      <c r="F5897">
        <f t="shared" si="92"/>
        <v>202211</v>
      </c>
    </row>
    <row r="5898" spans="1:6" x14ac:dyDescent="0.3">
      <c r="A5898" s="21" t="s">
        <v>18</v>
      </c>
      <c r="B5898" s="21" t="s">
        <v>84</v>
      </c>
      <c r="C5898" s="21" t="s">
        <v>85</v>
      </c>
      <c r="D5898" s="22">
        <v>59</v>
      </c>
      <c r="E5898" s="23" t="s">
        <v>46</v>
      </c>
      <c r="F5898">
        <f t="shared" si="92"/>
        <v>202211</v>
      </c>
    </row>
    <row r="5899" spans="1:6" x14ac:dyDescent="0.3">
      <c r="A5899" s="21" t="s">
        <v>18</v>
      </c>
      <c r="B5899" s="21" t="s">
        <v>84</v>
      </c>
      <c r="C5899" s="21" t="s">
        <v>86</v>
      </c>
      <c r="D5899" s="22">
        <v>55</v>
      </c>
      <c r="E5899" s="23" t="s">
        <v>46</v>
      </c>
      <c r="F5899">
        <f t="shared" si="92"/>
        <v>202211</v>
      </c>
    </row>
    <row r="5900" spans="1:6" x14ac:dyDescent="0.3">
      <c r="A5900" s="21" t="s">
        <v>19</v>
      </c>
      <c r="B5900" s="21" t="s">
        <v>84</v>
      </c>
      <c r="C5900" s="21" t="s">
        <v>85</v>
      </c>
      <c r="D5900" s="22">
        <v>9</v>
      </c>
      <c r="E5900" s="23" t="s">
        <v>46</v>
      </c>
      <c r="F5900">
        <f t="shared" si="92"/>
        <v>202211</v>
      </c>
    </row>
    <row r="5901" spans="1:6" x14ac:dyDescent="0.3">
      <c r="A5901" s="21" t="s">
        <v>19</v>
      </c>
      <c r="B5901" s="21" t="s">
        <v>84</v>
      </c>
      <c r="C5901" s="21" t="s">
        <v>86</v>
      </c>
      <c r="D5901" s="22">
        <v>2</v>
      </c>
      <c r="E5901" s="23" t="s">
        <v>46</v>
      </c>
      <c r="F5901">
        <f t="shared" si="92"/>
        <v>202211</v>
      </c>
    </row>
    <row r="5902" spans="1:6" x14ac:dyDescent="0.3">
      <c r="A5902" s="21" t="s">
        <v>20</v>
      </c>
      <c r="B5902" s="21" t="s">
        <v>84</v>
      </c>
      <c r="C5902" s="21" t="s">
        <v>85</v>
      </c>
      <c r="D5902" s="22">
        <v>20</v>
      </c>
      <c r="E5902" s="23" t="s">
        <v>46</v>
      </c>
      <c r="F5902">
        <f t="shared" si="92"/>
        <v>202211</v>
      </c>
    </row>
    <row r="5903" spans="1:6" x14ac:dyDescent="0.3">
      <c r="A5903" s="21" t="s">
        <v>20</v>
      </c>
      <c r="B5903" s="21" t="s">
        <v>84</v>
      </c>
      <c r="C5903" s="21" t="s">
        <v>86</v>
      </c>
      <c r="D5903" s="22">
        <v>3</v>
      </c>
      <c r="E5903" s="23" t="s">
        <v>46</v>
      </c>
      <c r="F5903">
        <f t="shared" si="92"/>
        <v>202211</v>
      </c>
    </row>
    <row r="5904" spans="1:6" x14ac:dyDescent="0.3">
      <c r="A5904" s="21" t="s">
        <v>21</v>
      </c>
      <c r="B5904" s="21" t="s">
        <v>84</v>
      </c>
      <c r="C5904" s="21" t="s">
        <v>85</v>
      </c>
      <c r="D5904" s="22">
        <v>9</v>
      </c>
      <c r="E5904" s="23" t="s">
        <v>46</v>
      </c>
      <c r="F5904">
        <f t="shared" si="92"/>
        <v>202211</v>
      </c>
    </row>
    <row r="5905" spans="1:6" x14ac:dyDescent="0.3">
      <c r="A5905" s="21" t="s">
        <v>21</v>
      </c>
      <c r="B5905" s="21" t="s">
        <v>84</v>
      </c>
      <c r="C5905" s="21" t="s">
        <v>86</v>
      </c>
      <c r="D5905" s="22">
        <v>5</v>
      </c>
      <c r="E5905" s="23" t="s">
        <v>46</v>
      </c>
      <c r="F5905">
        <f t="shared" si="92"/>
        <v>202211</v>
      </c>
    </row>
    <row r="5906" spans="1:6" x14ac:dyDescent="0.3">
      <c r="A5906" s="21" t="s">
        <v>22</v>
      </c>
      <c r="B5906" s="21" t="s">
        <v>84</v>
      </c>
      <c r="C5906" s="21" t="s">
        <v>85</v>
      </c>
      <c r="D5906" s="22">
        <v>5</v>
      </c>
      <c r="E5906" s="23" t="s">
        <v>46</v>
      </c>
      <c r="F5906">
        <f t="shared" si="92"/>
        <v>202211</v>
      </c>
    </row>
    <row r="5907" spans="1:6" x14ac:dyDescent="0.3">
      <c r="A5907" s="21" t="s">
        <v>22</v>
      </c>
      <c r="B5907" s="21" t="s">
        <v>84</v>
      </c>
      <c r="C5907" s="21" t="s">
        <v>86</v>
      </c>
      <c r="D5907" s="22">
        <v>2</v>
      </c>
      <c r="E5907" s="23" t="s">
        <v>46</v>
      </c>
      <c r="F5907">
        <f t="shared" si="92"/>
        <v>202211</v>
      </c>
    </row>
    <row r="5908" spans="1:6" x14ac:dyDescent="0.3">
      <c r="A5908" s="21" t="s">
        <v>23</v>
      </c>
      <c r="B5908" s="21" t="s">
        <v>84</v>
      </c>
      <c r="C5908" s="21" t="s">
        <v>85</v>
      </c>
      <c r="D5908" s="22">
        <v>0</v>
      </c>
      <c r="E5908" s="23" t="s">
        <v>46</v>
      </c>
      <c r="F5908">
        <f t="shared" si="92"/>
        <v>202211</v>
      </c>
    </row>
    <row r="5909" spans="1:6" x14ac:dyDescent="0.3">
      <c r="A5909" s="21" t="s">
        <v>23</v>
      </c>
      <c r="B5909" s="21" t="s">
        <v>84</v>
      </c>
      <c r="C5909" s="21" t="s">
        <v>86</v>
      </c>
      <c r="D5909" s="22">
        <v>0</v>
      </c>
      <c r="E5909" s="23" t="s">
        <v>46</v>
      </c>
      <c r="F5909">
        <f t="shared" si="92"/>
        <v>202211</v>
      </c>
    </row>
    <row r="5910" spans="1:6" x14ac:dyDescent="0.3">
      <c r="A5910" s="21" t="s">
        <v>24</v>
      </c>
      <c r="B5910" s="21" t="s">
        <v>84</v>
      </c>
      <c r="C5910" s="21" t="s">
        <v>85</v>
      </c>
      <c r="D5910" s="22">
        <v>0</v>
      </c>
      <c r="E5910" s="23" t="s">
        <v>46</v>
      </c>
      <c r="F5910">
        <f t="shared" si="92"/>
        <v>202211</v>
      </c>
    </row>
    <row r="5911" spans="1:6" x14ac:dyDescent="0.3">
      <c r="A5911" s="21" t="s">
        <v>24</v>
      </c>
      <c r="B5911" s="21" t="s">
        <v>84</v>
      </c>
      <c r="C5911" s="21" t="s">
        <v>86</v>
      </c>
      <c r="D5911" s="22">
        <v>0</v>
      </c>
      <c r="E5911" s="23" t="s">
        <v>46</v>
      </c>
      <c r="F5911">
        <f t="shared" si="92"/>
        <v>202211</v>
      </c>
    </row>
    <row r="5912" spans="1:6" x14ac:dyDescent="0.3">
      <c r="A5912" s="21" t="s">
        <v>5</v>
      </c>
      <c r="B5912" s="21" t="s">
        <v>84</v>
      </c>
      <c r="C5912" s="21" t="s">
        <v>85</v>
      </c>
      <c r="D5912" s="22">
        <v>133</v>
      </c>
      <c r="E5912" s="23" t="s">
        <v>47</v>
      </c>
      <c r="F5912">
        <f t="shared" si="92"/>
        <v>202212</v>
      </c>
    </row>
    <row r="5913" spans="1:6" x14ac:dyDescent="0.3">
      <c r="A5913" s="21" t="s">
        <v>5</v>
      </c>
      <c r="B5913" s="21" t="s">
        <v>84</v>
      </c>
      <c r="C5913" s="21" t="s">
        <v>86</v>
      </c>
      <c r="D5913" s="22">
        <v>57</v>
      </c>
      <c r="E5913" s="23" t="s">
        <v>47</v>
      </c>
      <c r="F5913">
        <f t="shared" si="92"/>
        <v>202212</v>
      </c>
    </row>
    <row r="5914" spans="1:6" x14ac:dyDescent="0.3">
      <c r="A5914" s="21" t="s">
        <v>13</v>
      </c>
      <c r="B5914" s="21" t="s">
        <v>84</v>
      </c>
      <c r="C5914" s="21" t="s">
        <v>85</v>
      </c>
      <c r="D5914" s="22">
        <v>34</v>
      </c>
      <c r="E5914" s="23" t="s">
        <v>47</v>
      </c>
      <c r="F5914">
        <f t="shared" si="92"/>
        <v>202212</v>
      </c>
    </row>
    <row r="5915" spans="1:6" x14ac:dyDescent="0.3">
      <c r="A5915" s="21" t="s">
        <v>13</v>
      </c>
      <c r="B5915" s="21" t="s">
        <v>84</v>
      </c>
      <c r="C5915" s="21" t="s">
        <v>86</v>
      </c>
      <c r="D5915" s="22">
        <v>3</v>
      </c>
      <c r="E5915" s="23" t="s">
        <v>47</v>
      </c>
      <c r="F5915">
        <f t="shared" si="92"/>
        <v>202212</v>
      </c>
    </row>
    <row r="5916" spans="1:6" x14ac:dyDescent="0.3">
      <c r="A5916" s="21" t="s">
        <v>14</v>
      </c>
      <c r="B5916" s="21" t="s">
        <v>84</v>
      </c>
      <c r="C5916" s="21" t="s">
        <v>85</v>
      </c>
      <c r="D5916" s="22">
        <v>71</v>
      </c>
      <c r="E5916" s="23" t="s">
        <v>47</v>
      </c>
      <c r="F5916">
        <f t="shared" si="92"/>
        <v>202212</v>
      </c>
    </row>
    <row r="5917" spans="1:6" x14ac:dyDescent="0.3">
      <c r="A5917" s="21" t="s">
        <v>14</v>
      </c>
      <c r="B5917" s="21" t="s">
        <v>84</v>
      </c>
      <c r="C5917" s="21" t="s">
        <v>86</v>
      </c>
      <c r="D5917" s="22">
        <v>67</v>
      </c>
      <c r="E5917" s="23" t="s">
        <v>47</v>
      </c>
      <c r="F5917">
        <f t="shared" si="92"/>
        <v>202212</v>
      </c>
    </row>
    <row r="5918" spans="1:6" x14ac:dyDescent="0.3">
      <c r="A5918" s="21" t="s">
        <v>140</v>
      </c>
      <c r="B5918" s="21" t="s">
        <v>84</v>
      </c>
      <c r="C5918" s="21" t="s">
        <v>85</v>
      </c>
      <c r="D5918" s="22">
        <v>4</v>
      </c>
      <c r="E5918" s="23" t="s">
        <v>47</v>
      </c>
      <c r="F5918">
        <f t="shared" si="92"/>
        <v>202212</v>
      </c>
    </row>
    <row r="5919" spans="1:6" x14ac:dyDescent="0.3">
      <c r="A5919" s="21" t="s">
        <v>140</v>
      </c>
      <c r="B5919" s="21" t="s">
        <v>84</v>
      </c>
      <c r="C5919" s="21" t="s">
        <v>86</v>
      </c>
      <c r="D5919" s="22">
        <v>0</v>
      </c>
      <c r="E5919" s="23" t="s">
        <v>47</v>
      </c>
      <c r="F5919">
        <f t="shared" si="92"/>
        <v>202212</v>
      </c>
    </row>
    <row r="5920" spans="1:6" x14ac:dyDescent="0.3">
      <c r="A5920" s="21" t="s">
        <v>15</v>
      </c>
      <c r="B5920" s="21" t="s">
        <v>84</v>
      </c>
      <c r="C5920" s="21" t="s">
        <v>85</v>
      </c>
      <c r="D5920" s="22">
        <v>248</v>
      </c>
      <c r="E5920" s="23" t="s">
        <v>47</v>
      </c>
      <c r="F5920">
        <f t="shared" si="92"/>
        <v>202212</v>
      </c>
    </row>
    <row r="5921" spans="1:6" x14ac:dyDescent="0.3">
      <c r="A5921" s="21" t="s">
        <v>15</v>
      </c>
      <c r="B5921" s="21" t="s">
        <v>84</v>
      </c>
      <c r="C5921" s="21" t="s">
        <v>86</v>
      </c>
      <c r="D5921" s="22">
        <v>48</v>
      </c>
      <c r="E5921" s="23" t="s">
        <v>47</v>
      </c>
      <c r="F5921">
        <f t="shared" si="92"/>
        <v>202212</v>
      </c>
    </row>
    <row r="5922" spans="1:6" x14ac:dyDescent="0.3">
      <c r="A5922" s="21" t="s">
        <v>16</v>
      </c>
      <c r="B5922" s="21" t="s">
        <v>84</v>
      </c>
      <c r="C5922" s="21" t="s">
        <v>85</v>
      </c>
      <c r="D5922" s="22">
        <v>262</v>
      </c>
      <c r="E5922" s="23" t="s">
        <v>47</v>
      </c>
      <c r="F5922">
        <f t="shared" si="92"/>
        <v>202212</v>
      </c>
    </row>
    <row r="5923" spans="1:6" x14ac:dyDescent="0.3">
      <c r="A5923" s="21" t="s">
        <v>16</v>
      </c>
      <c r="B5923" s="21" t="s">
        <v>84</v>
      </c>
      <c r="C5923" s="21" t="s">
        <v>86</v>
      </c>
      <c r="D5923" s="22">
        <v>56</v>
      </c>
      <c r="E5923" s="23" t="s">
        <v>47</v>
      </c>
      <c r="F5923">
        <f t="shared" si="92"/>
        <v>202212</v>
      </c>
    </row>
    <row r="5924" spans="1:6" x14ac:dyDescent="0.3">
      <c r="A5924" s="21" t="s">
        <v>17</v>
      </c>
      <c r="B5924" s="21" t="s">
        <v>84</v>
      </c>
      <c r="C5924" s="21" t="s">
        <v>85</v>
      </c>
      <c r="D5924" s="22">
        <v>8</v>
      </c>
      <c r="E5924" s="23" t="s">
        <v>47</v>
      </c>
      <c r="F5924">
        <f t="shared" si="92"/>
        <v>202212</v>
      </c>
    </row>
    <row r="5925" spans="1:6" x14ac:dyDescent="0.3">
      <c r="A5925" s="21" t="s">
        <v>17</v>
      </c>
      <c r="B5925" s="21" t="s">
        <v>84</v>
      </c>
      <c r="C5925" s="21" t="s">
        <v>86</v>
      </c>
      <c r="D5925" s="22">
        <v>12</v>
      </c>
      <c r="E5925" s="23" t="s">
        <v>47</v>
      </c>
      <c r="F5925">
        <f t="shared" si="92"/>
        <v>202212</v>
      </c>
    </row>
    <row r="5926" spans="1:6" x14ac:dyDescent="0.3">
      <c r="A5926" s="21" t="s">
        <v>141</v>
      </c>
      <c r="B5926" s="21" t="s">
        <v>84</v>
      </c>
      <c r="C5926" s="21" t="s">
        <v>85</v>
      </c>
      <c r="D5926" s="22">
        <v>6</v>
      </c>
      <c r="E5926" s="23" t="s">
        <v>47</v>
      </c>
      <c r="F5926">
        <f t="shared" si="92"/>
        <v>202212</v>
      </c>
    </row>
    <row r="5927" spans="1:6" x14ac:dyDescent="0.3">
      <c r="A5927" s="21" t="s">
        <v>141</v>
      </c>
      <c r="B5927" s="21" t="s">
        <v>84</v>
      </c>
      <c r="C5927" s="21" t="s">
        <v>86</v>
      </c>
      <c r="D5927" s="22">
        <v>0</v>
      </c>
      <c r="E5927" s="23" t="s">
        <v>47</v>
      </c>
      <c r="F5927">
        <f t="shared" si="92"/>
        <v>202212</v>
      </c>
    </row>
    <row r="5928" spans="1:6" x14ac:dyDescent="0.3">
      <c r="A5928" s="21" t="s">
        <v>18</v>
      </c>
      <c r="B5928" s="21" t="s">
        <v>84</v>
      </c>
      <c r="C5928" s="21" t="s">
        <v>85</v>
      </c>
      <c r="D5928" s="22">
        <v>83</v>
      </c>
      <c r="E5928" s="23" t="s">
        <v>47</v>
      </c>
      <c r="F5928">
        <f t="shared" si="92"/>
        <v>202212</v>
      </c>
    </row>
    <row r="5929" spans="1:6" x14ac:dyDescent="0.3">
      <c r="A5929" s="21" t="s">
        <v>18</v>
      </c>
      <c r="B5929" s="21" t="s">
        <v>84</v>
      </c>
      <c r="C5929" s="21" t="s">
        <v>86</v>
      </c>
      <c r="D5929" s="22">
        <v>64</v>
      </c>
      <c r="E5929" s="23" t="s">
        <v>47</v>
      </c>
      <c r="F5929">
        <f t="shared" si="92"/>
        <v>202212</v>
      </c>
    </row>
    <row r="5930" spans="1:6" x14ac:dyDescent="0.3">
      <c r="A5930" s="21" t="s">
        <v>19</v>
      </c>
      <c r="B5930" s="21" t="s">
        <v>84</v>
      </c>
      <c r="C5930" s="21" t="s">
        <v>85</v>
      </c>
      <c r="D5930" s="22">
        <v>12</v>
      </c>
      <c r="E5930" s="23" t="s">
        <v>47</v>
      </c>
      <c r="F5930">
        <f t="shared" si="92"/>
        <v>202212</v>
      </c>
    </row>
    <row r="5931" spans="1:6" x14ac:dyDescent="0.3">
      <c r="A5931" s="21" t="s">
        <v>19</v>
      </c>
      <c r="B5931" s="21" t="s">
        <v>84</v>
      </c>
      <c r="C5931" s="21" t="s">
        <v>86</v>
      </c>
      <c r="D5931" s="22">
        <v>4</v>
      </c>
      <c r="E5931" s="23" t="s">
        <v>47</v>
      </c>
      <c r="F5931">
        <f t="shared" si="92"/>
        <v>202212</v>
      </c>
    </row>
    <row r="5932" spans="1:6" x14ac:dyDescent="0.3">
      <c r="A5932" s="21" t="s">
        <v>20</v>
      </c>
      <c r="B5932" s="21" t="s">
        <v>84</v>
      </c>
      <c r="C5932" s="21" t="s">
        <v>85</v>
      </c>
      <c r="D5932" s="22">
        <v>40</v>
      </c>
      <c r="E5932" s="23" t="s">
        <v>47</v>
      </c>
      <c r="F5932">
        <f t="shared" si="92"/>
        <v>202212</v>
      </c>
    </row>
    <row r="5933" spans="1:6" x14ac:dyDescent="0.3">
      <c r="A5933" s="21" t="s">
        <v>20</v>
      </c>
      <c r="B5933" s="21" t="s">
        <v>84</v>
      </c>
      <c r="C5933" s="21" t="s">
        <v>86</v>
      </c>
      <c r="D5933" s="22">
        <v>1</v>
      </c>
      <c r="E5933" s="23" t="s">
        <v>47</v>
      </c>
      <c r="F5933">
        <f t="shared" si="92"/>
        <v>202212</v>
      </c>
    </row>
    <row r="5934" spans="1:6" x14ac:dyDescent="0.3">
      <c r="A5934" s="21" t="s">
        <v>21</v>
      </c>
      <c r="B5934" s="21" t="s">
        <v>84</v>
      </c>
      <c r="C5934" s="21" t="s">
        <v>85</v>
      </c>
      <c r="D5934" s="22">
        <v>19</v>
      </c>
      <c r="E5934" s="23" t="s">
        <v>47</v>
      </c>
      <c r="F5934">
        <f t="shared" si="92"/>
        <v>202212</v>
      </c>
    </row>
    <row r="5935" spans="1:6" x14ac:dyDescent="0.3">
      <c r="A5935" s="21" t="s">
        <v>21</v>
      </c>
      <c r="B5935" s="21" t="s">
        <v>84</v>
      </c>
      <c r="C5935" s="21" t="s">
        <v>86</v>
      </c>
      <c r="D5935" s="22">
        <v>1</v>
      </c>
      <c r="E5935" s="23" t="s">
        <v>47</v>
      </c>
      <c r="F5935">
        <f t="shared" si="92"/>
        <v>202212</v>
      </c>
    </row>
    <row r="5936" spans="1:6" x14ac:dyDescent="0.3">
      <c r="A5936" s="21" t="s">
        <v>22</v>
      </c>
      <c r="B5936" s="21" t="s">
        <v>84</v>
      </c>
      <c r="C5936" s="21" t="s">
        <v>85</v>
      </c>
      <c r="D5936" s="22">
        <v>5</v>
      </c>
      <c r="E5936" s="23" t="s">
        <v>47</v>
      </c>
      <c r="F5936">
        <f t="shared" si="92"/>
        <v>202212</v>
      </c>
    </row>
    <row r="5937" spans="1:6" x14ac:dyDescent="0.3">
      <c r="A5937" s="21" t="s">
        <v>22</v>
      </c>
      <c r="B5937" s="21" t="s">
        <v>84</v>
      </c>
      <c r="C5937" s="21" t="s">
        <v>86</v>
      </c>
      <c r="D5937" s="22">
        <v>1</v>
      </c>
      <c r="E5937" s="23" t="s">
        <v>47</v>
      </c>
      <c r="F5937">
        <f t="shared" si="92"/>
        <v>202212</v>
      </c>
    </row>
    <row r="5938" spans="1:6" x14ac:dyDescent="0.3">
      <c r="A5938" s="21" t="s">
        <v>23</v>
      </c>
      <c r="B5938" s="21" t="s">
        <v>84</v>
      </c>
      <c r="C5938" s="21" t="s">
        <v>85</v>
      </c>
      <c r="D5938" s="22">
        <v>0</v>
      </c>
      <c r="E5938" s="23" t="s">
        <v>47</v>
      </c>
      <c r="F5938">
        <f t="shared" si="92"/>
        <v>202212</v>
      </c>
    </row>
    <row r="5939" spans="1:6" x14ac:dyDescent="0.3">
      <c r="A5939" s="21" t="s">
        <v>23</v>
      </c>
      <c r="B5939" s="21" t="s">
        <v>84</v>
      </c>
      <c r="C5939" s="21" t="s">
        <v>86</v>
      </c>
      <c r="D5939" s="22">
        <v>0</v>
      </c>
      <c r="E5939" s="23" t="s">
        <v>47</v>
      </c>
      <c r="F5939">
        <f t="shared" si="92"/>
        <v>202212</v>
      </c>
    </row>
    <row r="5940" spans="1:6" x14ac:dyDescent="0.3">
      <c r="A5940" s="21" t="s">
        <v>24</v>
      </c>
      <c r="B5940" s="21" t="s">
        <v>84</v>
      </c>
      <c r="C5940" s="21" t="s">
        <v>85</v>
      </c>
      <c r="D5940" s="22">
        <v>2</v>
      </c>
      <c r="E5940" s="23" t="s">
        <v>47</v>
      </c>
      <c r="F5940">
        <f t="shared" si="92"/>
        <v>202212</v>
      </c>
    </row>
    <row r="5941" spans="1:6" x14ac:dyDescent="0.3">
      <c r="A5941" s="21" t="s">
        <v>24</v>
      </c>
      <c r="B5941" s="21" t="s">
        <v>84</v>
      </c>
      <c r="C5941" s="21" t="s">
        <v>86</v>
      </c>
      <c r="D5941" s="22">
        <v>0</v>
      </c>
      <c r="E5941" s="23" t="s">
        <v>47</v>
      </c>
      <c r="F5941">
        <f t="shared" si="92"/>
        <v>202212</v>
      </c>
    </row>
    <row r="5942" spans="1:6" x14ac:dyDescent="0.3">
      <c r="A5942" s="21" t="s">
        <v>5</v>
      </c>
      <c r="B5942" s="21" t="s">
        <v>84</v>
      </c>
      <c r="C5942" s="21" t="s">
        <v>85</v>
      </c>
      <c r="D5942" s="22">
        <v>136</v>
      </c>
      <c r="E5942" s="23" t="s">
        <v>8</v>
      </c>
      <c r="F5942">
        <f t="shared" si="92"/>
        <v>202301</v>
      </c>
    </row>
    <row r="5943" spans="1:6" x14ac:dyDescent="0.3">
      <c r="A5943" s="21" t="s">
        <v>5</v>
      </c>
      <c r="B5943" s="21" t="s">
        <v>84</v>
      </c>
      <c r="C5943" s="21" t="s">
        <v>86</v>
      </c>
      <c r="D5943" s="22">
        <v>82</v>
      </c>
      <c r="E5943" s="23" t="s">
        <v>8</v>
      </c>
      <c r="F5943">
        <f t="shared" si="92"/>
        <v>202301</v>
      </c>
    </row>
    <row r="5944" spans="1:6" x14ac:dyDescent="0.3">
      <c r="A5944" s="21" t="s">
        <v>13</v>
      </c>
      <c r="B5944" s="21" t="s">
        <v>84</v>
      </c>
      <c r="C5944" s="21" t="s">
        <v>85</v>
      </c>
      <c r="D5944" s="22">
        <v>39</v>
      </c>
      <c r="E5944" s="23" t="s">
        <v>8</v>
      </c>
      <c r="F5944">
        <f t="shared" si="92"/>
        <v>202301</v>
      </c>
    </row>
    <row r="5945" spans="1:6" x14ac:dyDescent="0.3">
      <c r="A5945" s="21" t="s">
        <v>13</v>
      </c>
      <c r="B5945" s="21" t="s">
        <v>84</v>
      </c>
      <c r="C5945" s="21" t="s">
        <v>86</v>
      </c>
      <c r="D5945" s="22">
        <v>2</v>
      </c>
      <c r="E5945" s="23" t="s">
        <v>8</v>
      </c>
      <c r="F5945">
        <f t="shared" si="92"/>
        <v>202301</v>
      </c>
    </row>
    <row r="5946" spans="1:6" x14ac:dyDescent="0.3">
      <c r="A5946" s="21" t="s">
        <v>14</v>
      </c>
      <c r="B5946" s="21" t="s">
        <v>84</v>
      </c>
      <c r="C5946" s="21" t="s">
        <v>85</v>
      </c>
      <c r="D5946" s="22">
        <v>86</v>
      </c>
      <c r="E5946" s="23" t="s">
        <v>8</v>
      </c>
      <c r="F5946">
        <f t="shared" si="92"/>
        <v>202301</v>
      </c>
    </row>
    <row r="5947" spans="1:6" x14ac:dyDescent="0.3">
      <c r="A5947" s="21" t="s">
        <v>14</v>
      </c>
      <c r="B5947" s="21" t="s">
        <v>84</v>
      </c>
      <c r="C5947" s="21" t="s">
        <v>86</v>
      </c>
      <c r="D5947" s="22">
        <v>47</v>
      </c>
      <c r="E5947" s="23" t="s">
        <v>8</v>
      </c>
      <c r="F5947">
        <f t="shared" si="92"/>
        <v>202301</v>
      </c>
    </row>
    <row r="5948" spans="1:6" x14ac:dyDescent="0.3">
      <c r="A5948" s="21" t="s">
        <v>140</v>
      </c>
      <c r="B5948" s="21" t="s">
        <v>84</v>
      </c>
      <c r="C5948" s="21" t="s">
        <v>85</v>
      </c>
      <c r="D5948" s="22">
        <v>3</v>
      </c>
      <c r="E5948" s="23" t="s">
        <v>8</v>
      </c>
      <c r="F5948">
        <f t="shared" si="92"/>
        <v>202301</v>
      </c>
    </row>
    <row r="5949" spans="1:6" x14ac:dyDescent="0.3">
      <c r="A5949" s="21" t="s">
        <v>140</v>
      </c>
      <c r="B5949" s="21" t="s">
        <v>84</v>
      </c>
      <c r="C5949" s="21" t="s">
        <v>86</v>
      </c>
      <c r="D5949" s="22">
        <v>1</v>
      </c>
      <c r="E5949" s="23" t="s">
        <v>8</v>
      </c>
      <c r="F5949">
        <f t="shared" si="92"/>
        <v>202301</v>
      </c>
    </row>
    <row r="5950" spans="1:6" x14ac:dyDescent="0.3">
      <c r="A5950" s="21" t="s">
        <v>15</v>
      </c>
      <c r="B5950" s="21" t="s">
        <v>84</v>
      </c>
      <c r="C5950" s="21" t="s">
        <v>85</v>
      </c>
      <c r="D5950" s="22">
        <v>239</v>
      </c>
      <c r="E5950" s="23" t="s">
        <v>8</v>
      </c>
      <c r="F5950">
        <f t="shared" si="92"/>
        <v>202301</v>
      </c>
    </row>
    <row r="5951" spans="1:6" x14ac:dyDescent="0.3">
      <c r="A5951" s="21" t="s">
        <v>15</v>
      </c>
      <c r="B5951" s="21" t="s">
        <v>84</v>
      </c>
      <c r="C5951" s="21" t="s">
        <v>86</v>
      </c>
      <c r="D5951" s="22">
        <v>58</v>
      </c>
      <c r="E5951" s="23" t="s">
        <v>8</v>
      </c>
      <c r="F5951">
        <f t="shared" si="92"/>
        <v>202301</v>
      </c>
    </row>
    <row r="5952" spans="1:6" x14ac:dyDescent="0.3">
      <c r="A5952" s="21" t="s">
        <v>16</v>
      </c>
      <c r="B5952" s="21" t="s">
        <v>84</v>
      </c>
      <c r="C5952" s="21" t="s">
        <v>85</v>
      </c>
      <c r="D5952" s="22">
        <v>263</v>
      </c>
      <c r="E5952" s="23" t="s">
        <v>8</v>
      </c>
      <c r="F5952">
        <f t="shared" si="92"/>
        <v>202301</v>
      </c>
    </row>
    <row r="5953" spans="1:6" x14ac:dyDescent="0.3">
      <c r="A5953" s="21" t="s">
        <v>16</v>
      </c>
      <c r="B5953" s="21" t="s">
        <v>84</v>
      </c>
      <c r="C5953" s="21" t="s">
        <v>86</v>
      </c>
      <c r="D5953" s="22">
        <v>54</v>
      </c>
      <c r="E5953" s="23" t="s">
        <v>8</v>
      </c>
      <c r="F5953">
        <f t="shared" si="92"/>
        <v>202301</v>
      </c>
    </row>
    <row r="5954" spans="1:6" x14ac:dyDescent="0.3">
      <c r="A5954" s="21" t="s">
        <v>17</v>
      </c>
      <c r="B5954" s="21" t="s">
        <v>84</v>
      </c>
      <c r="C5954" s="21" t="s">
        <v>85</v>
      </c>
      <c r="D5954" s="22">
        <v>23</v>
      </c>
      <c r="E5954" s="23" t="s">
        <v>8</v>
      </c>
      <c r="F5954">
        <f t="shared" si="92"/>
        <v>202301</v>
      </c>
    </row>
    <row r="5955" spans="1:6" x14ac:dyDescent="0.3">
      <c r="A5955" s="21" t="s">
        <v>17</v>
      </c>
      <c r="B5955" s="21" t="s">
        <v>84</v>
      </c>
      <c r="C5955" s="21" t="s">
        <v>86</v>
      </c>
      <c r="D5955" s="22">
        <v>1</v>
      </c>
      <c r="E5955" s="23" t="s">
        <v>8</v>
      </c>
      <c r="F5955">
        <f t="shared" ref="F5955:F6018" si="93">YEAR(E5955)*100+MONTH(E5955)</f>
        <v>202301</v>
      </c>
    </row>
    <row r="5956" spans="1:6" x14ac:dyDescent="0.3">
      <c r="A5956" s="21" t="s">
        <v>141</v>
      </c>
      <c r="B5956" s="21" t="s">
        <v>84</v>
      </c>
      <c r="C5956" s="21" t="s">
        <v>85</v>
      </c>
      <c r="D5956" s="22">
        <v>8</v>
      </c>
      <c r="E5956" s="23" t="s">
        <v>8</v>
      </c>
      <c r="F5956">
        <f t="shared" si="93"/>
        <v>202301</v>
      </c>
    </row>
    <row r="5957" spans="1:6" x14ac:dyDescent="0.3">
      <c r="A5957" s="21" t="s">
        <v>141</v>
      </c>
      <c r="B5957" s="21" t="s">
        <v>84</v>
      </c>
      <c r="C5957" s="21" t="s">
        <v>86</v>
      </c>
      <c r="D5957" s="22">
        <v>3</v>
      </c>
      <c r="E5957" s="23" t="s">
        <v>8</v>
      </c>
      <c r="F5957">
        <f t="shared" si="93"/>
        <v>202301</v>
      </c>
    </row>
    <row r="5958" spans="1:6" x14ac:dyDescent="0.3">
      <c r="A5958" s="21" t="s">
        <v>18</v>
      </c>
      <c r="B5958" s="21" t="s">
        <v>84</v>
      </c>
      <c r="C5958" s="21" t="s">
        <v>85</v>
      </c>
      <c r="D5958" s="22">
        <v>87</v>
      </c>
      <c r="E5958" s="23" t="s">
        <v>8</v>
      </c>
      <c r="F5958">
        <f t="shared" si="93"/>
        <v>202301</v>
      </c>
    </row>
    <row r="5959" spans="1:6" x14ac:dyDescent="0.3">
      <c r="A5959" s="21" t="s">
        <v>18</v>
      </c>
      <c r="B5959" s="21" t="s">
        <v>84</v>
      </c>
      <c r="C5959" s="21" t="s">
        <v>86</v>
      </c>
      <c r="D5959" s="22">
        <v>77</v>
      </c>
      <c r="E5959" s="23" t="s">
        <v>8</v>
      </c>
      <c r="F5959">
        <f t="shared" si="93"/>
        <v>202301</v>
      </c>
    </row>
    <row r="5960" spans="1:6" x14ac:dyDescent="0.3">
      <c r="A5960" s="21" t="s">
        <v>19</v>
      </c>
      <c r="B5960" s="21" t="s">
        <v>84</v>
      </c>
      <c r="C5960" s="21" t="s">
        <v>85</v>
      </c>
      <c r="D5960" s="22">
        <v>6</v>
      </c>
      <c r="E5960" s="23" t="s">
        <v>8</v>
      </c>
      <c r="F5960">
        <f t="shared" si="93"/>
        <v>202301</v>
      </c>
    </row>
    <row r="5961" spans="1:6" x14ac:dyDescent="0.3">
      <c r="A5961" s="21" t="s">
        <v>19</v>
      </c>
      <c r="B5961" s="21" t="s">
        <v>84</v>
      </c>
      <c r="C5961" s="21" t="s">
        <v>86</v>
      </c>
      <c r="D5961" s="22">
        <v>8</v>
      </c>
      <c r="E5961" s="23" t="s">
        <v>8</v>
      </c>
      <c r="F5961">
        <f t="shared" si="93"/>
        <v>202301</v>
      </c>
    </row>
    <row r="5962" spans="1:6" x14ac:dyDescent="0.3">
      <c r="A5962" s="21" t="s">
        <v>20</v>
      </c>
      <c r="B5962" s="21" t="s">
        <v>84</v>
      </c>
      <c r="C5962" s="21" t="s">
        <v>85</v>
      </c>
      <c r="D5962" s="22">
        <v>22</v>
      </c>
      <c r="E5962" s="23" t="s">
        <v>8</v>
      </c>
      <c r="F5962">
        <f t="shared" si="93"/>
        <v>202301</v>
      </c>
    </row>
    <row r="5963" spans="1:6" x14ac:dyDescent="0.3">
      <c r="A5963" s="21" t="s">
        <v>20</v>
      </c>
      <c r="B5963" s="21" t="s">
        <v>84</v>
      </c>
      <c r="C5963" s="21" t="s">
        <v>86</v>
      </c>
      <c r="D5963" s="22">
        <v>8</v>
      </c>
      <c r="E5963" s="23" t="s">
        <v>8</v>
      </c>
      <c r="F5963">
        <f t="shared" si="93"/>
        <v>202301</v>
      </c>
    </row>
    <row r="5964" spans="1:6" x14ac:dyDescent="0.3">
      <c r="A5964" s="21" t="s">
        <v>21</v>
      </c>
      <c r="B5964" s="21" t="s">
        <v>84</v>
      </c>
      <c r="C5964" s="21" t="s">
        <v>85</v>
      </c>
      <c r="D5964" s="22">
        <v>18</v>
      </c>
      <c r="E5964" s="23" t="s">
        <v>8</v>
      </c>
      <c r="F5964">
        <f t="shared" si="93"/>
        <v>202301</v>
      </c>
    </row>
    <row r="5965" spans="1:6" x14ac:dyDescent="0.3">
      <c r="A5965" s="21" t="s">
        <v>21</v>
      </c>
      <c r="B5965" s="21" t="s">
        <v>84</v>
      </c>
      <c r="C5965" s="21" t="s">
        <v>86</v>
      </c>
      <c r="D5965" s="22">
        <v>1</v>
      </c>
      <c r="E5965" s="23" t="s">
        <v>8</v>
      </c>
      <c r="F5965">
        <f t="shared" si="93"/>
        <v>202301</v>
      </c>
    </row>
    <row r="5966" spans="1:6" x14ac:dyDescent="0.3">
      <c r="A5966" s="21" t="s">
        <v>22</v>
      </c>
      <c r="B5966" s="21" t="s">
        <v>84</v>
      </c>
      <c r="C5966" s="21" t="s">
        <v>85</v>
      </c>
      <c r="D5966" s="22">
        <v>5</v>
      </c>
      <c r="E5966" s="23" t="s">
        <v>8</v>
      </c>
      <c r="F5966">
        <f t="shared" si="93"/>
        <v>202301</v>
      </c>
    </row>
    <row r="5967" spans="1:6" x14ac:dyDescent="0.3">
      <c r="A5967" s="21" t="s">
        <v>22</v>
      </c>
      <c r="B5967" s="21" t="s">
        <v>84</v>
      </c>
      <c r="C5967" s="21" t="s">
        <v>86</v>
      </c>
      <c r="D5967" s="22">
        <v>1</v>
      </c>
      <c r="E5967" s="23" t="s">
        <v>8</v>
      </c>
      <c r="F5967">
        <f t="shared" si="93"/>
        <v>202301</v>
      </c>
    </row>
    <row r="5968" spans="1:6" x14ac:dyDescent="0.3">
      <c r="A5968" s="21" t="s">
        <v>23</v>
      </c>
      <c r="B5968" s="21" t="s">
        <v>84</v>
      </c>
      <c r="C5968" s="21" t="s">
        <v>85</v>
      </c>
      <c r="D5968" s="22">
        <v>0</v>
      </c>
      <c r="E5968" s="23" t="s">
        <v>8</v>
      </c>
      <c r="F5968">
        <f t="shared" si="93"/>
        <v>202301</v>
      </c>
    </row>
    <row r="5969" spans="1:6" x14ac:dyDescent="0.3">
      <c r="A5969" s="21" t="s">
        <v>23</v>
      </c>
      <c r="B5969" s="21" t="s">
        <v>84</v>
      </c>
      <c r="C5969" s="21" t="s">
        <v>86</v>
      </c>
      <c r="D5969" s="22">
        <v>0</v>
      </c>
      <c r="E5969" s="23" t="s">
        <v>8</v>
      </c>
      <c r="F5969">
        <f t="shared" si="93"/>
        <v>202301</v>
      </c>
    </row>
    <row r="5970" spans="1:6" x14ac:dyDescent="0.3">
      <c r="A5970" s="21" t="s">
        <v>24</v>
      </c>
      <c r="B5970" s="21" t="s">
        <v>84</v>
      </c>
      <c r="C5970" s="21" t="s">
        <v>85</v>
      </c>
      <c r="D5970" s="22">
        <v>0</v>
      </c>
      <c r="E5970" s="23" t="s">
        <v>8</v>
      </c>
      <c r="F5970">
        <f t="shared" si="93"/>
        <v>202301</v>
      </c>
    </row>
    <row r="5971" spans="1:6" x14ac:dyDescent="0.3">
      <c r="A5971" s="21" t="s">
        <v>24</v>
      </c>
      <c r="B5971" s="21" t="s">
        <v>84</v>
      </c>
      <c r="C5971" s="21" t="s">
        <v>86</v>
      </c>
      <c r="D5971" s="22">
        <v>0</v>
      </c>
      <c r="E5971" s="23" t="s">
        <v>8</v>
      </c>
      <c r="F5971">
        <f t="shared" si="93"/>
        <v>202301</v>
      </c>
    </row>
    <row r="5972" spans="1:6" x14ac:dyDescent="0.3">
      <c r="A5972" s="21" t="s">
        <v>5</v>
      </c>
      <c r="B5972" s="21" t="s">
        <v>84</v>
      </c>
      <c r="C5972" s="21" t="s">
        <v>85</v>
      </c>
      <c r="D5972" s="22">
        <v>139</v>
      </c>
      <c r="E5972" s="23" t="s">
        <v>25</v>
      </c>
      <c r="F5972">
        <f t="shared" si="93"/>
        <v>202302</v>
      </c>
    </row>
    <row r="5973" spans="1:6" x14ac:dyDescent="0.3">
      <c r="A5973" s="21" t="s">
        <v>5</v>
      </c>
      <c r="B5973" s="21" t="s">
        <v>84</v>
      </c>
      <c r="C5973" s="21" t="s">
        <v>86</v>
      </c>
      <c r="D5973" s="22">
        <v>59</v>
      </c>
      <c r="E5973" s="23" t="s">
        <v>25</v>
      </c>
      <c r="F5973">
        <f t="shared" si="93"/>
        <v>202302</v>
      </c>
    </row>
    <row r="5974" spans="1:6" x14ac:dyDescent="0.3">
      <c r="A5974" s="21" t="s">
        <v>13</v>
      </c>
      <c r="B5974" s="21" t="s">
        <v>84</v>
      </c>
      <c r="C5974" s="21" t="s">
        <v>85</v>
      </c>
      <c r="D5974" s="22">
        <v>39</v>
      </c>
      <c r="E5974" s="23" t="s">
        <v>25</v>
      </c>
      <c r="F5974">
        <f t="shared" si="93"/>
        <v>202302</v>
      </c>
    </row>
    <row r="5975" spans="1:6" x14ac:dyDescent="0.3">
      <c r="A5975" s="21" t="s">
        <v>13</v>
      </c>
      <c r="B5975" s="21" t="s">
        <v>84</v>
      </c>
      <c r="C5975" s="21" t="s">
        <v>86</v>
      </c>
      <c r="D5975" s="22">
        <v>5</v>
      </c>
      <c r="E5975" s="23" t="s">
        <v>25</v>
      </c>
      <c r="F5975">
        <f t="shared" si="93"/>
        <v>202302</v>
      </c>
    </row>
    <row r="5976" spans="1:6" x14ac:dyDescent="0.3">
      <c r="A5976" s="21" t="s">
        <v>14</v>
      </c>
      <c r="B5976" s="21" t="s">
        <v>84</v>
      </c>
      <c r="C5976" s="21" t="s">
        <v>85</v>
      </c>
      <c r="D5976" s="22">
        <v>80</v>
      </c>
      <c r="E5976" s="23" t="s">
        <v>25</v>
      </c>
      <c r="F5976">
        <f t="shared" si="93"/>
        <v>202302</v>
      </c>
    </row>
    <row r="5977" spans="1:6" x14ac:dyDescent="0.3">
      <c r="A5977" s="21" t="s">
        <v>14</v>
      </c>
      <c r="B5977" s="21" t="s">
        <v>84</v>
      </c>
      <c r="C5977" s="21" t="s">
        <v>86</v>
      </c>
      <c r="D5977" s="22">
        <v>43</v>
      </c>
      <c r="E5977" s="23" t="s">
        <v>25</v>
      </c>
      <c r="F5977">
        <f t="shared" si="93"/>
        <v>202302</v>
      </c>
    </row>
    <row r="5978" spans="1:6" x14ac:dyDescent="0.3">
      <c r="A5978" s="21" t="s">
        <v>140</v>
      </c>
      <c r="B5978" s="21" t="s">
        <v>84</v>
      </c>
      <c r="C5978" s="21" t="s">
        <v>85</v>
      </c>
      <c r="D5978" s="22">
        <v>4</v>
      </c>
      <c r="E5978" s="23" t="s">
        <v>25</v>
      </c>
      <c r="F5978">
        <f t="shared" si="93"/>
        <v>202302</v>
      </c>
    </row>
    <row r="5979" spans="1:6" x14ac:dyDescent="0.3">
      <c r="A5979" s="21" t="s">
        <v>140</v>
      </c>
      <c r="B5979" s="21" t="s">
        <v>84</v>
      </c>
      <c r="C5979" s="21" t="s">
        <v>86</v>
      </c>
      <c r="D5979" s="22">
        <v>0</v>
      </c>
      <c r="E5979" s="23" t="s">
        <v>25</v>
      </c>
      <c r="F5979">
        <f t="shared" si="93"/>
        <v>202302</v>
      </c>
    </row>
    <row r="5980" spans="1:6" x14ac:dyDescent="0.3">
      <c r="A5980" s="21" t="s">
        <v>15</v>
      </c>
      <c r="B5980" s="21" t="s">
        <v>84</v>
      </c>
      <c r="C5980" s="21" t="s">
        <v>85</v>
      </c>
      <c r="D5980" s="22">
        <v>255</v>
      </c>
      <c r="E5980" s="23" t="s">
        <v>25</v>
      </c>
      <c r="F5980">
        <f t="shared" si="93"/>
        <v>202302</v>
      </c>
    </row>
    <row r="5981" spans="1:6" x14ac:dyDescent="0.3">
      <c r="A5981" s="21" t="s">
        <v>15</v>
      </c>
      <c r="B5981" s="21" t="s">
        <v>84</v>
      </c>
      <c r="C5981" s="21" t="s">
        <v>86</v>
      </c>
      <c r="D5981" s="22">
        <v>58</v>
      </c>
      <c r="E5981" s="23" t="s">
        <v>25</v>
      </c>
      <c r="F5981">
        <f t="shared" si="93"/>
        <v>202302</v>
      </c>
    </row>
    <row r="5982" spans="1:6" x14ac:dyDescent="0.3">
      <c r="A5982" s="21" t="s">
        <v>16</v>
      </c>
      <c r="B5982" s="21" t="s">
        <v>84</v>
      </c>
      <c r="C5982" s="21" t="s">
        <v>85</v>
      </c>
      <c r="D5982" s="22">
        <v>239</v>
      </c>
      <c r="E5982" s="23" t="s">
        <v>25</v>
      </c>
      <c r="F5982">
        <f t="shared" si="93"/>
        <v>202302</v>
      </c>
    </row>
    <row r="5983" spans="1:6" x14ac:dyDescent="0.3">
      <c r="A5983" s="21" t="s">
        <v>16</v>
      </c>
      <c r="B5983" s="21" t="s">
        <v>84</v>
      </c>
      <c r="C5983" s="21" t="s">
        <v>86</v>
      </c>
      <c r="D5983" s="22">
        <v>47</v>
      </c>
      <c r="E5983" s="23" t="s">
        <v>25</v>
      </c>
      <c r="F5983">
        <f t="shared" si="93"/>
        <v>202302</v>
      </c>
    </row>
    <row r="5984" spans="1:6" x14ac:dyDescent="0.3">
      <c r="A5984" s="21" t="s">
        <v>17</v>
      </c>
      <c r="B5984" s="21" t="s">
        <v>84</v>
      </c>
      <c r="C5984" s="21" t="s">
        <v>85</v>
      </c>
      <c r="D5984" s="22">
        <v>22</v>
      </c>
      <c r="E5984" s="23" t="s">
        <v>25</v>
      </c>
      <c r="F5984">
        <f t="shared" si="93"/>
        <v>202302</v>
      </c>
    </row>
    <row r="5985" spans="1:6" x14ac:dyDescent="0.3">
      <c r="A5985" s="21" t="s">
        <v>17</v>
      </c>
      <c r="B5985" s="21" t="s">
        <v>84</v>
      </c>
      <c r="C5985" s="21" t="s">
        <v>86</v>
      </c>
      <c r="D5985" s="22">
        <v>1</v>
      </c>
      <c r="E5985" s="23" t="s">
        <v>25</v>
      </c>
      <c r="F5985">
        <f t="shared" si="93"/>
        <v>202302</v>
      </c>
    </row>
    <row r="5986" spans="1:6" x14ac:dyDescent="0.3">
      <c r="A5986" s="21" t="s">
        <v>141</v>
      </c>
      <c r="B5986" s="21" t="s">
        <v>84</v>
      </c>
      <c r="C5986" s="21" t="s">
        <v>85</v>
      </c>
      <c r="D5986" s="22">
        <v>6</v>
      </c>
      <c r="E5986" s="23" t="s">
        <v>25</v>
      </c>
      <c r="F5986">
        <f t="shared" si="93"/>
        <v>202302</v>
      </c>
    </row>
    <row r="5987" spans="1:6" x14ac:dyDescent="0.3">
      <c r="A5987" s="21" t="s">
        <v>141</v>
      </c>
      <c r="B5987" s="21" t="s">
        <v>84</v>
      </c>
      <c r="C5987" s="21" t="s">
        <v>86</v>
      </c>
      <c r="D5987" s="22">
        <v>0</v>
      </c>
      <c r="E5987" s="23" t="s">
        <v>25</v>
      </c>
      <c r="F5987">
        <f t="shared" si="93"/>
        <v>202302</v>
      </c>
    </row>
    <row r="5988" spans="1:6" x14ac:dyDescent="0.3">
      <c r="A5988" s="21" t="s">
        <v>18</v>
      </c>
      <c r="B5988" s="21" t="s">
        <v>84</v>
      </c>
      <c r="C5988" s="21" t="s">
        <v>85</v>
      </c>
      <c r="D5988" s="22">
        <v>77</v>
      </c>
      <c r="E5988" s="23" t="s">
        <v>25</v>
      </c>
      <c r="F5988">
        <f t="shared" si="93"/>
        <v>202302</v>
      </c>
    </row>
    <row r="5989" spans="1:6" x14ac:dyDescent="0.3">
      <c r="A5989" s="21" t="s">
        <v>18</v>
      </c>
      <c r="B5989" s="21" t="s">
        <v>84</v>
      </c>
      <c r="C5989" s="21" t="s">
        <v>86</v>
      </c>
      <c r="D5989" s="22">
        <v>55</v>
      </c>
      <c r="E5989" s="23" t="s">
        <v>25</v>
      </c>
      <c r="F5989">
        <f t="shared" si="93"/>
        <v>202302</v>
      </c>
    </row>
    <row r="5990" spans="1:6" x14ac:dyDescent="0.3">
      <c r="A5990" s="21" t="s">
        <v>19</v>
      </c>
      <c r="B5990" s="21" t="s">
        <v>84</v>
      </c>
      <c r="C5990" s="21" t="s">
        <v>85</v>
      </c>
      <c r="D5990" s="22">
        <v>19</v>
      </c>
      <c r="E5990" s="23" t="s">
        <v>25</v>
      </c>
      <c r="F5990">
        <f t="shared" si="93"/>
        <v>202302</v>
      </c>
    </row>
    <row r="5991" spans="1:6" x14ac:dyDescent="0.3">
      <c r="A5991" s="21" t="s">
        <v>19</v>
      </c>
      <c r="B5991" s="21" t="s">
        <v>84</v>
      </c>
      <c r="C5991" s="21" t="s">
        <v>86</v>
      </c>
      <c r="D5991" s="22">
        <v>4</v>
      </c>
      <c r="E5991" s="23" t="s">
        <v>25</v>
      </c>
      <c r="F5991">
        <f t="shared" si="93"/>
        <v>202302</v>
      </c>
    </row>
    <row r="5992" spans="1:6" x14ac:dyDescent="0.3">
      <c r="A5992" s="21" t="s">
        <v>20</v>
      </c>
      <c r="B5992" s="21" t="s">
        <v>84</v>
      </c>
      <c r="C5992" s="21" t="s">
        <v>85</v>
      </c>
      <c r="D5992" s="22">
        <v>24</v>
      </c>
      <c r="E5992" s="23" t="s">
        <v>25</v>
      </c>
      <c r="F5992">
        <f t="shared" si="93"/>
        <v>202302</v>
      </c>
    </row>
    <row r="5993" spans="1:6" x14ac:dyDescent="0.3">
      <c r="A5993" s="21" t="s">
        <v>20</v>
      </c>
      <c r="B5993" s="21" t="s">
        <v>84</v>
      </c>
      <c r="C5993" s="21" t="s">
        <v>86</v>
      </c>
      <c r="D5993" s="22">
        <v>1</v>
      </c>
      <c r="E5993" s="23" t="s">
        <v>25</v>
      </c>
      <c r="F5993">
        <f t="shared" si="93"/>
        <v>202302</v>
      </c>
    </row>
    <row r="5994" spans="1:6" x14ac:dyDescent="0.3">
      <c r="A5994" s="21" t="s">
        <v>21</v>
      </c>
      <c r="B5994" s="21" t="s">
        <v>84</v>
      </c>
      <c r="C5994" s="21" t="s">
        <v>85</v>
      </c>
      <c r="D5994" s="22">
        <v>6</v>
      </c>
      <c r="E5994" s="23" t="s">
        <v>25</v>
      </c>
      <c r="F5994">
        <f t="shared" si="93"/>
        <v>202302</v>
      </c>
    </row>
    <row r="5995" spans="1:6" x14ac:dyDescent="0.3">
      <c r="A5995" s="21" t="s">
        <v>21</v>
      </c>
      <c r="B5995" s="21" t="s">
        <v>84</v>
      </c>
      <c r="C5995" s="21" t="s">
        <v>86</v>
      </c>
      <c r="D5995" s="22">
        <v>2</v>
      </c>
      <c r="E5995" s="23" t="s">
        <v>25</v>
      </c>
      <c r="F5995">
        <f t="shared" si="93"/>
        <v>202302</v>
      </c>
    </row>
    <row r="5996" spans="1:6" x14ac:dyDescent="0.3">
      <c r="A5996" s="21" t="s">
        <v>22</v>
      </c>
      <c r="B5996" s="21" t="s">
        <v>84</v>
      </c>
      <c r="C5996" s="21" t="s">
        <v>85</v>
      </c>
      <c r="D5996" s="22">
        <v>8</v>
      </c>
      <c r="E5996" s="23" t="s">
        <v>25</v>
      </c>
      <c r="F5996">
        <f t="shared" si="93"/>
        <v>202302</v>
      </c>
    </row>
    <row r="5997" spans="1:6" x14ac:dyDescent="0.3">
      <c r="A5997" s="21" t="s">
        <v>22</v>
      </c>
      <c r="B5997" s="21" t="s">
        <v>84</v>
      </c>
      <c r="C5997" s="21" t="s">
        <v>86</v>
      </c>
      <c r="D5997" s="22">
        <v>1</v>
      </c>
      <c r="E5997" s="23" t="s">
        <v>25</v>
      </c>
      <c r="F5997">
        <f t="shared" si="93"/>
        <v>202302</v>
      </c>
    </row>
    <row r="5998" spans="1:6" x14ac:dyDescent="0.3">
      <c r="A5998" s="21" t="s">
        <v>23</v>
      </c>
      <c r="B5998" s="21" t="s">
        <v>84</v>
      </c>
      <c r="C5998" s="21" t="s">
        <v>85</v>
      </c>
      <c r="D5998" s="22">
        <v>0</v>
      </c>
      <c r="E5998" s="23" t="s">
        <v>25</v>
      </c>
      <c r="F5998">
        <f t="shared" si="93"/>
        <v>202302</v>
      </c>
    </row>
    <row r="5999" spans="1:6" x14ac:dyDescent="0.3">
      <c r="A5999" s="21" t="s">
        <v>23</v>
      </c>
      <c r="B5999" s="21" t="s">
        <v>84</v>
      </c>
      <c r="C5999" s="21" t="s">
        <v>86</v>
      </c>
      <c r="D5999" s="22">
        <v>0</v>
      </c>
      <c r="E5999" s="23" t="s">
        <v>25</v>
      </c>
      <c r="F5999">
        <f t="shared" si="93"/>
        <v>202302</v>
      </c>
    </row>
    <row r="6000" spans="1:6" x14ac:dyDescent="0.3">
      <c r="A6000" s="21" t="s">
        <v>24</v>
      </c>
      <c r="B6000" s="21" t="s">
        <v>84</v>
      </c>
      <c r="C6000" s="21" t="s">
        <v>85</v>
      </c>
      <c r="D6000" s="22">
        <v>1</v>
      </c>
      <c r="E6000" s="23" t="s">
        <v>25</v>
      </c>
      <c r="F6000">
        <f t="shared" si="93"/>
        <v>202302</v>
      </c>
    </row>
    <row r="6001" spans="1:6" x14ac:dyDescent="0.3">
      <c r="A6001" s="21" t="s">
        <v>24</v>
      </c>
      <c r="B6001" s="21" t="s">
        <v>84</v>
      </c>
      <c r="C6001" s="21" t="s">
        <v>86</v>
      </c>
      <c r="D6001" s="22">
        <v>0</v>
      </c>
      <c r="E6001" s="23" t="s">
        <v>25</v>
      </c>
      <c r="F6001">
        <f t="shared" si="93"/>
        <v>202302</v>
      </c>
    </row>
    <row r="6002" spans="1:6" x14ac:dyDescent="0.3">
      <c r="A6002" s="21" t="s">
        <v>5</v>
      </c>
      <c r="B6002" s="21" t="s">
        <v>84</v>
      </c>
      <c r="C6002" s="21" t="s">
        <v>85</v>
      </c>
      <c r="D6002" s="22">
        <v>155</v>
      </c>
      <c r="E6002" s="23" t="s">
        <v>26</v>
      </c>
      <c r="F6002">
        <f t="shared" si="93"/>
        <v>202303</v>
      </c>
    </row>
    <row r="6003" spans="1:6" x14ac:dyDescent="0.3">
      <c r="A6003" s="21" t="s">
        <v>5</v>
      </c>
      <c r="B6003" s="21" t="s">
        <v>84</v>
      </c>
      <c r="C6003" s="21" t="s">
        <v>86</v>
      </c>
      <c r="D6003" s="22">
        <v>62</v>
      </c>
      <c r="E6003" s="23" t="s">
        <v>26</v>
      </c>
      <c r="F6003">
        <f t="shared" si="93"/>
        <v>202303</v>
      </c>
    </row>
    <row r="6004" spans="1:6" x14ac:dyDescent="0.3">
      <c r="A6004" s="21" t="s">
        <v>13</v>
      </c>
      <c r="B6004" s="21" t="s">
        <v>84</v>
      </c>
      <c r="C6004" s="21" t="s">
        <v>85</v>
      </c>
      <c r="D6004" s="22">
        <v>30</v>
      </c>
      <c r="E6004" s="23" t="s">
        <v>26</v>
      </c>
      <c r="F6004">
        <f t="shared" si="93"/>
        <v>202303</v>
      </c>
    </row>
    <row r="6005" spans="1:6" x14ac:dyDescent="0.3">
      <c r="A6005" s="21" t="s">
        <v>13</v>
      </c>
      <c r="B6005" s="21" t="s">
        <v>84</v>
      </c>
      <c r="C6005" s="21" t="s">
        <v>86</v>
      </c>
      <c r="D6005" s="22">
        <v>3</v>
      </c>
      <c r="E6005" s="23" t="s">
        <v>26</v>
      </c>
      <c r="F6005">
        <f t="shared" si="93"/>
        <v>202303</v>
      </c>
    </row>
    <row r="6006" spans="1:6" x14ac:dyDescent="0.3">
      <c r="A6006" s="21" t="s">
        <v>14</v>
      </c>
      <c r="B6006" s="21" t="s">
        <v>84</v>
      </c>
      <c r="C6006" s="21" t="s">
        <v>85</v>
      </c>
      <c r="D6006" s="22">
        <v>89</v>
      </c>
      <c r="E6006" s="23" t="s">
        <v>26</v>
      </c>
      <c r="F6006">
        <f t="shared" si="93"/>
        <v>202303</v>
      </c>
    </row>
    <row r="6007" spans="1:6" x14ac:dyDescent="0.3">
      <c r="A6007" s="21" t="s">
        <v>14</v>
      </c>
      <c r="B6007" s="21" t="s">
        <v>84</v>
      </c>
      <c r="C6007" s="21" t="s">
        <v>86</v>
      </c>
      <c r="D6007" s="22">
        <v>76</v>
      </c>
      <c r="E6007" s="23" t="s">
        <v>26</v>
      </c>
      <c r="F6007">
        <f t="shared" si="93"/>
        <v>202303</v>
      </c>
    </row>
    <row r="6008" spans="1:6" x14ac:dyDescent="0.3">
      <c r="A6008" s="21" t="s">
        <v>140</v>
      </c>
      <c r="B6008" s="21" t="s">
        <v>84</v>
      </c>
      <c r="C6008" s="21" t="s">
        <v>85</v>
      </c>
      <c r="D6008" s="22">
        <v>2</v>
      </c>
      <c r="E6008" s="23" t="s">
        <v>26</v>
      </c>
      <c r="F6008">
        <f t="shared" si="93"/>
        <v>202303</v>
      </c>
    </row>
    <row r="6009" spans="1:6" x14ac:dyDescent="0.3">
      <c r="A6009" s="21" t="s">
        <v>140</v>
      </c>
      <c r="B6009" s="21" t="s">
        <v>84</v>
      </c>
      <c r="C6009" s="21" t="s">
        <v>86</v>
      </c>
      <c r="D6009" s="22">
        <v>1</v>
      </c>
      <c r="E6009" s="23" t="s">
        <v>26</v>
      </c>
      <c r="F6009">
        <f t="shared" si="93"/>
        <v>202303</v>
      </c>
    </row>
    <row r="6010" spans="1:6" x14ac:dyDescent="0.3">
      <c r="A6010" s="21" t="s">
        <v>15</v>
      </c>
      <c r="B6010" s="21" t="s">
        <v>84</v>
      </c>
      <c r="C6010" s="21" t="s">
        <v>85</v>
      </c>
      <c r="D6010" s="22">
        <v>258</v>
      </c>
      <c r="E6010" s="23" t="s">
        <v>26</v>
      </c>
      <c r="F6010">
        <f t="shared" si="93"/>
        <v>202303</v>
      </c>
    </row>
    <row r="6011" spans="1:6" x14ac:dyDescent="0.3">
      <c r="A6011" s="21" t="s">
        <v>15</v>
      </c>
      <c r="B6011" s="21" t="s">
        <v>84</v>
      </c>
      <c r="C6011" s="21" t="s">
        <v>86</v>
      </c>
      <c r="D6011" s="22">
        <v>66</v>
      </c>
      <c r="E6011" s="23" t="s">
        <v>26</v>
      </c>
      <c r="F6011">
        <f t="shared" si="93"/>
        <v>202303</v>
      </c>
    </row>
    <row r="6012" spans="1:6" x14ac:dyDescent="0.3">
      <c r="A6012" s="21" t="s">
        <v>16</v>
      </c>
      <c r="B6012" s="21" t="s">
        <v>84</v>
      </c>
      <c r="C6012" s="21" t="s">
        <v>85</v>
      </c>
      <c r="D6012" s="22">
        <v>249</v>
      </c>
      <c r="E6012" s="23" t="s">
        <v>26</v>
      </c>
      <c r="F6012">
        <f t="shared" si="93"/>
        <v>202303</v>
      </c>
    </row>
    <row r="6013" spans="1:6" x14ac:dyDescent="0.3">
      <c r="A6013" s="21" t="s">
        <v>16</v>
      </c>
      <c r="B6013" s="21" t="s">
        <v>84</v>
      </c>
      <c r="C6013" s="21" t="s">
        <v>86</v>
      </c>
      <c r="D6013" s="22">
        <v>52</v>
      </c>
      <c r="E6013" s="23" t="s">
        <v>26</v>
      </c>
      <c r="F6013">
        <f t="shared" si="93"/>
        <v>202303</v>
      </c>
    </row>
    <row r="6014" spans="1:6" x14ac:dyDescent="0.3">
      <c r="A6014" s="21" t="s">
        <v>17</v>
      </c>
      <c r="B6014" s="21" t="s">
        <v>84</v>
      </c>
      <c r="C6014" s="21" t="s">
        <v>85</v>
      </c>
      <c r="D6014" s="22">
        <v>25</v>
      </c>
      <c r="E6014" s="23" t="s">
        <v>26</v>
      </c>
      <c r="F6014">
        <f t="shared" si="93"/>
        <v>202303</v>
      </c>
    </row>
    <row r="6015" spans="1:6" x14ac:dyDescent="0.3">
      <c r="A6015" s="21" t="s">
        <v>17</v>
      </c>
      <c r="B6015" s="21" t="s">
        <v>84</v>
      </c>
      <c r="C6015" s="21" t="s">
        <v>86</v>
      </c>
      <c r="D6015" s="22">
        <v>2</v>
      </c>
      <c r="E6015" s="23" t="s">
        <v>26</v>
      </c>
      <c r="F6015">
        <f t="shared" si="93"/>
        <v>202303</v>
      </c>
    </row>
    <row r="6016" spans="1:6" x14ac:dyDescent="0.3">
      <c r="A6016" s="21" t="s">
        <v>141</v>
      </c>
      <c r="B6016" s="21" t="s">
        <v>84</v>
      </c>
      <c r="C6016" s="21" t="s">
        <v>85</v>
      </c>
      <c r="D6016" s="22">
        <v>4</v>
      </c>
      <c r="E6016" s="23" t="s">
        <v>26</v>
      </c>
      <c r="F6016">
        <f t="shared" si="93"/>
        <v>202303</v>
      </c>
    </row>
    <row r="6017" spans="1:6" x14ac:dyDescent="0.3">
      <c r="A6017" s="21" t="s">
        <v>141</v>
      </c>
      <c r="B6017" s="21" t="s">
        <v>84</v>
      </c>
      <c r="C6017" s="21" t="s">
        <v>86</v>
      </c>
      <c r="D6017" s="22">
        <v>0</v>
      </c>
      <c r="E6017" s="23" t="s">
        <v>26</v>
      </c>
      <c r="F6017">
        <f t="shared" si="93"/>
        <v>202303</v>
      </c>
    </row>
    <row r="6018" spans="1:6" x14ac:dyDescent="0.3">
      <c r="A6018" s="21" t="s">
        <v>18</v>
      </c>
      <c r="B6018" s="21" t="s">
        <v>84</v>
      </c>
      <c r="C6018" s="21" t="s">
        <v>85</v>
      </c>
      <c r="D6018" s="22">
        <v>112</v>
      </c>
      <c r="E6018" s="23" t="s">
        <v>26</v>
      </c>
      <c r="F6018">
        <f t="shared" si="93"/>
        <v>202303</v>
      </c>
    </row>
    <row r="6019" spans="1:6" x14ac:dyDescent="0.3">
      <c r="A6019" s="21" t="s">
        <v>18</v>
      </c>
      <c r="B6019" s="21" t="s">
        <v>84</v>
      </c>
      <c r="C6019" s="21" t="s">
        <v>86</v>
      </c>
      <c r="D6019" s="22">
        <v>62</v>
      </c>
      <c r="E6019" s="23" t="s">
        <v>26</v>
      </c>
      <c r="F6019">
        <f t="shared" ref="F6019:F6082" si="94">YEAR(E6019)*100+MONTH(E6019)</f>
        <v>202303</v>
      </c>
    </row>
    <row r="6020" spans="1:6" x14ac:dyDescent="0.3">
      <c r="A6020" s="21" t="s">
        <v>19</v>
      </c>
      <c r="B6020" s="21" t="s">
        <v>84</v>
      </c>
      <c r="C6020" s="21" t="s">
        <v>85</v>
      </c>
      <c r="D6020" s="22">
        <v>15</v>
      </c>
      <c r="E6020" s="23" t="s">
        <v>26</v>
      </c>
      <c r="F6020">
        <f t="shared" si="94"/>
        <v>202303</v>
      </c>
    </row>
    <row r="6021" spans="1:6" x14ac:dyDescent="0.3">
      <c r="A6021" s="21" t="s">
        <v>19</v>
      </c>
      <c r="B6021" s="21" t="s">
        <v>84</v>
      </c>
      <c r="C6021" s="21" t="s">
        <v>86</v>
      </c>
      <c r="D6021" s="22">
        <v>2</v>
      </c>
      <c r="E6021" s="23" t="s">
        <v>26</v>
      </c>
      <c r="F6021">
        <f t="shared" si="94"/>
        <v>202303</v>
      </c>
    </row>
    <row r="6022" spans="1:6" x14ac:dyDescent="0.3">
      <c r="A6022" s="21" t="s">
        <v>20</v>
      </c>
      <c r="B6022" s="21" t="s">
        <v>84</v>
      </c>
      <c r="C6022" s="21" t="s">
        <v>85</v>
      </c>
      <c r="D6022" s="22">
        <v>33</v>
      </c>
      <c r="E6022" s="23" t="s">
        <v>26</v>
      </c>
      <c r="F6022">
        <f t="shared" si="94"/>
        <v>202303</v>
      </c>
    </row>
    <row r="6023" spans="1:6" x14ac:dyDescent="0.3">
      <c r="A6023" s="21" t="s">
        <v>20</v>
      </c>
      <c r="B6023" s="21" t="s">
        <v>84</v>
      </c>
      <c r="C6023" s="21" t="s">
        <v>86</v>
      </c>
      <c r="D6023" s="22">
        <v>3</v>
      </c>
      <c r="E6023" s="23" t="s">
        <v>26</v>
      </c>
      <c r="F6023">
        <f t="shared" si="94"/>
        <v>202303</v>
      </c>
    </row>
    <row r="6024" spans="1:6" x14ac:dyDescent="0.3">
      <c r="A6024" s="21" t="s">
        <v>21</v>
      </c>
      <c r="B6024" s="21" t="s">
        <v>84</v>
      </c>
      <c r="C6024" s="21" t="s">
        <v>85</v>
      </c>
      <c r="D6024" s="22">
        <v>21</v>
      </c>
      <c r="E6024" s="23" t="s">
        <v>26</v>
      </c>
      <c r="F6024">
        <f t="shared" si="94"/>
        <v>202303</v>
      </c>
    </row>
    <row r="6025" spans="1:6" x14ac:dyDescent="0.3">
      <c r="A6025" s="21" t="s">
        <v>21</v>
      </c>
      <c r="B6025" s="21" t="s">
        <v>84</v>
      </c>
      <c r="C6025" s="21" t="s">
        <v>86</v>
      </c>
      <c r="D6025" s="22">
        <v>3</v>
      </c>
      <c r="E6025" s="23" t="s">
        <v>26</v>
      </c>
      <c r="F6025">
        <f t="shared" si="94"/>
        <v>202303</v>
      </c>
    </row>
    <row r="6026" spans="1:6" x14ac:dyDescent="0.3">
      <c r="A6026" s="21" t="s">
        <v>22</v>
      </c>
      <c r="B6026" s="21" t="s">
        <v>84</v>
      </c>
      <c r="C6026" s="21" t="s">
        <v>85</v>
      </c>
      <c r="D6026" s="22">
        <v>8</v>
      </c>
      <c r="E6026" s="23" t="s">
        <v>26</v>
      </c>
      <c r="F6026">
        <f t="shared" si="94"/>
        <v>202303</v>
      </c>
    </row>
    <row r="6027" spans="1:6" x14ac:dyDescent="0.3">
      <c r="A6027" s="21" t="s">
        <v>22</v>
      </c>
      <c r="B6027" s="21" t="s">
        <v>84</v>
      </c>
      <c r="C6027" s="21" t="s">
        <v>86</v>
      </c>
      <c r="D6027" s="22">
        <v>1</v>
      </c>
      <c r="E6027" s="23" t="s">
        <v>26</v>
      </c>
      <c r="F6027">
        <f t="shared" si="94"/>
        <v>202303</v>
      </c>
    </row>
    <row r="6028" spans="1:6" x14ac:dyDescent="0.3">
      <c r="A6028" s="21" t="s">
        <v>23</v>
      </c>
      <c r="B6028" s="21" t="s">
        <v>84</v>
      </c>
      <c r="C6028" s="21" t="s">
        <v>85</v>
      </c>
      <c r="D6028" s="22">
        <v>0</v>
      </c>
      <c r="E6028" s="23" t="s">
        <v>26</v>
      </c>
      <c r="F6028">
        <f t="shared" si="94"/>
        <v>202303</v>
      </c>
    </row>
    <row r="6029" spans="1:6" x14ac:dyDescent="0.3">
      <c r="A6029" s="21" t="s">
        <v>23</v>
      </c>
      <c r="B6029" s="21" t="s">
        <v>84</v>
      </c>
      <c r="C6029" s="21" t="s">
        <v>86</v>
      </c>
      <c r="D6029" s="22">
        <v>0</v>
      </c>
      <c r="E6029" s="23" t="s">
        <v>26</v>
      </c>
      <c r="F6029">
        <f t="shared" si="94"/>
        <v>202303</v>
      </c>
    </row>
    <row r="6030" spans="1:6" x14ac:dyDescent="0.3">
      <c r="A6030" s="21" t="s">
        <v>24</v>
      </c>
      <c r="B6030" s="21" t="s">
        <v>84</v>
      </c>
      <c r="C6030" s="21" t="s">
        <v>85</v>
      </c>
      <c r="D6030" s="22">
        <v>1</v>
      </c>
      <c r="E6030" s="23" t="s">
        <v>26</v>
      </c>
      <c r="F6030">
        <f t="shared" si="94"/>
        <v>202303</v>
      </c>
    </row>
    <row r="6031" spans="1:6" x14ac:dyDescent="0.3">
      <c r="A6031" s="21" t="s">
        <v>24</v>
      </c>
      <c r="B6031" s="21" t="s">
        <v>84</v>
      </c>
      <c r="C6031" s="21" t="s">
        <v>86</v>
      </c>
      <c r="D6031" s="22">
        <v>0</v>
      </c>
      <c r="E6031" s="23" t="s">
        <v>26</v>
      </c>
      <c r="F6031">
        <f t="shared" si="94"/>
        <v>202303</v>
      </c>
    </row>
    <row r="6032" spans="1:6" x14ac:dyDescent="0.3">
      <c r="A6032" s="21" t="s">
        <v>5</v>
      </c>
      <c r="B6032" s="21" t="s">
        <v>84</v>
      </c>
      <c r="C6032" s="21" t="s">
        <v>85</v>
      </c>
      <c r="D6032" s="22">
        <v>123</v>
      </c>
      <c r="E6032" s="23" t="s">
        <v>27</v>
      </c>
      <c r="F6032">
        <f t="shared" si="94"/>
        <v>202304</v>
      </c>
    </row>
    <row r="6033" spans="1:6" x14ac:dyDescent="0.3">
      <c r="A6033" s="21" t="s">
        <v>5</v>
      </c>
      <c r="B6033" s="21" t="s">
        <v>84</v>
      </c>
      <c r="C6033" s="21" t="s">
        <v>86</v>
      </c>
      <c r="D6033" s="22">
        <v>67</v>
      </c>
      <c r="E6033" s="23" t="s">
        <v>27</v>
      </c>
      <c r="F6033">
        <f t="shared" si="94"/>
        <v>202304</v>
      </c>
    </row>
    <row r="6034" spans="1:6" x14ac:dyDescent="0.3">
      <c r="A6034" s="21" t="s">
        <v>13</v>
      </c>
      <c r="B6034" s="21" t="s">
        <v>84</v>
      </c>
      <c r="C6034" s="21" t="s">
        <v>85</v>
      </c>
      <c r="D6034" s="22">
        <v>31</v>
      </c>
      <c r="E6034" s="23" t="s">
        <v>27</v>
      </c>
      <c r="F6034">
        <f t="shared" si="94"/>
        <v>202304</v>
      </c>
    </row>
    <row r="6035" spans="1:6" x14ac:dyDescent="0.3">
      <c r="A6035" s="21" t="s">
        <v>13</v>
      </c>
      <c r="B6035" s="21" t="s">
        <v>84</v>
      </c>
      <c r="C6035" s="21" t="s">
        <v>86</v>
      </c>
      <c r="D6035" s="22">
        <v>1</v>
      </c>
      <c r="E6035" s="23" t="s">
        <v>27</v>
      </c>
      <c r="F6035">
        <f t="shared" si="94"/>
        <v>202304</v>
      </c>
    </row>
    <row r="6036" spans="1:6" x14ac:dyDescent="0.3">
      <c r="A6036" s="21" t="s">
        <v>14</v>
      </c>
      <c r="B6036" s="21" t="s">
        <v>84</v>
      </c>
      <c r="C6036" s="21" t="s">
        <v>85</v>
      </c>
      <c r="D6036" s="22">
        <v>103</v>
      </c>
      <c r="E6036" s="23" t="s">
        <v>27</v>
      </c>
      <c r="F6036">
        <f t="shared" si="94"/>
        <v>202304</v>
      </c>
    </row>
    <row r="6037" spans="1:6" x14ac:dyDescent="0.3">
      <c r="A6037" s="21" t="s">
        <v>14</v>
      </c>
      <c r="B6037" s="21" t="s">
        <v>84</v>
      </c>
      <c r="C6037" s="21" t="s">
        <v>86</v>
      </c>
      <c r="D6037" s="22">
        <v>88</v>
      </c>
      <c r="E6037" s="23" t="s">
        <v>27</v>
      </c>
      <c r="F6037">
        <f t="shared" si="94"/>
        <v>202304</v>
      </c>
    </row>
    <row r="6038" spans="1:6" x14ac:dyDescent="0.3">
      <c r="A6038" s="21" t="s">
        <v>140</v>
      </c>
      <c r="B6038" s="21" t="s">
        <v>84</v>
      </c>
      <c r="C6038" s="21" t="s">
        <v>85</v>
      </c>
      <c r="D6038" s="22">
        <v>7</v>
      </c>
      <c r="E6038" s="23" t="s">
        <v>27</v>
      </c>
      <c r="F6038">
        <f t="shared" si="94"/>
        <v>202304</v>
      </c>
    </row>
    <row r="6039" spans="1:6" x14ac:dyDescent="0.3">
      <c r="A6039" s="21" t="s">
        <v>140</v>
      </c>
      <c r="B6039" s="21" t="s">
        <v>84</v>
      </c>
      <c r="C6039" s="21" t="s">
        <v>86</v>
      </c>
      <c r="D6039" s="22">
        <v>0</v>
      </c>
      <c r="E6039" s="23" t="s">
        <v>27</v>
      </c>
      <c r="F6039">
        <f t="shared" si="94"/>
        <v>202304</v>
      </c>
    </row>
    <row r="6040" spans="1:6" x14ac:dyDescent="0.3">
      <c r="A6040" s="21" t="s">
        <v>15</v>
      </c>
      <c r="B6040" s="21" t="s">
        <v>84</v>
      </c>
      <c r="C6040" s="21" t="s">
        <v>85</v>
      </c>
      <c r="D6040" s="22">
        <v>282</v>
      </c>
      <c r="E6040" s="23" t="s">
        <v>27</v>
      </c>
      <c r="F6040">
        <f t="shared" si="94"/>
        <v>202304</v>
      </c>
    </row>
    <row r="6041" spans="1:6" x14ac:dyDescent="0.3">
      <c r="A6041" s="21" t="s">
        <v>15</v>
      </c>
      <c r="B6041" s="21" t="s">
        <v>84</v>
      </c>
      <c r="C6041" s="21" t="s">
        <v>86</v>
      </c>
      <c r="D6041" s="22">
        <v>71</v>
      </c>
      <c r="E6041" s="23" t="s">
        <v>27</v>
      </c>
      <c r="F6041">
        <f t="shared" si="94"/>
        <v>202304</v>
      </c>
    </row>
    <row r="6042" spans="1:6" x14ac:dyDescent="0.3">
      <c r="A6042" s="21" t="s">
        <v>16</v>
      </c>
      <c r="B6042" s="21" t="s">
        <v>84</v>
      </c>
      <c r="C6042" s="21" t="s">
        <v>85</v>
      </c>
      <c r="D6042" s="22">
        <v>270</v>
      </c>
      <c r="E6042" s="23" t="s">
        <v>27</v>
      </c>
      <c r="F6042">
        <f t="shared" si="94"/>
        <v>202304</v>
      </c>
    </row>
    <row r="6043" spans="1:6" x14ac:dyDescent="0.3">
      <c r="A6043" s="21" t="s">
        <v>16</v>
      </c>
      <c r="B6043" s="21" t="s">
        <v>84</v>
      </c>
      <c r="C6043" s="21" t="s">
        <v>86</v>
      </c>
      <c r="D6043" s="22">
        <v>48</v>
      </c>
      <c r="E6043" s="23" t="s">
        <v>27</v>
      </c>
      <c r="F6043">
        <f t="shared" si="94"/>
        <v>202304</v>
      </c>
    </row>
    <row r="6044" spans="1:6" x14ac:dyDescent="0.3">
      <c r="A6044" s="21" t="s">
        <v>17</v>
      </c>
      <c r="B6044" s="21" t="s">
        <v>84</v>
      </c>
      <c r="C6044" s="21" t="s">
        <v>85</v>
      </c>
      <c r="D6044" s="22">
        <v>8</v>
      </c>
      <c r="E6044" s="23" t="s">
        <v>27</v>
      </c>
      <c r="F6044">
        <f t="shared" si="94"/>
        <v>202304</v>
      </c>
    </row>
    <row r="6045" spans="1:6" x14ac:dyDescent="0.3">
      <c r="A6045" s="21" t="s">
        <v>17</v>
      </c>
      <c r="B6045" s="21" t="s">
        <v>84</v>
      </c>
      <c r="C6045" s="21" t="s">
        <v>86</v>
      </c>
      <c r="D6045" s="22">
        <v>0</v>
      </c>
      <c r="E6045" s="23" t="s">
        <v>27</v>
      </c>
      <c r="F6045">
        <f t="shared" si="94"/>
        <v>202304</v>
      </c>
    </row>
    <row r="6046" spans="1:6" x14ac:dyDescent="0.3">
      <c r="A6046" s="21" t="s">
        <v>141</v>
      </c>
      <c r="B6046" s="21" t="s">
        <v>84</v>
      </c>
      <c r="C6046" s="21" t="s">
        <v>85</v>
      </c>
      <c r="D6046" s="22">
        <v>4</v>
      </c>
      <c r="E6046" s="23" t="s">
        <v>27</v>
      </c>
      <c r="F6046">
        <f t="shared" si="94"/>
        <v>202304</v>
      </c>
    </row>
    <row r="6047" spans="1:6" x14ac:dyDescent="0.3">
      <c r="A6047" s="21" t="s">
        <v>141</v>
      </c>
      <c r="B6047" s="21" t="s">
        <v>84</v>
      </c>
      <c r="C6047" s="21" t="s">
        <v>86</v>
      </c>
      <c r="D6047" s="22">
        <v>1</v>
      </c>
      <c r="E6047" s="23" t="s">
        <v>27</v>
      </c>
      <c r="F6047">
        <f t="shared" si="94"/>
        <v>202304</v>
      </c>
    </row>
    <row r="6048" spans="1:6" x14ac:dyDescent="0.3">
      <c r="A6048" s="21" t="s">
        <v>18</v>
      </c>
      <c r="B6048" s="21" t="s">
        <v>84</v>
      </c>
      <c r="C6048" s="21" t="s">
        <v>85</v>
      </c>
      <c r="D6048" s="22">
        <v>69</v>
      </c>
      <c r="E6048" s="23" t="s">
        <v>27</v>
      </c>
      <c r="F6048">
        <f t="shared" si="94"/>
        <v>202304</v>
      </c>
    </row>
    <row r="6049" spans="1:6" x14ac:dyDescent="0.3">
      <c r="A6049" s="21" t="s">
        <v>18</v>
      </c>
      <c r="B6049" s="21" t="s">
        <v>84</v>
      </c>
      <c r="C6049" s="21" t="s">
        <v>86</v>
      </c>
      <c r="D6049" s="22">
        <v>29</v>
      </c>
      <c r="E6049" s="23" t="s">
        <v>27</v>
      </c>
      <c r="F6049">
        <f t="shared" si="94"/>
        <v>202304</v>
      </c>
    </row>
    <row r="6050" spans="1:6" x14ac:dyDescent="0.3">
      <c r="A6050" s="21" t="s">
        <v>19</v>
      </c>
      <c r="B6050" s="21" t="s">
        <v>84</v>
      </c>
      <c r="C6050" s="21" t="s">
        <v>85</v>
      </c>
      <c r="D6050" s="22">
        <v>11</v>
      </c>
      <c r="E6050" s="23" t="s">
        <v>27</v>
      </c>
      <c r="F6050">
        <f t="shared" si="94"/>
        <v>202304</v>
      </c>
    </row>
    <row r="6051" spans="1:6" x14ac:dyDescent="0.3">
      <c r="A6051" s="21" t="s">
        <v>19</v>
      </c>
      <c r="B6051" s="21" t="s">
        <v>84</v>
      </c>
      <c r="C6051" s="21" t="s">
        <v>86</v>
      </c>
      <c r="D6051" s="22">
        <v>5</v>
      </c>
      <c r="E6051" s="23" t="s">
        <v>27</v>
      </c>
      <c r="F6051">
        <f t="shared" si="94"/>
        <v>202304</v>
      </c>
    </row>
    <row r="6052" spans="1:6" x14ac:dyDescent="0.3">
      <c r="A6052" s="21" t="s">
        <v>20</v>
      </c>
      <c r="B6052" s="21" t="s">
        <v>84</v>
      </c>
      <c r="C6052" s="21" t="s">
        <v>85</v>
      </c>
      <c r="D6052" s="22">
        <v>23</v>
      </c>
      <c r="E6052" s="23" t="s">
        <v>27</v>
      </c>
      <c r="F6052">
        <f t="shared" si="94"/>
        <v>202304</v>
      </c>
    </row>
    <row r="6053" spans="1:6" x14ac:dyDescent="0.3">
      <c r="A6053" s="21" t="s">
        <v>20</v>
      </c>
      <c r="B6053" s="21" t="s">
        <v>84</v>
      </c>
      <c r="C6053" s="21" t="s">
        <v>86</v>
      </c>
      <c r="D6053" s="22">
        <v>1</v>
      </c>
      <c r="E6053" s="23" t="s">
        <v>27</v>
      </c>
      <c r="F6053">
        <f t="shared" si="94"/>
        <v>202304</v>
      </c>
    </row>
    <row r="6054" spans="1:6" x14ac:dyDescent="0.3">
      <c r="A6054" s="21" t="s">
        <v>21</v>
      </c>
      <c r="B6054" s="21" t="s">
        <v>84</v>
      </c>
      <c r="C6054" s="21" t="s">
        <v>85</v>
      </c>
      <c r="D6054" s="22">
        <v>13</v>
      </c>
      <c r="E6054" s="23" t="s">
        <v>27</v>
      </c>
      <c r="F6054">
        <f t="shared" si="94"/>
        <v>202304</v>
      </c>
    </row>
    <row r="6055" spans="1:6" x14ac:dyDescent="0.3">
      <c r="A6055" s="21" t="s">
        <v>21</v>
      </c>
      <c r="B6055" s="21" t="s">
        <v>84</v>
      </c>
      <c r="C6055" s="21" t="s">
        <v>86</v>
      </c>
      <c r="D6055" s="22">
        <v>2</v>
      </c>
      <c r="E6055" s="23" t="s">
        <v>27</v>
      </c>
      <c r="F6055">
        <f t="shared" si="94"/>
        <v>202304</v>
      </c>
    </row>
    <row r="6056" spans="1:6" x14ac:dyDescent="0.3">
      <c r="A6056" s="21" t="s">
        <v>22</v>
      </c>
      <c r="B6056" s="21" t="s">
        <v>84</v>
      </c>
      <c r="C6056" s="21" t="s">
        <v>85</v>
      </c>
      <c r="D6056" s="22">
        <v>6</v>
      </c>
      <c r="E6056" s="23" t="s">
        <v>27</v>
      </c>
      <c r="F6056">
        <f t="shared" si="94"/>
        <v>202304</v>
      </c>
    </row>
    <row r="6057" spans="1:6" x14ac:dyDescent="0.3">
      <c r="A6057" s="21" t="s">
        <v>22</v>
      </c>
      <c r="B6057" s="21" t="s">
        <v>84</v>
      </c>
      <c r="C6057" s="21" t="s">
        <v>86</v>
      </c>
      <c r="D6057" s="22">
        <v>5</v>
      </c>
      <c r="E6057" s="23" t="s">
        <v>27</v>
      </c>
      <c r="F6057">
        <f t="shared" si="94"/>
        <v>202304</v>
      </c>
    </row>
    <row r="6058" spans="1:6" x14ac:dyDescent="0.3">
      <c r="A6058" s="21" t="s">
        <v>23</v>
      </c>
      <c r="B6058" s="21" t="s">
        <v>84</v>
      </c>
      <c r="C6058" s="21" t="s">
        <v>85</v>
      </c>
      <c r="D6058" s="22">
        <v>0</v>
      </c>
      <c r="E6058" s="23" t="s">
        <v>27</v>
      </c>
      <c r="F6058">
        <f t="shared" si="94"/>
        <v>202304</v>
      </c>
    </row>
    <row r="6059" spans="1:6" x14ac:dyDescent="0.3">
      <c r="A6059" s="21" t="s">
        <v>23</v>
      </c>
      <c r="B6059" s="21" t="s">
        <v>84</v>
      </c>
      <c r="C6059" s="21" t="s">
        <v>86</v>
      </c>
      <c r="D6059" s="22">
        <v>0</v>
      </c>
      <c r="E6059" s="23" t="s">
        <v>27</v>
      </c>
      <c r="F6059">
        <f t="shared" si="94"/>
        <v>202304</v>
      </c>
    </row>
    <row r="6060" spans="1:6" x14ac:dyDescent="0.3">
      <c r="A6060" s="21" t="s">
        <v>24</v>
      </c>
      <c r="B6060" s="21" t="s">
        <v>84</v>
      </c>
      <c r="C6060" s="21" t="s">
        <v>85</v>
      </c>
      <c r="D6060" s="22">
        <v>1</v>
      </c>
      <c r="E6060" s="23" t="s">
        <v>27</v>
      </c>
      <c r="F6060">
        <f t="shared" si="94"/>
        <v>202304</v>
      </c>
    </row>
    <row r="6061" spans="1:6" x14ac:dyDescent="0.3">
      <c r="A6061" s="21" t="s">
        <v>24</v>
      </c>
      <c r="B6061" s="21" t="s">
        <v>84</v>
      </c>
      <c r="C6061" s="21" t="s">
        <v>86</v>
      </c>
      <c r="D6061" s="22">
        <v>0</v>
      </c>
      <c r="E6061" s="23" t="s">
        <v>27</v>
      </c>
      <c r="F6061">
        <f t="shared" si="94"/>
        <v>202304</v>
      </c>
    </row>
    <row r="6062" spans="1:6" x14ac:dyDescent="0.3">
      <c r="A6062" s="21" t="s">
        <v>5</v>
      </c>
      <c r="B6062" s="21" t="s">
        <v>84</v>
      </c>
      <c r="C6062" s="21" t="s">
        <v>85</v>
      </c>
      <c r="D6062" s="22">
        <v>134</v>
      </c>
      <c r="E6062" s="23" t="s">
        <v>28</v>
      </c>
      <c r="F6062">
        <f t="shared" si="94"/>
        <v>202305</v>
      </c>
    </row>
    <row r="6063" spans="1:6" x14ac:dyDescent="0.3">
      <c r="A6063" s="21" t="s">
        <v>5</v>
      </c>
      <c r="B6063" s="21" t="s">
        <v>84</v>
      </c>
      <c r="C6063" s="21" t="s">
        <v>86</v>
      </c>
      <c r="D6063" s="22">
        <v>80</v>
      </c>
      <c r="E6063" s="23" t="s">
        <v>28</v>
      </c>
      <c r="F6063">
        <f t="shared" si="94"/>
        <v>202305</v>
      </c>
    </row>
    <row r="6064" spans="1:6" x14ac:dyDescent="0.3">
      <c r="A6064" s="21" t="s">
        <v>13</v>
      </c>
      <c r="B6064" s="21" t="s">
        <v>84</v>
      </c>
      <c r="C6064" s="21" t="s">
        <v>85</v>
      </c>
      <c r="D6064" s="22">
        <v>39</v>
      </c>
      <c r="E6064" s="23" t="s">
        <v>28</v>
      </c>
      <c r="F6064">
        <f t="shared" si="94"/>
        <v>202305</v>
      </c>
    </row>
    <row r="6065" spans="1:6" x14ac:dyDescent="0.3">
      <c r="A6065" s="21" t="s">
        <v>13</v>
      </c>
      <c r="B6065" s="21" t="s">
        <v>84</v>
      </c>
      <c r="C6065" s="21" t="s">
        <v>86</v>
      </c>
      <c r="D6065" s="22">
        <v>0</v>
      </c>
      <c r="E6065" s="23" t="s">
        <v>28</v>
      </c>
      <c r="F6065">
        <f t="shared" si="94"/>
        <v>202305</v>
      </c>
    </row>
    <row r="6066" spans="1:6" x14ac:dyDescent="0.3">
      <c r="A6066" s="21" t="s">
        <v>14</v>
      </c>
      <c r="B6066" s="21" t="s">
        <v>84</v>
      </c>
      <c r="C6066" s="21" t="s">
        <v>85</v>
      </c>
      <c r="D6066" s="22">
        <v>108</v>
      </c>
      <c r="E6066" s="23" t="s">
        <v>28</v>
      </c>
      <c r="F6066">
        <f t="shared" si="94"/>
        <v>202305</v>
      </c>
    </row>
    <row r="6067" spans="1:6" x14ac:dyDescent="0.3">
      <c r="A6067" s="21" t="s">
        <v>14</v>
      </c>
      <c r="B6067" s="21" t="s">
        <v>84</v>
      </c>
      <c r="C6067" s="21" t="s">
        <v>86</v>
      </c>
      <c r="D6067" s="22">
        <v>85</v>
      </c>
      <c r="E6067" s="23" t="s">
        <v>28</v>
      </c>
      <c r="F6067">
        <f t="shared" si="94"/>
        <v>202305</v>
      </c>
    </row>
    <row r="6068" spans="1:6" x14ac:dyDescent="0.3">
      <c r="A6068" s="21" t="s">
        <v>140</v>
      </c>
      <c r="B6068" s="21" t="s">
        <v>84</v>
      </c>
      <c r="C6068" s="21" t="s">
        <v>85</v>
      </c>
      <c r="D6068" s="22">
        <v>12</v>
      </c>
      <c r="E6068" s="23" t="s">
        <v>28</v>
      </c>
      <c r="F6068">
        <f t="shared" si="94"/>
        <v>202305</v>
      </c>
    </row>
    <row r="6069" spans="1:6" x14ac:dyDescent="0.3">
      <c r="A6069" s="21" t="s">
        <v>140</v>
      </c>
      <c r="B6069" s="21" t="s">
        <v>84</v>
      </c>
      <c r="C6069" s="21" t="s">
        <v>86</v>
      </c>
      <c r="D6069" s="22">
        <v>0</v>
      </c>
      <c r="E6069" s="23" t="s">
        <v>28</v>
      </c>
      <c r="F6069">
        <f t="shared" si="94"/>
        <v>202305</v>
      </c>
    </row>
    <row r="6070" spans="1:6" x14ac:dyDescent="0.3">
      <c r="A6070" s="21" t="s">
        <v>15</v>
      </c>
      <c r="B6070" s="21" t="s">
        <v>84</v>
      </c>
      <c r="C6070" s="21" t="s">
        <v>85</v>
      </c>
      <c r="D6070" s="22">
        <v>320</v>
      </c>
      <c r="E6070" s="23" t="s">
        <v>28</v>
      </c>
      <c r="F6070">
        <f t="shared" si="94"/>
        <v>202305</v>
      </c>
    </row>
    <row r="6071" spans="1:6" x14ac:dyDescent="0.3">
      <c r="A6071" s="21" t="s">
        <v>15</v>
      </c>
      <c r="B6071" s="21" t="s">
        <v>84</v>
      </c>
      <c r="C6071" s="21" t="s">
        <v>86</v>
      </c>
      <c r="D6071" s="22">
        <v>75</v>
      </c>
      <c r="E6071" s="23" t="s">
        <v>28</v>
      </c>
      <c r="F6071">
        <f t="shared" si="94"/>
        <v>202305</v>
      </c>
    </row>
    <row r="6072" spans="1:6" x14ac:dyDescent="0.3">
      <c r="A6072" s="21" t="s">
        <v>16</v>
      </c>
      <c r="B6072" s="21" t="s">
        <v>84</v>
      </c>
      <c r="C6072" s="21" t="s">
        <v>85</v>
      </c>
      <c r="D6072" s="22">
        <v>305</v>
      </c>
      <c r="E6072" s="23" t="s">
        <v>28</v>
      </c>
      <c r="F6072">
        <f t="shared" si="94"/>
        <v>202305</v>
      </c>
    </row>
    <row r="6073" spans="1:6" x14ac:dyDescent="0.3">
      <c r="A6073" s="21" t="s">
        <v>16</v>
      </c>
      <c r="B6073" s="21" t="s">
        <v>84</v>
      </c>
      <c r="C6073" s="21" t="s">
        <v>86</v>
      </c>
      <c r="D6073" s="22">
        <v>64</v>
      </c>
      <c r="E6073" s="23" t="s">
        <v>28</v>
      </c>
      <c r="F6073">
        <f t="shared" si="94"/>
        <v>202305</v>
      </c>
    </row>
    <row r="6074" spans="1:6" x14ac:dyDescent="0.3">
      <c r="A6074" s="21" t="s">
        <v>17</v>
      </c>
      <c r="B6074" s="21" t="s">
        <v>84</v>
      </c>
      <c r="C6074" s="21" t="s">
        <v>85</v>
      </c>
      <c r="D6074" s="22">
        <v>22</v>
      </c>
      <c r="E6074" s="23" t="s">
        <v>28</v>
      </c>
      <c r="F6074">
        <f t="shared" si="94"/>
        <v>202305</v>
      </c>
    </row>
    <row r="6075" spans="1:6" x14ac:dyDescent="0.3">
      <c r="A6075" s="21" t="s">
        <v>17</v>
      </c>
      <c r="B6075" s="21" t="s">
        <v>84</v>
      </c>
      <c r="C6075" s="21" t="s">
        <v>86</v>
      </c>
      <c r="D6075" s="22">
        <v>1</v>
      </c>
      <c r="E6075" s="23" t="s">
        <v>28</v>
      </c>
      <c r="F6075">
        <f t="shared" si="94"/>
        <v>202305</v>
      </c>
    </row>
    <row r="6076" spans="1:6" x14ac:dyDescent="0.3">
      <c r="A6076" s="21" t="s">
        <v>141</v>
      </c>
      <c r="B6076" s="21" t="s">
        <v>84</v>
      </c>
      <c r="C6076" s="21" t="s">
        <v>85</v>
      </c>
      <c r="D6076" s="22">
        <v>10</v>
      </c>
      <c r="E6076" s="23" t="s">
        <v>28</v>
      </c>
      <c r="F6076">
        <f t="shared" si="94"/>
        <v>202305</v>
      </c>
    </row>
    <row r="6077" spans="1:6" x14ac:dyDescent="0.3">
      <c r="A6077" s="21" t="s">
        <v>141</v>
      </c>
      <c r="B6077" s="21" t="s">
        <v>84</v>
      </c>
      <c r="C6077" s="21" t="s">
        <v>86</v>
      </c>
      <c r="D6077" s="22">
        <v>1</v>
      </c>
      <c r="E6077" s="23" t="s">
        <v>28</v>
      </c>
      <c r="F6077">
        <f t="shared" si="94"/>
        <v>202305</v>
      </c>
    </row>
    <row r="6078" spans="1:6" x14ac:dyDescent="0.3">
      <c r="A6078" s="21" t="s">
        <v>18</v>
      </c>
      <c r="B6078" s="21" t="s">
        <v>84</v>
      </c>
      <c r="C6078" s="21" t="s">
        <v>85</v>
      </c>
      <c r="D6078" s="22">
        <v>53</v>
      </c>
      <c r="E6078" s="23" t="s">
        <v>28</v>
      </c>
      <c r="F6078">
        <f t="shared" si="94"/>
        <v>202305</v>
      </c>
    </row>
    <row r="6079" spans="1:6" x14ac:dyDescent="0.3">
      <c r="A6079" s="21" t="s">
        <v>18</v>
      </c>
      <c r="B6079" s="21" t="s">
        <v>84</v>
      </c>
      <c r="C6079" s="21" t="s">
        <v>86</v>
      </c>
      <c r="D6079" s="22">
        <v>39</v>
      </c>
      <c r="E6079" s="23" t="s">
        <v>28</v>
      </c>
      <c r="F6079">
        <f t="shared" si="94"/>
        <v>202305</v>
      </c>
    </row>
    <row r="6080" spans="1:6" x14ac:dyDescent="0.3">
      <c r="A6080" s="21" t="s">
        <v>19</v>
      </c>
      <c r="B6080" s="21" t="s">
        <v>84</v>
      </c>
      <c r="C6080" s="21" t="s">
        <v>85</v>
      </c>
      <c r="D6080" s="22">
        <v>7</v>
      </c>
      <c r="E6080" s="23" t="s">
        <v>28</v>
      </c>
      <c r="F6080">
        <f t="shared" si="94"/>
        <v>202305</v>
      </c>
    </row>
    <row r="6081" spans="1:6" x14ac:dyDescent="0.3">
      <c r="A6081" s="21" t="s">
        <v>19</v>
      </c>
      <c r="B6081" s="21" t="s">
        <v>84</v>
      </c>
      <c r="C6081" s="21" t="s">
        <v>86</v>
      </c>
      <c r="D6081" s="22">
        <v>2</v>
      </c>
      <c r="E6081" s="23" t="s">
        <v>28</v>
      </c>
      <c r="F6081">
        <f t="shared" si="94"/>
        <v>202305</v>
      </c>
    </row>
    <row r="6082" spans="1:6" x14ac:dyDescent="0.3">
      <c r="A6082" s="21" t="s">
        <v>20</v>
      </c>
      <c r="B6082" s="21" t="s">
        <v>84</v>
      </c>
      <c r="C6082" s="21" t="s">
        <v>85</v>
      </c>
      <c r="D6082" s="22">
        <v>23</v>
      </c>
      <c r="E6082" s="23" t="s">
        <v>28</v>
      </c>
      <c r="F6082">
        <f t="shared" si="94"/>
        <v>202305</v>
      </c>
    </row>
    <row r="6083" spans="1:6" x14ac:dyDescent="0.3">
      <c r="A6083" s="21" t="s">
        <v>20</v>
      </c>
      <c r="B6083" s="21" t="s">
        <v>84</v>
      </c>
      <c r="C6083" s="21" t="s">
        <v>86</v>
      </c>
      <c r="D6083" s="22">
        <v>3</v>
      </c>
      <c r="E6083" s="23" t="s">
        <v>28</v>
      </c>
      <c r="F6083">
        <f t="shared" ref="F6083:F6146" si="95">YEAR(E6083)*100+MONTH(E6083)</f>
        <v>202305</v>
      </c>
    </row>
    <row r="6084" spans="1:6" x14ac:dyDescent="0.3">
      <c r="A6084" s="21" t="s">
        <v>21</v>
      </c>
      <c r="B6084" s="21" t="s">
        <v>84</v>
      </c>
      <c r="C6084" s="21" t="s">
        <v>85</v>
      </c>
      <c r="D6084" s="22">
        <v>13</v>
      </c>
      <c r="E6084" s="23" t="s">
        <v>28</v>
      </c>
      <c r="F6084">
        <f t="shared" si="95"/>
        <v>202305</v>
      </c>
    </row>
    <row r="6085" spans="1:6" x14ac:dyDescent="0.3">
      <c r="A6085" s="21" t="s">
        <v>21</v>
      </c>
      <c r="B6085" s="21" t="s">
        <v>84</v>
      </c>
      <c r="C6085" s="21" t="s">
        <v>86</v>
      </c>
      <c r="D6085" s="22">
        <v>3</v>
      </c>
      <c r="E6085" s="23" t="s">
        <v>28</v>
      </c>
      <c r="F6085">
        <f t="shared" si="95"/>
        <v>202305</v>
      </c>
    </row>
    <row r="6086" spans="1:6" x14ac:dyDescent="0.3">
      <c r="A6086" s="21" t="s">
        <v>22</v>
      </c>
      <c r="B6086" s="21" t="s">
        <v>84</v>
      </c>
      <c r="C6086" s="21" t="s">
        <v>85</v>
      </c>
      <c r="D6086" s="22">
        <v>7</v>
      </c>
      <c r="E6086" s="23" t="s">
        <v>28</v>
      </c>
      <c r="F6086">
        <f t="shared" si="95"/>
        <v>202305</v>
      </c>
    </row>
    <row r="6087" spans="1:6" x14ac:dyDescent="0.3">
      <c r="A6087" s="21" t="s">
        <v>22</v>
      </c>
      <c r="B6087" s="21" t="s">
        <v>84</v>
      </c>
      <c r="C6087" s="21" t="s">
        <v>86</v>
      </c>
      <c r="D6087" s="22">
        <v>2</v>
      </c>
      <c r="E6087" s="23" t="s">
        <v>28</v>
      </c>
      <c r="F6087">
        <f t="shared" si="95"/>
        <v>202305</v>
      </c>
    </row>
    <row r="6088" spans="1:6" x14ac:dyDescent="0.3">
      <c r="A6088" s="21" t="s">
        <v>23</v>
      </c>
      <c r="B6088" s="21" t="s">
        <v>84</v>
      </c>
      <c r="C6088" s="21" t="s">
        <v>85</v>
      </c>
      <c r="D6088" s="22">
        <v>0</v>
      </c>
      <c r="E6088" s="23" t="s">
        <v>28</v>
      </c>
      <c r="F6088">
        <f t="shared" si="95"/>
        <v>202305</v>
      </c>
    </row>
    <row r="6089" spans="1:6" x14ac:dyDescent="0.3">
      <c r="A6089" s="21" t="s">
        <v>23</v>
      </c>
      <c r="B6089" s="21" t="s">
        <v>84</v>
      </c>
      <c r="C6089" s="21" t="s">
        <v>86</v>
      </c>
      <c r="D6089" s="22">
        <v>0</v>
      </c>
      <c r="E6089" s="23" t="s">
        <v>28</v>
      </c>
      <c r="F6089">
        <f t="shared" si="95"/>
        <v>202305</v>
      </c>
    </row>
    <row r="6090" spans="1:6" x14ac:dyDescent="0.3">
      <c r="A6090" s="21" t="s">
        <v>24</v>
      </c>
      <c r="B6090" s="21" t="s">
        <v>84</v>
      </c>
      <c r="C6090" s="21" t="s">
        <v>85</v>
      </c>
      <c r="D6090" s="22">
        <v>3</v>
      </c>
      <c r="E6090" s="23" t="s">
        <v>28</v>
      </c>
      <c r="F6090">
        <f t="shared" si="95"/>
        <v>202305</v>
      </c>
    </row>
    <row r="6091" spans="1:6" x14ac:dyDescent="0.3">
      <c r="A6091" s="21" t="s">
        <v>24</v>
      </c>
      <c r="B6091" s="21" t="s">
        <v>84</v>
      </c>
      <c r="C6091" s="21" t="s">
        <v>86</v>
      </c>
      <c r="D6091" s="22">
        <v>0</v>
      </c>
      <c r="E6091" s="23" t="s">
        <v>28</v>
      </c>
      <c r="F6091">
        <f t="shared" si="95"/>
        <v>202305</v>
      </c>
    </row>
    <row r="6092" spans="1:6" x14ac:dyDescent="0.3">
      <c r="A6092" s="21" t="s">
        <v>5</v>
      </c>
      <c r="B6092" s="21" t="s">
        <v>84</v>
      </c>
      <c r="C6092" s="21" t="s">
        <v>85</v>
      </c>
      <c r="D6092" s="22">
        <v>151</v>
      </c>
      <c r="E6092" s="23" t="s">
        <v>29</v>
      </c>
      <c r="F6092">
        <f t="shared" si="95"/>
        <v>202306</v>
      </c>
    </row>
    <row r="6093" spans="1:6" x14ac:dyDescent="0.3">
      <c r="A6093" s="21" t="s">
        <v>5</v>
      </c>
      <c r="B6093" s="21" t="s">
        <v>84</v>
      </c>
      <c r="C6093" s="21" t="s">
        <v>86</v>
      </c>
      <c r="D6093" s="22">
        <v>81</v>
      </c>
      <c r="E6093" s="23" t="s">
        <v>29</v>
      </c>
      <c r="F6093">
        <f t="shared" si="95"/>
        <v>202306</v>
      </c>
    </row>
    <row r="6094" spans="1:6" x14ac:dyDescent="0.3">
      <c r="A6094" s="21" t="s">
        <v>13</v>
      </c>
      <c r="B6094" s="21" t="s">
        <v>84</v>
      </c>
      <c r="C6094" s="21" t="s">
        <v>85</v>
      </c>
      <c r="D6094" s="22">
        <v>49</v>
      </c>
      <c r="E6094" s="23" t="s">
        <v>29</v>
      </c>
      <c r="F6094">
        <f t="shared" si="95"/>
        <v>202306</v>
      </c>
    </row>
    <row r="6095" spans="1:6" x14ac:dyDescent="0.3">
      <c r="A6095" s="21" t="s">
        <v>13</v>
      </c>
      <c r="B6095" s="21" t="s">
        <v>84</v>
      </c>
      <c r="C6095" s="21" t="s">
        <v>86</v>
      </c>
      <c r="D6095" s="22">
        <v>0</v>
      </c>
      <c r="E6095" s="23" t="s">
        <v>29</v>
      </c>
      <c r="F6095">
        <f t="shared" si="95"/>
        <v>202306</v>
      </c>
    </row>
    <row r="6096" spans="1:6" x14ac:dyDescent="0.3">
      <c r="A6096" s="21" t="s">
        <v>14</v>
      </c>
      <c r="B6096" s="21" t="s">
        <v>84</v>
      </c>
      <c r="C6096" s="21" t="s">
        <v>85</v>
      </c>
      <c r="D6096" s="22">
        <v>100</v>
      </c>
      <c r="E6096" s="23" t="s">
        <v>29</v>
      </c>
      <c r="F6096">
        <f t="shared" si="95"/>
        <v>202306</v>
      </c>
    </row>
    <row r="6097" spans="1:6" x14ac:dyDescent="0.3">
      <c r="A6097" s="21" t="s">
        <v>14</v>
      </c>
      <c r="B6097" s="21" t="s">
        <v>84</v>
      </c>
      <c r="C6097" s="21" t="s">
        <v>86</v>
      </c>
      <c r="D6097" s="22">
        <v>81</v>
      </c>
      <c r="E6097" s="23" t="s">
        <v>29</v>
      </c>
      <c r="F6097">
        <f t="shared" si="95"/>
        <v>202306</v>
      </c>
    </row>
    <row r="6098" spans="1:6" x14ac:dyDescent="0.3">
      <c r="A6098" s="21" t="s">
        <v>140</v>
      </c>
      <c r="B6098" s="21" t="s">
        <v>84</v>
      </c>
      <c r="C6098" s="21" t="s">
        <v>85</v>
      </c>
      <c r="D6098" s="22">
        <v>9</v>
      </c>
      <c r="E6098" s="23" t="s">
        <v>29</v>
      </c>
      <c r="F6098">
        <f t="shared" si="95"/>
        <v>202306</v>
      </c>
    </row>
    <row r="6099" spans="1:6" x14ac:dyDescent="0.3">
      <c r="A6099" s="21" t="s">
        <v>140</v>
      </c>
      <c r="B6099" s="21" t="s">
        <v>84</v>
      </c>
      <c r="C6099" s="21" t="s">
        <v>86</v>
      </c>
      <c r="D6099" s="22">
        <v>1</v>
      </c>
      <c r="E6099" s="23" t="s">
        <v>29</v>
      </c>
      <c r="F6099">
        <f t="shared" si="95"/>
        <v>202306</v>
      </c>
    </row>
    <row r="6100" spans="1:6" x14ac:dyDescent="0.3">
      <c r="A6100" s="21" t="s">
        <v>15</v>
      </c>
      <c r="B6100" s="21" t="s">
        <v>84</v>
      </c>
      <c r="C6100" s="21" t="s">
        <v>85</v>
      </c>
      <c r="D6100" s="22">
        <v>283</v>
      </c>
      <c r="E6100" s="23" t="s">
        <v>29</v>
      </c>
      <c r="F6100">
        <f t="shared" si="95"/>
        <v>202306</v>
      </c>
    </row>
    <row r="6101" spans="1:6" x14ac:dyDescent="0.3">
      <c r="A6101" s="21" t="s">
        <v>15</v>
      </c>
      <c r="B6101" s="21" t="s">
        <v>84</v>
      </c>
      <c r="C6101" s="21" t="s">
        <v>86</v>
      </c>
      <c r="D6101" s="22">
        <v>54</v>
      </c>
      <c r="E6101" s="23" t="s">
        <v>29</v>
      </c>
      <c r="F6101">
        <f t="shared" si="95"/>
        <v>202306</v>
      </c>
    </row>
    <row r="6102" spans="1:6" x14ac:dyDescent="0.3">
      <c r="A6102" s="21" t="s">
        <v>16</v>
      </c>
      <c r="B6102" s="21" t="s">
        <v>84</v>
      </c>
      <c r="C6102" s="21" t="s">
        <v>85</v>
      </c>
      <c r="D6102" s="22">
        <v>284</v>
      </c>
      <c r="E6102" s="23" t="s">
        <v>29</v>
      </c>
      <c r="F6102">
        <f t="shared" si="95"/>
        <v>202306</v>
      </c>
    </row>
    <row r="6103" spans="1:6" x14ac:dyDescent="0.3">
      <c r="A6103" s="21" t="s">
        <v>16</v>
      </c>
      <c r="B6103" s="21" t="s">
        <v>84</v>
      </c>
      <c r="C6103" s="21" t="s">
        <v>86</v>
      </c>
      <c r="D6103" s="22">
        <v>83</v>
      </c>
      <c r="E6103" s="23" t="s">
        <v>29</v>
      </c>
      <c r="F6103">
        <f t="shared" si="95"/>
        <v>202306</v>
      </c>
    </row>
    <row r="6104" spans="1:6" x14ac:dyDescent="0.3">
      <c r="A6104" s="21" t="s">
        <v>17</v>
      </c>
      <c r="B6104" s="21" t="s">
        <v>84</v>
      </c>
      <c r="C6104" s="21" t="s">
        <v>85</v>
      </c>
      <c r="D6104" s="22">
        <v>8</v>
      </c>
      <c r="E6104" s="23" t="s">
        <v>29</v>
      </c>
      <c r="F6104">
        <f t="shared" si="95"/>
        <v>202306</v>
      </c>
    </row>
    <row r="6105" spans="1:6" x14ac:dyDescent="0.3">
      <c r="A6105" s="21" t="s">
        <v>17</v>
      </c>
      <c r="B6105" s="21" t="s">
        <v>84</v>
      </c>
      <c r="C6105" s="21" t="s">
        <v>86</v>
      </c>
      <c r="D6105" s="22">
        <v>2</v>
      </c>
      <c r="E6105" s="23" t="s">
        <v>29</v>
      </c>
      <c r="F6105">
        <f t="shared" si="95"/>
        <v>202306</v>
      </c>
    </row>
    <row r="6106" spans="1:6" x14ac:dyDescent="0.3">
      <c r="A6106" s="21" t="s">
        <v>141</v>
      </c>
      <c r="B6106" s="21" t="s">
        <v>84</v>
      </c>
      <c r="C6106" s="21" t="s">
        <v>85</v>
      </c>
      <c r="D6106" s="22">
        <v>4</v>
      </c>
      <c r="E6106" s="23" t="s">
        <v>29</v>
      </c>
      <c r="F6106">
        <f t="shared" si="95"/>
        <v>202306</v>
      </c>
    </row>
    <row r="6107" spans="1:6" x14ac:dyDescent="0.3">
      <c r="A6107" s="21" t="s">
        <v>141</v>
      </c>
      <c r="B6107" s="21" t="s">
        <v>84</v>
      </c>
      <c r="C6107" s="21" t="s">
        <v>86</v>
      </c>
      <c r="D6107" s="22">
        <v>1</v>
      </c>
      <c r="E6107" s="23" t="s">
        <v>29</v>
      </c>
      <c r="F6107">
        <f t="shared" si="95"/>
        <v>202306</v>
      </c>
    </row>
    <row r="6108" spans="1:6" x14ac:dyDescent="0.3">
      <c r="A6108" s="21" t="s">
        <v>18</v>
      </c>
      <c r="B6108" s="21" t="s">
        <v>84</v>
      </c>
      <c r="C6108" s="21" t="s">
        <v>85</v>
      </c>
      <c r="D6108" s="22">
        <v>46</v>
      </c>
      <c r="E6108" s="23" t="s">
        <v>29</v>
      </c>
      <c r="F6108">
        <f t="shared" si="95"/>
        <v>202306</v>
      </c>
    </row>
    <row r="6109" spans="1:6" x14ac:dyDescent="0.3">
      <c r="A6109" s="21" t="s">
        <v>18</v>
      </c>
      <c r="B6109" s="21" t="s">
        <v>84</v>
      </c>
      <c r="C6109" s="21" t="s">
        <v>86</v>
      </c>
      <c r="D6109" s="22">
        <v>30</v>
      </c>
      <c r="E6109" s="23" t="s">
        <v>29</v>
      </c>
      <c r="F6109">
        <f t="shared" si="95"/>
        <v>202306</v>
      </c>
    </row>
    <row r="6110" spans="1:6" x14ac:dyDescent="0.3">
      <c r="A6110" s="21" t="s">
        <v>19</v>
      </c>
      <c r="B6110" s="21" t="s">
        <v>84</v>
      </c>
      <c r="C6110" s="21" t="s">
        <v>85</v>
      </c>
      <c r="D6110" s="22">
        <v>9</v>
      </c>
      <c r="E6110" s="23" t="s">
        <v>29</v>
      </c>
      <c r="F6110">
        <f t="shared" si="95"/>
        <v>202306</v>
      </c>
    </row>
    <row r="6111" spans="1:6" x14ac:dyDescent="0.3">
      <c r="A6111" s="21" t="s">
        <v>19</v>
      </c>
      <c r="B6111" s="21" t="s">
        <v>84</v>
      </c>
      <c r="C6111" s="21" t="s">
        <v>86</v>
      </c>
      <c r="D6111" s="22">
        <v>11</v>
      </c>
      <c r="E6111" s="23" t="s">
        <v>29</v>
      </c>
      <c r="F6111">
        <f t="shared" si="95"/>
        <v>202306</v>
      </c>
    </row>
    <row r="6112" spans="1:6" x14ac:dyDescent="0.3">
      <c r="A6112" s="21" t="s">
        <v>20</v>
      </c>
      <c r="B6112" s="21" t="s">
        <v>84</v>
      </c>
      <c r="C6112" s="21" t="s">
        <v>85</v>
      </c>
      <c r="D6112" s="22">
        <v>24</v>
      </c>
      <c r="E6112" s="23" t="s">
        <v>29</v>
      </c>
      <c r="F6112">
        <f t="shared" si="95"/>
        <v>202306</v>
      </c>
    </row>
    <row r="6113" spans="1:6" x14ac:dyDescent="0.3">
      <c r="A6113" s="21" t="s">
        <v>20</v>
      </c>
      <c r="B6113" s="21" t="s">
        <v>84</v>
      </c>
      <c r="C6113" s="21" t="s">
        <v>86</v>
      </c>
      <c r="D6113" s="22">
        <v>4</v>
      </c>
      <c r="E6113" s="23" t="s">
        <v>29</v>
      </c>
      <c r="F6113">
        <f t="shared" si="95"/>
        <v>202306</v>
      </c>
    </row>
    <row r="6114" spans="1:6" x14ac:dyDescent="0.3">
      <c r="A6114" s="21" t="s">
        <v>21</v>
      </c>
      <c r="B6114" s="21" t="s">
        <v>84</v>
      </c>
      <c r="C6114" s="21" t="s">
        <v>85</v>
      </c>
      <c r="D6114" s="22">
        <v>15</v>
      </c>
      <c r="E6114" s="23" t="s">
        <v>29</v>
      </c>
      <c r="F6114">
        <f t="shared" si="95"/>
        <v>202306</v>
      </c>
    </row>
    <row r="6115" spans="1:6" x14ac:dyDescent="0.3">
      <c r="A6115" s="21" t="s">
        <v>21</v>
      </c>
      <c r="B6115" s="21" t="s">
        <v>84</v>
      </c>
      <c r="C6115" s="21" t="s">
        <v>86</v>
      </c>
      <c r="D6115" s="22">
        <v>6</v>
      </c>
      <c r="E6115" s="23" t="s">
        <v>29</v>
      </c>
      <c r="F6115">
        <f t="shared" si="95"/>
        <v>202306</v>
      </c>
    </row>
    <row r="6116" spans="1:6" x14ac:dyDescent="0.3">
      <c r="A6116" s="21" t="s">
        <v>22</v>
      </c>
      <c r="B6116" s="21" t="s">
        <v>84</v>
      </c>
      <c r="C6116" s="21" t="s">
        <v>85</v>
      </c>
      <c r="D6116" s="22">
        <v>6</v>
      </c>
      <c r="E6116" s="23" t="s">
        <v>29</v>
      </c>
      <c r="F6116">
        <f t="shared" si="95"/>
        <v>202306</v>
      </c>
    </row>
    <row r="6117" spans="1:6" x14ac:dyDescent="0.3">
      <c r="A6117" s="21" t="s">
        <v>22</v>
      </c>
      <c r="B6117" s="21" t="s">
        <v>84</v>
      </c>
      <c r="C6117" s="21" t="s">
        <v>86</v>
      </c>
      <c r="D6117" s="22">
        <v>1</v>
      </c>
      <c r="E6117" s="23" t="s">
        <v>29</v>
      </c>
      <c r="F6117">
        <f t="shared" si="95"/>
        <v>202306</v>
      </c>
    </row>
    <row r="6118" spans="1:6" x14ac:dyDescent="0.3">
      <c r="A6118" s="21" t="s">
        <v>23</v>
      </c>
      <c r="B6118" s="21" t="s">
        <v>84</v>
      </c>
      <c r="C6118" s="21" t="s">
        <v>85</v>
      </c>
      <c r="D6118" s="22">
        <v>0</v>
      </c>
      <c r="E6118" s="23" t="s">
        <v>29</v>
      </c>
      <c r="F6118">
        <f t="shared" si="95"/>
        <v>202306</v>
      </c>
    </row>
    <row r="6119" spans="1:6" x14ac:dyDescent="0.3">
      <c r="A6119" s="21" t="s">
        <v>23</v>
      </c>
      <c r="B6119" s="21" t="s">
        <v>84</v>
      </c>
      <c r="C6119" s="21" t="s">
        <v>86</v>
      </c>
      <c r="D6119" s="22">
        <v>0</v>
      </c>
      <c r="E6119" s="23" t="s">
        <v>29</v>
      </c>
      <c r="F6119">
        <f t="shared" si="95"/>
        <v>202306</v>
      </c>
    </row>
    <row r="6120" spans="1:6" x14ac:dyDescent="0.3">
      <c r="A6120" s="21" t="s">
        <v>24</v>
      </c>
      <c r="B6120" s="21" t="s">
        <v>84</v>
      </c>
      <c r="C6120" s="21" t="s">
        <v>85</v>
      </c>
      <c r="D6120" s="22">
        <v>0</v>
      </c>
      <c r="E6120" s="23" t="s">
        <v>29</v>
      </c>
      <c r="F6120">
        <f t="shared" si="95"/>
        <v>202306</v>
      </c>
    </row>
    <row r="6121" spans="1:6" x14ac:dyDescent="0.3">
      <c r="A6121" s="21" t="s">
        <v>24</v>
      </c>
      <c r="B6121" s="21" t="s">
        <v>84</v>
      </c>
      <c r="C6121" s="21" t="s">
        <v>86</v>
      </c>
      <c r="D6121" s="22">
        <v>0</v>
      </c>
      <c r="E6121" s="23" t="s">
        <v>29</v>
      </c>
      <c r="F6121">
        <f t="shared" si="95"/>
        <v>202306</v>
      </c>
    </row>
    <row r="6122" spans="1:6" x14ac:dyDescent="0.3">
      <c r="A6122" s="21" t="s">
        <v>5</v>
      </c>
      <c r="B6122" s="21" t="s">
        <v>84</v>
      </c>
      <c r="C6122" s="21" t="s">
        <v>85</v>
      </c>
      <c r="D6122" s="22">
        <v>182</v>
      </c>
      <c r="E6122" s="23" t="s">
        <v>30</v>
      </c>
      <c r="F6122">
        <f t="shared" si="95"/>
        <v>202307</v>
      </c>
    </row>
    <row r="6123" spans="1:6" x14ac:dyDescent="0.3">
      <c r="A6123" s="21" t="s">
        <v>5</v>
      </c>
      <c r="B6123" s="21" t="s">
        <v>84</v>
      </c>
      <c r="C6123" s="21" t="s">
        <v>86</v>
      </c>
      <c r="D6123" s="22">
        <v>68</v>
      </c>
      <c r="E6123" s="23" t="s">
        <v>30</v>
      </c>
      <c r="F6123">
        <f t="shared" si="95"/>
        <v>202307</v>
      </c>
    </row>
    <row r="6124" spans="1:6" x14ac:dyDescent="0.3">
      <c r="A6124" s="21" t="s">
        <v>13</v>
      </c>
      <c r="B6124" s="21" t="s">
        <v>84</v>
      </c>
      <c r="C6124" s="21" t="s">
        <v>85</v>
      </c>
      <c r="D6124" s="22">
        <v>47</v>
      </c>
      <c r="E6124" s="23" t="s">
        <v>30</v>
      </c>
      <c r="F6124">
        <f t="shared" si="95"/>
        <v>202307</v>
      </c>
    </row>
    <row r="6125" spans="1:6" x14ac:dyDescent="0.3">
      <c r="A6125" s="21" t="s">
        <v>13</v>
      </c>
      <c r="B6125" s="21" t="s">
        <v>84</v>
      </c>
      <c r="C6125" s="21" t="s">
        <v>86</v>
      </c>
      <c r="D6125" s="22">
        <v>3</v>
      </c>
      <c r="E6125" s="23" t="s">
        <v>30</v>
      </c>
      <c r="F6125">
        <f t="shared" si="95"/>
        <v>202307</v>
      </c>
    </row>
    <row r="6126" spans="1:6" x14ac:dyDescent="0.3">
      <c r="A6126" s="21" t="s">
        <v>14</v>
      </c>
      <c r="B6126" s="21" t="s">
        <v>84</v>
      </c>
      <c r="C6126" s="21" t="s">
        <v>85</v>
      </c>
      <c r="D6126" s="22">
        <v>103</v>
      </c>
      <c r="E6126" s="23" t="s">
        <v>30</v>
      </c>
      <c r="F6126">
        <f t="shared" si="95"/>
        <v>202307</v>
      </c>
    </row>
    <row r="6127" spans="1:6" x14ac:dyDescent="0.3">
      <c r="A6127" s="21" t="s">
        <v>14</v>
      </c>
      <c r="B6127" s="21" t="s">
        <v>84</v>
      </c>
      <c r="C6127" s="21" t="s">
        <v>86</v>
      </c>
      <c r="D6127" s="22">
        <v>69</v>
      </c>
      <c r="E6127" s="23" t="s">
        <v>30</v>
      </c>
      <c r="F6127">
        <f t="shared" si="95"/>
        <v>202307</v>
      </c>
    </row>
    <row r="6128" spans="1:6" x14ac:dyDescent="0.3">
      <c r="A6128" s="21" t="s">
        <v>140</v>
      </c>
      <c r="B6128" s="21" t="s">
        <v>84</v>
      </c>
      <c r="C6128" s="21" t="s">
        <v>85</v>
      </c>
      <c r="D6128" s="22">
        <v>8</v>
      </c>
      <c r="E6128" s="23" t="s">
        <v>30</v>
      </c>
      <c r="F6128">
        <f t="shared" si="95"/>
        <v>202307</v>
      </c>
    </row>
    <row r="6129" spans="1:6" x14ac:dyDescent="0.3">
      <c r="A6129" s="21" t="s">
        <v>140</v>
      </c>
      <c r="B6129" s="21" t="s">
        <v>84</v>
      </c>
      <c r="C6129" s="21" t="s">
        <v>86</v>
      </c>
      <c r="D6129" s="22">
        <v>0</v>
      </c>
      <c r="E6129" s="23" t="s">
        <v>30</v>
      </c>
      <c r="F6129">
        <f t="shared" si="95"/>
        <v>202307</v>
      </c>
    </row>
    <row r="6130" spans="1:6" x14ac:dyDescent="0.3">
      <c r="A6130" s="21" t="s">
        <v>15</v>
      </c>
      <c r="B6130" s="21" t="s">
        <v>84</v>
      </c>
      <c r="C6130" s="21" t="s">
        <v>85</v>
      </c>
      <c r="D6130" s="22">
        <v>283</v>
      </c>
      <c r="E6130" s="23" t="s">
        <v>30</v>
      </c>
      <c r="F6130">
        <f t="shared" si="95"/>
        <v>202307</v>
      </c>
    </row>
    <row r="6131" spans="1:6" x14ac:dyDescent="0.3">
      <c r="A6131" s="21" t="s">
        <v>15</v>
      </c>
      <c r="B6131" s="21" t="s">
        <v>84</v>
      </c>
      <c r="C6131" s="21" t="s">
        <v>86</v>
      </c>
      <c r="D6131" s="22">
        <v>94</v>
      </c>
      <c r="E6131" s="23" t="s">
        <v>30</v>
      </c>
      <c r="F6131">
        <f t="shared" si="95"/>
        <v>202307</v>
      </c>
    </row>
    <row r="6132" spans="1:6" x14ac:dyDescent="0.3">
      <c r="A6132" s="21" t="s">
        <v>16</v>
      </c>
      <c r="B6132" s="21" t="s">
        <v>84</v>
      </c>
      <c r="C6132" s="21" t="s">
        <v>85</v>
      </c>
      <c r="D6132" s="22">
        <v>295</v>
      </c>
      <c r="E6132" s="23" t="s">
        <v>30</v>
      </c>
      <c r="F6132">
        <f t="shared" si="95"/>
        <v>202307</v>
      </c>
    </row>
    <row r="6133" spans="1:6" x14ac:dyDescent="0.3">
      <c r="A6133" s="21" t="s">
        <v>16</v>
      </c>
      <c r="B6133" s="21" t="s">
        <v>84</v>
      </c>
      <c r="C6133" s="21" t="s">
        <v>86</v>
      </c>
      <c r="D6133" s="22">
        <v>74</v>
      </c>
      <c r="E6133" s="23" t="s">
        <v>30</v>
      </c>
      <c r="F6133">
        <f t="shared" si="95"/>
        <v>202307</v>
      </c>
    </row>
    <row r="6134" spans="1:6" x14ac:dyDescent="0.3">
      <c r="A6134" s="21" t="s">
        <v>17</v>
      </c>
      <c r="B6134" s="21" t="s">
        <v>84</v>
      </c>
      <c r="C6134" s="21" t="s">
        <v>85</v>
      </c>
      <c r="D6134" s="22">
        <v>6</v>
      </c>
      <c r="E6134" s="23" t="s">
        <v>30</v>
      </c>
      <c r="F6134">
        <f t="shared" si="95"/>
        <v>202307</v>
      </c>
    </row>
    <row r="6135" spans="1:6" x14ac:dyDescent="0.3">
      <c r="A6135" s="21" t="s">
        <v>17</v>
      </c>
      <c r="B6135" s="21" t="s">
        <v>84</v>
      </c>
      <c r="C6135" s="21" t="s">
        <v>86</v>
      </c>
      <c r="D6135" s="22">
        <v>0</v>
      </c>
      <c r="E6135" s="23" t="s">
        <v>30</v>
      </c>
      <c r="F6135">
        <f t="shared" si="95"/>
        <v>202307</v>
      </c>
    </row>
    <row r="6136" spans="1:6" x14ac:dyDescent="0.3">
      <c r="A6136" s="21" t="s">
        <v>141</v>
      </c>
      <c r="B6136" s="21" t="s">
        <v>84</v>
      </c>
      <c r="C6136" s="21" t="s">
        <v>85</v>
      </c>
      <c r="D6136" s="22">
        <v>7</v>
      </c>
      <c r="E6136" s="23" t="s">
        <v>30</v>
      </c>
      <c r="F6136">
        <f t="shared" si="95"/>
        <v>202307</v>
      </c>
    </row>
    <row r="6137" spans="1:6" x14ac:dyDescent="0.3">
      <c r="A6137" s="21" t="s">
        <v>141</v>
      </c>
      <c r="B6137" s="21" t="s">
        <v>84</v>
      </c>
      <c r="C6137" s="21" t="s">
        <v>86</v>
      </c>
      <c r="D6137" s="22">
        <v>0</v>
      </c>
      <c r="E6137" s="23" t="s">
        <v>30</v>
      </c>
      <c r="F6137">
        <f t="shared" si="95"/>
        <v>202307</v>
      </c>
    </row>
    <row r="6138" spans="1:6" x14ac:dyDescent="0.3">
      <c r="A6138" s="21" t="s">
        <v>18</v>
      </c>
      <c r="B6138" s="21" t="s">
        <v>84</v>
      </c>
      <c r="C6138" s="21" t="s">
        <v>85</v>
      </c>
      <c r="D6138" s="22">
        <v>60</v>
      </c>
      <c r="E6138" s="23" t="s">
        <v>30</v>
      </c>
      <c r="F6138">
        <f t="shared" si="95"/>
        <v>202307</v>
      </c>
    </row>
    <row r="6139" spans="1:6" x14ac:dyDescent="0.3">
      <c r="A6139" s="21" t="s">
        <v>18</v>
      </c>
      <c r="B6139" s="21" t="s">
        <v>84</v>
      </c>
      <c r="C6139" s="21" t="s">
        <v>86</v>
      </c>
      <c r="D6139" s="22">
        <v>36</v>
      </c>
      <c r="E6139" s="23" t="s">
        <v>30</v>
      </c>
      <c r="F6139">
        <f t="shared" si="95"/>
        <v>202307</v>
      </c>
    </row>
    <row r="6140" spans="1:6" x14ac:dyDescent="0.3">
      <c r="A6140" s="21" t="s">
        <v>19</v>
      </c>
      <c r="B6140" s="21" t="s">
        <v>84</v>
      </c>
      <c r="C6140" s="21" t="s">
        <v>85</v>
      </c>
      <c r="D6140" s="22">
        <v>15</v>
      </c>
      <c r="E6140" s="23" t="s">
        <v>30</v>
      </c>
      <c r="F6140">
        <f t="shared" si="95"/>
        <v>202307</v>
      </c>
    </row>
    <row r="6141" spans="1:6" x14ac:dyDescent="0.3">
      <c r="A6141" s="21" t="s">
        <v>19</v>
      </c>
      <c r="B6141" s="21" t="s">
        <v>84</v>
      </c>
      <c r="C6141" s="21" t="s">
        <v>86</v>
      </c>
      <c r="D6141" s="22">
        <v>4</v>
      </c>
      <c r="E6141" s="23" t="s">
        <v>30</v>
      </c>
      <c r="F6141">
        <f t="shared" si="95"/>
        <v>202307</v>
      </c>
    </row>
    <row r="6142" spans="1:6" x14ac:dyDescent="0.3">
      <c r="A6142" s="21" t="s">
        <v>20</v>
      </c>
      <c r="B6142" s="21" t="s">
        <v>84</v>
      </c>
      <c r="C6142" s="21" t="s">
        <v>85</v>
      </c>
      <c r="D6142" s="22">
        <v>32</v>
      </c>
      <c r="E6142" s="23" t="s">
        <v>30</v>
      </c>
      <c r="F6142">
        <f t="shared" si="95"/>
        <v>202307</v>
      </c>
    </row>
    <row r="6143" spans="1:6" x14ac:dyDescent="0.3">
      <c r="A6143" s="21" t="s">
        <v>20</v>
      </c>
      <c r="B6143" s="21" t="s">
        <v>84</v>
      </c>
      <c r="C6143" s="21" t="s">
        <v>86</v>
      </c>
      <c r="D6143" s="22">
        <v>0</v>
      </c>
      <c r="E6143" s="23" t="s">
        <v>30</v>
      </c>
      <c r="F6143">
        <f t="shared" si="95"/>
        <v>202307</v>
      </c>
    </row>
    <row r="6144" spans="1:6" x14ac:dyDescent="0.3">
      <c r="A6144" s="21" t="s">
        <v>21</v>
      </c>
      <c r="B6144" s="21" t="s">
        <v>84</v>
      </c>
      <c r="C6144" s="21" t="s">
        <v>85</v>
      </c>
      <c r="D6144" s="22">
        <v>13</v>
      </c>
      <c r="E6144" s="23" t="s">
        <v>30</v>
      </c>
      <c r="F6144">
        <f t="shared" si="95"/>
        <v>202307</v>
      </c>
    </row>
    <row r="6145" spans="1:6" x14ac:dyDescent="0.3">
      <c r="A6145" s="21" t="s">
        <v>21</v>
      </c>
      <c r="B6145" s="21" t="s">
        <v>84</v>
      </c>
      <c r="C6145" s="21" t="s">
        <v>86</v>
      </c>
      <c r="D6145" s="22">
        <v>9</v>
      </c>
      <c r="E6145" s="23" t="s">
        <v>30</v>
      </c>
      <c r="F6145">
        <f t="shared" si="95"/>
        <v>202307</v>
      </c>
    </row>
    <row r="6146" spans="1:6" x14ac:dyDescent="0.3">
      <c r="A6146" s="21" t="s">
        <v>22</v>
      </c>
      <c r="B6146" s="21" t="s">
        <v>84</v>
      </c>
      <c r="C6146" s="21" t="s">
        <v>85</v>
      </c>
      <c r="D6146" s="22">
        <v>4</v>
      </c>
      <c r="E6146" s="23" t="s">
        <v>30</v>
      </c>
      <c r="F6146">
        <f t="shared" si="95"/>
        <v>202307</v>
      </c>
    </row>
    <row r="6147" spans="1:6" x14ac:dyDescent="0.3">
      <c r="A6147" s="21" t="s">
        <v>22</v>
      </c>
      <c r="B6147" s="21" t="s">
        <v>84</v>
      </c>
      <c r="C6147" s="21" t="s">
        <v>86</v>
      </c>
      <c r="D6147" s="22">
        <v>2</v>
      </c>
      <c r="E6147" s="23" t="s">
        <v>30</v>
      </c>
      <c r="F6147">
        <f t="shared" ref="F6147:F6210" si="96">YEAR(E6147)*100+MONTH(E6147)</f>
        <v>202307</v>
      </c>
    </row>
    <row r="6148" spans="1:6" x14ac:dyDescent="0.3">
      <c r="A6148" s="21" t="s">
        <v>23</v>
      </c>
      <c r="B6148" s="21" t="s">
        <v>84</v>
      </c>
      <c r="C6148" s="21" t="s">
        <v>85</v>
      </c>
      <c r="D6148" s="22">
        <v>0</v>
      </c>
      <c r="E6148" s="23" t="s">
        <v>30</v>
      </c>
      <c r="F6148">
        <f t="shared" si="96"/>
        <v>202307</v>
      </c>
    </row>
    <row r="6149" spans="1:6" x14ac:dyDescent="0.3">
      <c r="A6149" s="21" t="s">
        <v>23</v>
      </c>
      <c r="B6149" s="21" t="s">
        <v>84</v>
      </c>
      <c r="C6149" s="21" t="s">
        <v>86</v>
      </c>
      <c r="D6149" s="22">
        <v>0</v>
      </c>
      <c r="E6149" s="23" t="s">
        <v>30</v>
      </c>
      <c r="F6149">
        <f t="shared" si="96"/>
        <v>202307</v>
      </c>
    </row>
    <row r="6150" spans="1:6" x14ac:dyDescent="0.3">
      <c r="A6150" s="21" t="s">
        <v>24</v>
      </c>
      <c r="B6150" s="21" t="s">
        <v>84</v>
      </c>
      <c r="C6150" s="21" t="s">
        <v>85</v>
      </c>
      <c r="D6150" s="22">
        <v>0</v>
      </c>
      <c r="E6150" s="23" t="s">
        <v>30</v>
      </c>
      <c r="F6150">
        <f t="shared" si="96"/>
        <v>202307</v>
      </c>
    </row>
    <row r="6151" spans="1:6" x14ac:dyDescent="0.3">
      <c r="A6151" s="21" t="s">
        <v>24</v>
      </c>
      <c r="B6151" s="21" t="s">
        <v>84</v>
      </c>
      <c r="C6151" s="21" t="s">
        <v>86</v>
      </c>
      <c r="D6151" s="22">
        <v>1</v>
      </c>
      <c r="E6151" s="23" t="s">
        <v>30</v>
      </c>
      <c r="F6151">
        <f t="shared" si="96"/>
        <v>202307</v>
      </c>
    </row>
    <row r="6152" spans="1:6" x14ac:dyDescent="0.3">
      <c r="A6152" s="21" t="s">
        <v>5</v>
      </c>
      <c r="B6152" s="21" t="s">
        <v>84</v>
      </c>
      <c r="C6152" s="21" t="s">
        <v>85</v>
      </c>
      <c r="D6152" s="22">
        <v>165</v>
      </c>
      <c r="E6152" s="23" t="s">
        <v>31</v>
      </c>
      <c r="F6152">
        <f t="shared" si="96"/>
        <v>202308</v>
      </c>
    </row>
    <row r="6153" spans="1:6" x14ac:dyDescent="0.3">
      <c r="A6153" s="21" t="s">
        <v>5</v>
      </c>
      <c r="B6153" s="21" t="s">
        <v>84</v>
      </c>
      <c r="C6153" s="21" t="s">
        <v>86</v>
      </c>
      <c r="D6153" s="22">
        <v>79</v>
      </c>
      <c r="E6153" s="23" t="s">
        <v>31</v>
      </c>
      <c r="F6153">
        <f t="shared" si="96"/>
        <v>202308</v>
      </c>
    </row>
    <row r="6154" spans="1:6" x14ac:dyDescent="0.3">
      <c r="A6154" s="21" t="s">
        <v>13</v>
      </c>
      <c r="B6154" s="21" t="s">
        <v>84</v>
      </c>
      <c r="C6154" s="21" t="s">
        <v>85</v>
      </c>
      <c r="D6154" s="22">
        <v>60</v>
      </c>
      <c r="E6154" s="23" t="s">
        <v>31</v>
      </c>
      <c r="F6154">
        <f t="shared" si="96"/>
        <v>202308</v>
      </c>
    </row>
    <row r="6155" spans="1:6" x14ac:dyDescent="0.3">
      <c r="A6155" s="21" t="s">
        <v>13</v>
      </c>
      <c r="B6155" s="21" t="s">
        <v>84</v>
      </c>
      <c r="C6155" s="21" t="s">
        <v>86</v>
      </c>
      <c r="D6155" s="22">
        <v>3</v>
      </c>
      <c r="E6155" s="23" t="s">
        <v>31</v>
      </c>
      <c r="F6155">
        <f t="shared" si="96"/>
        <v>202308</v>
      </c>
    </row>
    <row r="6156" spans="1:6" x14ac:dyDescent="0.3">
      <c r="A6156" s="21" t="s">
        <v>14</v>
      </c>
      <c r="B6156" s="21" t="s">
        <v>84</v>
      </c>
      <c r="C6156" s="21" t="s">
        <v>85</v>
      </c>
      <c r="D6156" s="22">
        <v>128</v>
      </c>
      <c r="E6156" s="23" t="s">
        <v>31</v>
      </c>
      <c r="F6156">
        <f t="shared" si="96"/>
        <v>202308</v>
      </c>
    </row>
    <row r="6157" spans="1:6" x14ac:dyDescent="0.3">
      <c r="A6157" s="21" t="s">
        <v>14</v>
      </c>
      <c r="B6157" s="21" t="s">
        <v>84</v>
      </c>
      <c r="C6157" s="21" t="s">
        <v>86</v>
      </c>
      <c r="D6157" s="22">
        <v>69</v>
      </c>
      <c r="E6157" s="23" t="s">
        <v>31</v>
      </c>
      <c r="F6157">
        <f t="shared" si="96"/>
        <v>202308</v>
      </c>
    </row>
    <row r="6158" spans="1:6" x14ac:dyDescent="0.3">
      <c r="A6158" s="21" t="s">
        <v>140</v>
      </c>
      <c r="B6158" s="21" t="s">
        <v>84</v>
      </c>
      <c r="C6158" s="21" t="s">
        <v>85</v>
      </c>
      <c r="D6158" s="22">
        <v>7</v>
      </c>
      <c r="E6158" s="23" t="s">
        <v>31</v>
      </c>
      <c r="F6158">
        <f t="shared" si="96"/>
        <v>202308</v>
      </c>
    </row>
    <row r="6159" spans="1:6" x14ac:dyDescent="0.3">
      <c r="A6159" s="21" t="s">
        <v>140</v>
      </c>
      <c r="B6159" s="21" t="s">
        <v>84</v>
      </c>
      <c r="C6159" s="21" t="s">
        <v>86</v>
      </c>
      <c r="D6159" s="22">
        <v>1</v>
      </c>
      <c r="E6159" s="23" t="s">
        <v>31</v>
      </c>
      <c r="F6159">
        <f t="shared" si="96"/>
        <v>202308</v>
      </c>
    </row>
    <row r="6160" spans="1:6" x14ac:dyDescent="0.3">
      <c r="A6160" s="21" t="s">
        <v>15</v>
      </c>
      <c r="B6160" s="21" t="s">
        <v>84</v>
      </c>
      <c r="C6160" s="21" t="s">
        <v>85</v>
      </c>
      <c r="D6160" s="22">
        <v>254</v>
      </c>
      <c r="E6160" s="23" t="s">
        <v>31</v>
      </c>
      <c r="F6160">
        <f t="shared" si="96"/>
        <v>202308</v>
      </c>
    </row>
    <row r="6161" spans="1:6" x14ac:dyDescent="0.3">
      <c r="A6161" s="21" t="s">
        <v>15</v>
      </c>
      <c r="B6161" s="21" t="s">
        <v>84</v>
      </c>
      <c r="C6161" s="21" t="s">
        <v>86</v>
      </c>
      <c r="D6161" s="22">
        <v>104</v>
      </c>
      <c r="E6161" s="23" t="s">
        <v>31</v>
      </c>
      <c r="F6161">
        <f t="shared" si="96"/>
        <v>202308</v>
      </c>
    </row>
    <row r="6162" spans="1:6" x14ac:dyDescent="0.3">
      <c r="A6162" s="21" t="s">
        <v>16</v>
      </c>
      <c r="B6162" s="21" t="s">
        <v>84</v>
      </c>
      <c r="C6162" s="21" t="s">
        <v>85</v>
      </c>
      <c r="D6162" s="22">
        <v>256</v>
      </c>
      <c r="E6162" s="23" t="s">
        <v>31</v>
      </c>
      <c r="F6162">
        <f t="shared" si="96"/>
        <v>202308</v>
      </c>
    </row>
    <row r="6163" spans="1:6" x14ac:dyDescent="0.3">
      <c r="A6163" s="21" t="s">
        <v>16</v>
      </c>
      <c r="B6163" s="21" t="s">
        <v>84</v>
      </c>
      <c r="C6163" s="21" t="s">
        <v>86</v>
      </c>
      <c r="D6163" s="22">
        <v>77</v>
      </c>
      <c r="E6163" s="23" t="s">
        <v>31</v>
      </c>
      <c r="F6163">
        <f t="shared" si="96"/>
        <v>202308</v>
      </c>
    </row>
    <row r="6164" spans="1:6" x14ac:dyDescent="0.3">
      <c r="A6164" s="21" t="s">
        <v>17</v>
      </c>
      <c r="B6164" s="21" t="s">
        <v>84</v>
      </c>
      <c r="C6164" s="21" t="s">
        <v>85</v>
      </c>
      <c r="D6164" s="22">
        <v>10</v>
      </c>
      <c r="E6164" s="23" t="s">
        <v>31</v>
      </c>
      <c r="F6164">
        <f t="shared" si="96"/>
        <v>202308</v>
      </c>
    </row>
    <row r="6165" spans="1:6" x14ac:dyDescent="0.3">
      <c r="A6165" s="21" t="s">
        <v>17</v>
      </c>
      <c r="B6165" s="21" t="s">
        <v>84</v>
      </c>
      <c r="C6165" s="21" t="s">
        <v>86</v>
      </c>
      <c r="D6165" s="22">
        <v>2</v>
      </c>
      <c r="E6165" s="23" t="s">
        <v>31</v>
      </c>
      <c r="F6165">
        <f t="shared" si="96"/>
        <v>202308</v>
      </c>
    </row>
    <row r="6166" spans="1:6" x14ac:dyDescent="0.3">
      <c r="A6166" s="21" t="s">
        <v>141</v>
      </c>
      <c r="B6166" s="21" t="s">
        <v>84</v>
      </c>
      <c r="C6166" s="21" t="s">
        <v>85</v>
      </c>
      <c r="D6166" s="22">
        <v>11</v>
      </c>
      <c r="E6166" s="23" t="s">
        <v>31</v>
      </c>
      <c r="F6166">
        <f t="shared" si="96"/>
        <v>202308</v>
      </c>
    </row>
    <row r="6167" spans="1:6" x14ac:dyDescent="0.3">
      <c r="A6167" s="21" t="s">
        <v>141</v>
      </c>
      <c r="B6167" s="21" t="s">
        <v>84</v>
      </c>
      <c r="C6167" s="21" t="s">
        <v>86</v>
      </c>
      <c r="D6167" s="22">
        <v>2</v>
      </c>
      <c r="E6167" s="23" t="s">
        <v>31</v>
      </c>
      <c r="F6167">
        <f t="shared" si="96"/>
        <v>202308</v>
      </c>
    </row>
    <row r="6168" spans="1:6" x14ac:dyDescent="0.3">
      <c r="A6168" s="21" t="s">
        <v>18</v>
      </c>
      <c r="B6168" s="21" t="s">
        <v>84</v>
      </c>
      <c r="C6168" s="21" t="s">
        <v>85</v>
      </c>
      <c r="D6168" s="22">
        <v>64</v>
      </c>
      <c r="E6168" s="23" t="s">
        <v>31</v>
      </c>
      <c r="F6168">
        <f t="shared" si="96"/>
        <v>202308</v>
      </c>
    </row>
    <row r="6169" spans="1:6" x14ac:dyDescent="0.3">
      <c r="A6169" s="21" t="s">
        <v>18</v>
      </c>
      <c r="B6169" s="21" t="s">
        <v>84</v>
      </c>
      <c r="C6169" s="21" t="s">
        <v>86</v>
      </c>
      <c r="D6169" s="22">
        <v>39</v>
      </c>
      <c r="E6169" s="23" t="s">
        <v>31</v>
      </c>
      <c r="F6169">
        <f t="shared" si="96"/>
        <v>202308</v>
      </c>
    </row>
    <row r="6170" spans="1:6" x14ac:dyDescent="0.3">
      <c r="A6170" s="21" t="s">
        <v>19</v>
      </c>
      <c r="B6170" s="21" t="s">
        <v>84</v>
      </c>
      <c r="C6170" s="21" t="s">
        <v>85</v>
      </c>
      <c r="D6170" s="22">
        <v>14</v>
      </c>
      <c r="E6170" s="23" t="s">
        <v>31</v>
      </c>
      <c r="F6170">
        <f t="shared" si="96"/>
        <v>202308</v>
      </c>
    </row>
    <row r="6171" spans="1:6" x14ac:dyDescent="0.3">
      <c r="A6171" s="21" t="s">
        <v>19</v>
      </c>
      <c r="B6171" s="21" t="s">
        <v>84</v>
      </c>
      <c r="C6171" s="21" t="s">
        <v>86</v>
      </c>
      <c r="D6171" s="22">
        <v>5</v>
      </c>
      <c r="E6171" s="23" t="s">
        <v>31</v>
      </c>
      <c r="F6171">
        <f t="shared" si="96"/>
        <v>202308</v>
      </c>
    </row>
    <row r="6172" spans="1:6" x14ac:dyDescent="0.3">
      <c r="A6172" s="21" t="s">
        <v>20</v>
      </c>
      <c r="B6172" s="21" t="s">
        <v>84</v>
      </c>
      <c r="C6172" s="21" t="s">
        <v>85</v>
      </c>
      <c r="D6172" s="22">
        <v>17</v>
      </c>
      <c r="E6172" s="23" t="s">
        <v>31</v>
      </c>
      <c r="F6172">
        <f t="shared" si="96"/>
        <v>202308</v>
      </c>
    </row>
    <row r="6173" spans="1:6" x14ac:dyDescent="0.3">
      <c r="A6173" s="21" t="s">
        <v>20</v>
      </c>
      <c r="B6173" s="21" t="s">
        <v>84</v>
      </c>
      <c r="C6173" s="21" t="s">
        <v>86</v>
      </c>
      <c r="D6173" s="22">
        <v>4</v>
      </c>
      <c r="E6173" s="23" t="s">
        <v>31</v>
      </c>
      <c r="F6173">
        <f t="shared" si="96"/>
        <v>202308</v>
      </c>
    </row>
    <row r="6174" spans="1:6" x14ac:dyDescent="0.3">
      <c r="A6174" s="21" t="s">
        <v>21</v>
      </c>
      <c r="B6174" s="21" t="s">
        <v>84</v>
      </c>
      <c r="C6174" s="21" t="s">
        <v>85</v>
      </c>
      <c r="D6174" s="22">
        <v>14</v>
      </c>
      <c r="E6174" s="23" t="s">
        <v>31</v>
      </c>
      <c r="F6174">
        <f t="shared" si="96"/>
        <v>202308</v>
      </c>
    </row>
    <row r="6175" spans="1:6" x14ac:dyDescent="0.3">
      <c r="A6175" s="21" t="s">
        <v>21</v>
      </c>
      <c r="B6175" s="21" t="s">
        <v>84</v>
      </c>
      <c r="C6175" s="21" t="s">
        <v>86</v>
      </c>
      <c r="D6175" s="22">
        <v>6</v>
      </c>
      <c r="E6175" s="23" t="s">
        <v>31</v>
      </c>
      <c r="F6175">
        <f t="shared" si="96"/>
        <v>202308</v>
      </c>
    </row>
    <row r="6176" spans="1:6" x14ac:dyDescent="0.3">
      <c r="A6176" s="21" t="s">
        <v>22</v>
      </c>
      <c r="B6176" s="21" t="s">
        <v>84</v>
      </c>
      <c r="C6176" s="21" t="s">
        <v>85</v>
      </c>
      <c r="D6176" s="22">
        <v>4</v>
      </c>
      <c r="E6176" s="23" t="s">
        <v>31</v>
      </c>
      <c r="F6176">
        <f t="shared" si="96"/>
        <v>202308</v>
      </c>
    </row>
    <row r="6177" spans="1:6" x14ac:dyDescent="0.3">
      <c r="A6177" s="21" t="s">
        <v>22</v>
      </c>
      <c r="B6177" s="21" t="s">
        <v>84</v>
      </c>
      <c r="C6177" s="21" t="s">
        <v>86</v>
      </c>
      <c r="D6177" s="22">
        <v>4</v>
      </c>
      <c r="E6177" s="23" t="s">
        <v>31</v>
      </c>
      <c r="F6177">
        <f t="shared" si="96"/>
        <v>202308</v>
      </c>
    </row>
    <row r="6178" spans="1:6" x14ac:dyDescent="0.3">
      <c r="A6178" s="21" t="s">
        <v>23</v>
      </c>
      <c r="B6178" s="21" t="s">
        <v>84</v>
      </c>
      <c r="C6178" s="21" t="s">
        <v>85</v>
      </c>
      <c r="D6178" s="22">
        <v>0</v>
      </c>
      <c r="E6178" s="23" t="s">
        <v>31</v>
      </c>
      <c r="F6178">
        <f t="shared" si="96"/>
        <v>202308</v>
      </c>
    </row>
    <row r="6179" spans="1:6" x14ac:dyDescent="0.3">
      <c r="A6179" s="21" t="s">
        <v>23</v>
      </c>
      <c r="B6179" s="21" t="s">
        <v>84</v>
      </c>
      <c r="C6179" s="21" t="s">
        <v>86</v>
      </c>
      <c r="D6179" s="22">
        <v>0</v>
      </c>
      <c r="E6179" s="23" t="s">
        <v>31</v>
      </c>
      <c r="F6179">
        <f t="shared" si="96"/>
        <v>202308</v>
      </c>
    </row>
    <row r="6180" spans="1:6" x14ac:dyDescent="0.3">
      <c r="A6180" s="21" t="s">
        <v>24</v>
      </c>
      <c r="B6180" s="21" t="s">
        <v>84</v>
      </c>
      <c r="C6180" s="21" t="s">
        <v>85</v>
      </c>
      <c r="D6180" s="22">
        <v>0</v>
      </c>
      <c r="E6180" s="23" t="s">
        <v>31</v>
      </c>
      <c r="F6180">
        <f t="shared" si="96"/>
        <v>202308</v>
      </c>
    </row>
    <row r="6181" spans="1:6" x14ac:dyDescent="0.3">
      <c r="A6181" s="21" t="s">
        <v>24</v>
      </c>
      <c r="B6181" s="21" t="s">
        <v>84</v>
      </c>
      <c r="C6181" s="21" t="s">
        <v>86</v>
      </c>
      <c r="D6181" s="22">
        <v>1</v>
      </c>
      <c r="E6181" s="23" t="s">
        <v>31</v>
      </c>
      <c r="F6181">
        <f t="shared" si="96"/>
        <v>202308</v>
      </c>
    </row>
    <row r="6182" spans="1:6" x14ac:dyDescent="0.3">
      <c r="A6182" s="21" t="s">
        <v>5</v>
      </c>
      <c r="B6182" s="21" t="s">
        <v>84</v>
      </c>
      <c r="C6182" s="21" t="s">
        <v>85</v>
      </c>
      <c r="D6182" s="22">
        <v>142</v>
      </c>
      <c r="E6182" s="23" t="s">
        <v>32</v>
      </c>
      <c r="F6182">
        <f t="shared" si="96"/>
        <v>202309</v>
      </c>
    </row>
    <row r="6183" spans="1:6" x14ac:dyDescent="0.3">
      <c r="A6183" s="21" t="s">
        <v>5</v>
      </c>
      <c r="B6183" s="21" t="s">
        <v>84</v>
      </c>
      <c r="C6183" s="21" t="s">
        <v>86</v>
      </c>
      <c r="D6183" s="22">
        <v>92</v>
      </c>
      <c r="E6183" s="23" t="s">
        <v>32</v>
      </c>
      <c r="F6183">
        <f t="shared" si="96"/>
        <v>202309</v>
      </c>
    </row>
    <row r="6184" spans="1:6" x14ac:dyDescent="0.3">
      <c r="A6184" s="21" t="s">
        <v>13</v>
      </c>
      <c r="B6184" s="21" t="s">
        <v>84</v>
      </c>
      <c r="C6184" s="21" t="s">
        <v>85</v>
      </c>
      <c r="D6184" s="22">
        <v>51</v>
      </c>
      <c r="E6184" s="23" t="s">
        <v>32</v>
      </c>
      <c r="F6184">
        <f t="shared" si="96"/>
        <v>202309</v>
      </c>
    </row>
    <row r="6185" spans="1:6" x14ac:dyDescent="0.3">
      <c r="A6185" s="21" t="s">
        <v>13</v>
      </c>
      <c r="B6185" s="21" t="s">
        <v>84</v>
      </c>
      <c r="C6185" s="21" t="s">
        <v>86</v>
      </c>
      <c r="D6185" s="22">
        <v>3</v>
      </c>
      <c r="E6185" s="23" t="s">
        <v>32</v>
      </c>
      <c r="F6185">
        <f t="shared" si="96"/>
        <v>202309</v>
      </c>
    </row>
    <row r="6186" spans="1:6" x14ac:dyDescent="0.3">
      <c r="A6186" s="21" t="s">
        <v>14</v>
      </c>
      <c r="B6186" s="21" t="s">
        <v>84</v>
      </c>
      <c r="C6186" s="21" t="s">
        <v>85</v>
      </c>
      <c r="D6186" s="22">
        <v>99</v>
      </c>
      <c r="E6186" s="23" t="s">
        <v>32</v>
      </c>
      <c r="F6186">
        <f t="shared" si="96"/>
        <v>202309</v>
      </c>
    </row>
    <row r="6187" spans="1:6" x14ac:dyDescent="0.3">
      <c r="A6187" s="21" t="s">
        <v>14</v>
      </c>
      <c r="B6187" s="21" t="s">
        <v>84</v>
      </c>
      <c r="C6187" s="21" t="s">
        <v>86</v>
      </c>
      <c r="D6187" s="22">
        <v>77</v>
      </c>
      <c r="E6187" s="23" t="s">
        <v>32</v>
      </c>
      <c r="F6187">
        <f t="shared" si="96"/>
        <v>202309</v>
      </c>
    </row>
    <row r="6188" spans="1:6" x14ac:dyDescent="0.3">
      <c r="A6188" s="21" t="s">
        <v>140</v>
      </c>
      <c r="B6188" s="21" t="s">
        <v>84</v>
      </c>
      <c r="C6188" s="21" t="s">
        <v>85</v>
      </c>
      <c r="D6188" s="22">
        <v>3</v>
      </c>
      <c r="E6188" s="23" t="s">
        <v>32</v>
      </c>
      <c r="F6188">
        <f t="shared" si="96"/>
        <v>202309</v>
      </c>
    </row>
    <row r="6189" spans="1:6" x14ac:dyDescent="0.3">
      <c r="A6189" s="21" t="s">
        <v>140</v>
      </c>
      <c r="B6189" s="21" t="s">
        <v>84</v>
      </c>
      <c r="C6189" s="21" t="s">
        <v>86</v>
      </c>
      <c r="D6189" s="22">
        <v>0</v>
      </c>
      <c r="E6189" s="23" t="s">
        <v>32</v>
      </c>
      <c r="F6189">
        <f t="shared" si="96"/>
        <v>202309</v>
      </c>
    </row>
    <row r="6190" spans="1:6" x14ac:dyDescent="0.3">
      <c r="A6190" s="21" t="s">
        <v>15</v>
      </c>
      <c r="B6190" s="21" t="s">
        <v>84</v>
      </c>
      <c r="C6190" s="21" t="s">
        <v>85</v>
      </c>
      <c r="D6190" s="22">
        <v>236</v>
      </c>
      <c r="E6190" s="23" t="s">
        <v>32</v>
      </c>
      <c r="F6190">
        <f t="shared" si="96"/>
        <v>202309</v>
      </c>
    </row>
    <row r="6191" spans="1:6" x14ac:dyDescent="0.3">
      <c r="A6191" s="21" t="s">
        <v>15</v>
      </c>
      <c r="B6191" s="21" t="s">
        <v>84</v>
      </c>
      <c r="C6191" s="21" t="s">
        <v>86</v>
      </c>
      <c r="D6191" s="22">
        <v>76</v>
      </c>
      <c r="E6191" s="23" t="s">
        <v>32</v>
      </c>
      <c r="F6191">
        <f t="shared" si="96"/>
        <v>202309</v>
      </c>
    </row>
    <row r="6192" spans="1:6" x14ac:dyDescent="0.3">
      <c r="A6192" s="21" t="s">
        <v>16</v>
      </c>
      <c r="B6192" s="21" t="s">
        <v>84</v>
      </c>
      <c r="C6192" s="21" t="s">
        <v>85</v>
      </c>
      <c r="D6192" s="22">
        <v>251</v>
      </c>
      <c r="E6192" s="23" t="s">
        <v>32</v>
      </c>
      <c r="F6192">
        <f t="shared" si="96"/>
        <v>202309</v>
      </c>
    </row>
    <row r="6193" spans="1:6" x14ac:dyDescent="0.3">
      <c r="A6193" s="21" t="s">
        <v>16</v>
      </c>
      <c r="B6193" s="21" t="s">
        <v>84</v>
      </c>
      <c r="C6193" s="21" t="s">
        <v>86</v>
      </c>
      <c r="D6193" s="22">
        <v>73</v>
      </c>
      <c r="E6193" s="23" t="s">
        <v>32</v>
      </c>
      <c r="F6193">
        <f t="shared" si="96"/>
        <v>202309</v>
      </c>
    </row>
    <row r="6194" spans="1:6" x14ac:dyDescent="0.3">
      <c r="A6194" s="21" t="s">
        <v>17</v>
      </c>
      <c r="B6194" s="21" t="s">
        <v>84</v>
      </c>
      <c r="C6194" s="21" t="s">
        <v>85</v>
      </c>
      <c r="D6194" s="22">
        <v>6</v>
      </c>
      <c r="E6194" s="23" t="s">
        <v>32</v>
      </c>
      <c r="F6194">
        <f t="shared" si="96"/>
        <v>202309</v>
      </c>
    </row>
    <row r="6195" spans="1:6" x14ac:dyDescent="0.3">
      <c r="A6195" s="21" t="s">
        <v>17</v>
      </c>
      <c r="B6195" s="21" t="s">
        <v>84</v>
      </c>
      <c r="C6195" s="21" t="s">
        <v>86</v>
      </c>
      <c r="D6195" s="22">
        <v>2</v>
      </c>
      <c r="E6195" s="23" t="s">
        <v>32</v>
      </c>
      <c r="F6195">
        <f t="shared" si="96"/>
        <v>202309</v>
      </c>
    </row>
    <row r="6196" spans="1:6" x14ac:dyDescent="0.3">
      <c r="A6196" s="21" t="s">
        <v>141</v>
      </c>
      <c r="B6196" s="21" t="s">
        <v>84</v>
      </c>
      <c r="C6196" s="21" t="s">
        <v>85</v>
      </c>
      <c r="D6196" s="22">
        <v>9</v>
      </c>
      <c r="E6196" s="23" t="s">
        <v>32</v>
      </c>
      <c r="F6196">
        <f t="shared" si="96"/>
        <v>202309</v>
      </c>
    </row>
    <row r="6197" spans="1:6" x14ac:dyDescent="0.3">
      <c r="A6197" s="21" t="s">
        <v>141</v>
      </c>
      <c r="B6197" s="21" t="s">
        <v>84</v>
      </c>
      <c r="C6197" s="21" t="s">
        <v>86</v>
      </c>
      <c r="D6197" s="22">
        <v>5</v>
      </c>
      <c r="E6197" s="23" t="s">
        <v>32</v>
      </c>
      <c r="F6197">
        <f t="shared" si="96"/>
        <v>202309</v>
      </c>
    </row>
    <row r="6198" spans="1:6" x14ac:dyDescent="0.3">
      <c r="A6198" s="21" t="s">
        <v>18</v>
      </c>
      <c r="B6198" s="21" t="s">
        <v>84</v>
      </c>
      <c r="C6198" s="21" t="s">
        <v>85</v>
      </c>
      <c r="D6198" s="22">
        <v>47</v>
      </c>
      <c r="E6198" s="23" t="s">
        <v>32</v>
      </c>
      <c r="F6198">
        <f t="shared" si="96"/>
        <v>202309</v>
      </c>
    </row>
    <row r="6199" spans="1:6" x14ac:dyDescent="0.3">
      <c r="A6199" s="21" t="s">
        <v>18</v>
      </c>
      <c r="B6199" s="21" t="s">
        <v>84</v>
      </c>
      <c r="C6199" s="21" t="s">
        <v>86</v>
      </c>
      <c r="D6199" s="22">
        <v>39</v>
      </c>
      <c r="E6199" s="23" t="s">
        <v>32</v>
      </c>
      <c r="F6199">
        <f t="shared" si="96"/>
        <v>202309</v>
      </c>
    </row>
    <row r="6200" spans="1:6" x14ac:dyDescent="0.3">
      <c r="A6200" s="21" t="s">
        <v>19</v>
      </c>
      <c r="B6200" s="21" t="s">
        <v>84</v>
      </c>
      <c r="C6200" s="21" t="s">
        <v>85</v>
      </c>
      <c r="D6200" s="22">
        <v>14</v>
      </c>
      <c r="E6200" s="23" t="s">
        <v>32</v>
      </c>
      <c r="F6200">
        <f t="shared" si="96"/>
        <v>202309</v>
      </c>
    </row>
    <row r="6201" spans="1:6" x14ac:dyDescent="0.3">
      <c r="A6201" s="21" t="s">
        <v>19</v>
      </c>
      <c r="B6201" s="21" t="s">
        <v>84</v>
      </c>
      <c r="C6201" s="21" t="s">
        <v>86</v>
      </c>
      <c r="D6201" s="22">
        <v>9</v>
      </c>
      <c r="E6201" s="23" t="s">
        <v>32</v>
      </c>
      <c r="F6201">
        <f t="shared" si="96"/>
        <v>202309</v>
      </c>
    </row>
    <row r="6202" spans="1:6" x14ac:dyDescent="0.3">
      <c r="A6202" s="21" t="s">
        <v>20</v>
      </c>
      <c r="B6202" s="21" t="s">
        <v>84</v>
      </c>
      <c r="C6202" s="21" t="s">
        <v>85</v>
      </c>
      <c r="D6202" s="22">
        <v>12</v>
      </c>
      <c r="E6202" s="23" t="s">
        <v>32</v>
      </c>
      <c r="F6202">
        <f t="shared" si="96"/>
        <v>202309</v>
      </c>
    </row>
    <row r="6203" spans="1:6" x14ac:dyDescent="0.3">
      <c r="A6203" s="21" t="s">
        <v>20</v>
      </c>
      <c r="B6203" s="21" t="s">
        <v>84</v>
      </c>
      <c r="C6203" s="21" t="s">
        <v>86</v>
      </c>
      <c r="D6203" s="22">
        <v>4</v>
      </c>
      <c r="E6203" s="23" t="s">
        <v>32</v>
      </c>
      <c r="F6203">
        <f t="shared" si="96"/>
        <v>202309</v>
      </c>
    </row>
    <row r="6204" spans="1:6" x14ac:dyDescent="0.3">
      <c r="A6204" s="21" t="s">
        <v>21</v>
      </c>
      <c r="B6204" s="21" t="s">
        <v>84</v>
      </c>
      <c r="C6204" s="21" t="s">
        <v>85</v>
      </c>
      <c r="D6204" s="22">
        <v>12</v>
      </c>
      <c r="E6204" s="23" t="s">
        <v>32</v>
      </c>
      <c r="F6204">
        <f t="shared" si="96"/>
        <v>202309</v>
      </c>
    </row>
    <row r="6205" spans="1:6" x14ac:dyDescent="0.3">
      <c r="A6205" s="21" t="s">
        <v>21</v>
      </c>
      <c r="B6205" s="21" t="s">
        <v>84</v>
      </c>
      <c r="C6205" s="21" t="s">
        <v>86</v>
      </c>
      <c r="D6205" s="22">
        <v>12</v>
      </c>
      <c r="E6205" s="23" t="s">
        <v>32</v>
      </c>
      <c r="F6205">
        <f t="shared" si="96"/>
        <v>202309</v>
      </c>
    </row>
    <row r="6206" spans="1:6" x14ac:dyDescent="0.3">
      <c r="A6206" s="21" t="s">
        <v>22</v>
      </c>
      <c r="B6206" s="21" t="s">
        <v>84</v>
      </c>
      <c r="C6206" s="21" t="s">
        <v>85</v>
      </c>
      <c r="D6206" s="22">
        <v>10</v>
      </c>
      <c r="E6206" s="23" t="s">
        <v>32</v>
      </c>
      <c r="F6206">
        <f t="shared" si="96"/>
        <v>202309</v>
      </c>
    </row>
    <row r="6207" spans="1:6" x14ac:dyDescent="0.3">
      <c r="A6207" s="21" t="s">
        <v>22</v>
      </c>
      <c r="B6207" s="21" t="s">
        <v>84</v>
      </c>
      <c r="C6207" s="21" t="s">
        <v>86</v>
      </c>
      <c r="D6207" s="22">
        <v>2</v>
      </c>
      <c r="E6207" s="23" t="s">
        <v>32</v>
      </c>
      <c r="F6207">
        <f t="shared" si="96"/>
        <v>202309</v>
      </c>
    </row>
    <row r="6208" spans="1:6" x14ac:dyDescent="0.3">
      <c r="A6208" s="21" t="s">
        <v>23</v>
      </c>
      <c r="B6208" s="21" t="s">
        <v>84</v>
      </c>
      <c r="C6208" s="21" t="s">
        <v>85</v>
      </c>
      <c r="D6208" s="22">
        <v>0</v>
      </c>
      <c r="E6208" s="23" t="s">
        <v>32</v>
      </c>
      <c r="F6208">
        <f t="shared" si="96"/>
        <v>202309</v>
      </c>
    </row>
    <row r="6209" spans="1:6" x14ac:dyDescent="0.3">
      <c r="A6209" s="21" t="s">
        <v>23</v>
      </c>
      <c r="B6209" s="21" t="s">
        <v>84</v>
      </c>
      <c r="C6209" s="21" t="s">
        <v>86</v>
      </c>
      <c r="D6209" s="22">
        <v>0</v>
      </c>
      <c r="E6209" s="23" t="s">
        <v>32</v>
      </c>
      <c r="F6209">
        <f t="shared" si="96"/>
        <v>202309</v>
      </c>
    </row>
    <row r="6210" spans="1:6" x14ac:dyDescent="0.3">
      <c r="A6210" s="21" t="s">
        <v>24</v>
      </c>
      <c r="B6210" s="21" t="s">
        <v>84</v>
      </c>
      <c r="C6210" s="21" t="s">
        <v>85</v>
      </c>
      <c r="D6210" s="22">
        <v>1</v>
      </c>
      <c r="E6210" s="23" t="s">
        <v>32</v>
      </c>
      <c r="F6210">
        <f t="shared" si="96"/>
        <v>202309</v>
      </c>
    </row>
    <row r="6211" spans="1:6" x14ac:dyDescent="0.3">
      <c r="A6211" s="21" t="s">
        <v>24</v>
      </c>
      <c r="B6211" s="21" t="s">
        <v>84</v>
      </c>
      <c r="C6211" s="21" t="s">
        <v>86</v>
      </c>
      <c r="D6211" s="22">
        <v>0</v>
      </c>
      <c r="E6211" s="23" t="s">
        <v>32</v>
      </c>
      <c r="F6211">
        <f t="shared" ref="F6211:F6274" si="97">YEAR(E6211)*100+MONTH(E6211)</f>
        <v>202309</v>
      </c>
    </row>
    <row r="6212" spans="1:6" x14ac:dyDescent="0.3">
      <c r="A6212" s="21" t="s">
        <v>5</v>
      </c>
      <c r="B6212" s="21" t="s">
        <v>84</v>
      </c>
      <c r="C6212" s="21" t="s">
        <v>85</v>
      </c>
      <c r="D6212" s="22">
        <v>125</v>
      </c>
      <c r="E6212" s="23" t="s">
        <v>33</v>
      </c>
      <c r="F6212">
        <f t="shared" si="97"/>
        <v>202310</v>
      </c>
    </row>
    <row r="6213" spans="1:6" x14ac:dyDescent="0.3">
      <c r="A6213" s="21" t="s">
        <v>5</v>
      </c>
      <c r="B6213" s="21" t="s">
        <v>84</v>
      </c>
      <c r="C6213" s="21" t="s">
        <v>86</v>
      </c>
      <c r="D6213" s="22">
        <v>84</v>
      </c>
      <c r="E6213" s="23" t="s">
        <v>33</v>
      </c>
      <c r="F6213">
        <f t="shared" si="97"/>
        <v>202310</v>
      </c>
    </row>
    <row r="6214" spans="1:6" x14ac:dyDescent="0.3">
      <c r="A6214" s="21" t="s">
        <v>13</v>
      </c>
      <c r="B6214" s="21" t="s">
        <v>84</v>
      </c>
      <c r="C6214" s="21" t="s">
        <v>85</v>
      </c>
      <c r="D6214" s="22">
        <v>38</v>
      </c>
      <c r="E6214" s="23" t="s">
        <v>33</v>
      </c>
      <c r="F6214">
        <f t="shared" si="97"/>
        <v>202310</v>
      </c>
    </row>
    <row r="6215" spans="1:6" x14ac:dyDescent="0.3">
      <c r="A6215" s="21" t="s">
        <v>13</v>
      </c>
      <c r="B6215" s="21" t="s">
        <v>84</v>
      </c>
      <c r="C6215" s="21" t="s">
        <v>86</v>
      </c>
      <c r="D6215" s="22">
        <v>5</v>
      </c>
      <c r="E6215" s="23" t="s">
        <v>33</v>
      </c>
      <c r="F6215">
        <f t="shared" si="97"/>
        <v>202310</v>
      </c>
    </row>
    <row r="6216" spans="1:6" x14ac:dyDescent="0.3">
      <c r="A6216" s="21" t="s">
        <v>14</v>
      </c>
      <c r="B6216" s="21" t="s">
        <v>84</v>
      </c>
      <c r="C6216" s="21" t="s">
        <v>85</v>
      </c>
      <c r="D6216" s="22">
        <v>117</v>
      </c>
      <c r="E6216" s="23" t="s">
        <v>33</v>
      </c>
      <c r="F6216">
        <f t="shared" si="97"/>
        <v>202310</v>
      </c>
    </row>
    <row r="6217" spans="1:6" x14ac:dyDescent="0.3">
      <c r="A6217" s="21" t="s">
        <v>14</v>
      </c>
      <c r="B6217" s="21" t="s">
        <v>84</v>
      </c>
      <c r="C6217" s="21" t="s">
        <v>86</v>
      </c>
      <c r="D6217" s="22">
        <v>69</v>
      </c>
      <c r="E6217" s="23" t="s">
        <v>33</v>
      </c>
      <c r="F6217">
        <f t="shared" si="97"/>
        <v>202310</v>
      </c>
    </row>
    <row r="6218" spans="1:6" x14ac:dyDescent="0.3">
      <c r="A6218" s="21" t="s">
        <v>140</v>
      </c>
      <c r="B6218" s="21" t="s">
        <v>84</v>
      </c>
      <c r="C6218" s="21" t="s">
        <v>85</v>
      </c>
      <c r="D6218" s="22">
        <v>4</v>
      </c>
      <c r="E6218" s="23" t="s">
        <v>33</v>
      </c>
      <c r="F6218">
        <f t="shared" si="97"/>
        <v>202310</v>
      </c>
    </row>
    <row r="6219" spans="1:6" x14ac:dyDescent="0.3">
      <c r="A6219" s="21" t="s">
        <v>140</v>
      </c>
      <c r="B6219" s="21" t="s">
        <v>84</v>
      </c>
      <c r="C6219" s="21" t="s">
        <v>86</v>
      </c>
      <c r="D6219" s="22">
        <v>0</v>
      </c>
      <c r="E6219" s="23" t="s">
        <v>33</v>
      </c>
      <c r="F6219">
        <f t="shared" si="97"/>
        <v>202310</v>
      </c>
    </row>
    <row r="6220" spans="1:6" x14ac:dyDescent="0.3">
      <c r="A6220" s="21" t="s">
        <v>15</v>
      </c>
      <c r="B6220" s="21" t="s">
        <v>84</v>
      </c>
      <c r="C6220" s="21" t="s">
        <v>85</v>
      </c>
      <c r="D6220" s="22">
        <v>241</v>
      </c>
      <c r="E6220" s="23" t="s">
        <v>33</v>
      </c>
      <c r="F6220">
        <f t="shared" si="97"/>
        <v>202310</v>
      </c>
    </row>
    <row r="6221" spans="1:6" x14ac:dyDescent="0.3">
      <c r="A6221" s="21" t="s">
        <v>15</v>
      </c>
      <c r="B6221" s="21" t="s">
        <v>84</v>
      </c>
      <c r="C6221" s="21" t="s">
        <v>86</v>
      </c>
      <c r="D6221" s="22">
        <v>94</v>
      </c>
      <c r="E6221" s="23" t="s">
        <v>33</v>
      </c>
      <c r="F6221">
        <f t="shared" si="97"/>
        <v>202310</v>
      </c>
    </row>
    <row r="6222" spans="1:6" x14ac:dyDescent="0.3">
      <c r="A6222" s="21" t="s">
        <v>16</v>
      </c>
      <c r="B6222" s="21" t="s">
        <v>84</v>
      </c>
      <c r="C6222" s="21" t="s">
        <v>85</v>
      </c>
      <c r="D6222" s="22">
        <v>238</v>
      </c>
      <c r="E6222" s="23" t="s">
        <v>33</v>
      </c>
      <c r="F6222">
        <f t="shared" si="97"/>
        <v>202310</v>
      </c>
    </row>
    <row r="6223" spans="1:6" x14ac:dyDescent="0.3">
      <c r="A6223" s="21" t="s">
        <v>16</v>
      </c>
      <c r="B6223" s="21" t="s">
        <v>84</v>
      </c>
      <c r="C6223" s="21" t="s">
        <v>86</v>
      </c>
      <c r="D6223" s="22">
        <v>60</v>
      </c>
      <c r="E6223" s="23" t="s">
        <v>33</v>
      </c>
      <c r="F6223">
        <f t="shared" si="97"/>
        <v>202310</v>
      </c>
    </row>
    <row r="6224" spans="1:6" x14ac:dyDescent="0.3">
      <c r="A6224" s="21" t="s">
        <v>17</v>
      </c>
      <c r="B6224" s="21" t="s">
        <v>84</v>
      </c>
      <c r="C6224" s="21" t="s">
        <v>85</v>
      </c>
      <c r="D6224" s="22">
        <v>19</v>
      </c>
      <c r="E6224" s="23" t="s">
        <v>33</v>
      </c>
      <c r="F6224">
        <f t="shared" si="97"/>
        <v>202310</v>
      </c>
    </row>
    <row r="6225" spans="1:6" x14ac:dyDescent="0.3">
      <c r="A6225" s="21" t="s">
        <v>17</v>
      </c>
      <c r="B6225" s="21" t="s">
        <v>84</v>
      </c>
      <c r="C6225" s="21" t="s">
        <v>86</v>
      </c>
      <c r="D6225" s="22">
        <v>3</v>
      </c>
      <c r="E6225" s="23" t="s">
        <v>33</v>
      </c>
      <c r="F6225">
        <f t="shared" si="97"/>
        <v>202310</v>
      </c>
    </row>
    <row r="6226" spans="1:6" x14ac:dyDescent="0.3">
      <c r="A6226" s="21" t="s">
        <v>141</v>
      </c>
      <c r="B6226" s="21" t="s">
        <v>84</v>
      </c>
      <c r="C6226" s="21" t="s">
        <v>85</v>
      </c>
      <c r="D6226" s="22">
        <v>3</v>
      </c>
      <c r="E6226" s="23" t="s">
        <v>33</v>
      </c>
      <c r="F6226">
        <f t="shared" si="97"/>
        <v>202310</v>
      </c>
    </row>
    <row r="6227" spans="1:6" x14ac:dyDescent="0.3">
      <c r="A6227" s="21" t="s">
        <v>141</v>
      </c>
      <c r="B6227" s="21" t="s">
        <v>84</v>
      </c>
      <c r="C6227" s="21" t="s">
        <v>86</v>
      </c>
      <c r="D6227" s="22">
        <v>1</v>
      </c>
      <c r="E6227" s="23" t="s">
        <v>33</v>
      </c>
      <c r="F6227">
        <f t="shared" si="97"/>
        <v>202310</v>
      </c>
    </row>
    <row r="6228" spans="1:6" x14ac:dyDescent="0.3">
      <c r="A6228" s="21" t="s">
        <v>18</v>
      </c>
      <c r="B6228" s="21" t="s">
        <v>84</v>
      </c>
      <c r="C6228" s="21" t="s">
        <v>85</v>
      </c>
      <c r="D6228" s="22">
        <v>45</v>
      </c>
      <c r="E6228" s="23" t="s">
        <v>33</v>
      </c>
      <c r="F6228">
        <f t="shared" si="97"/>
        <v>202310</v>
      </c>
    </row>
    <row r="6229" spans="1:6" x14ac:dyDescent="0.3">
      <c r="A6229" s="21" t="s">
        <v>18</v>
      </c>
      <c r="B6229" s="21" t="s">
        <v>84</v>
      </c>
      <c r="C6229" s="21" t="s">
        <v>86</v>
      </c>
      <c r="D6229" s="22">
        <v>21</v>
      </c>
      <c r="E6229" s="23" t="s">
        <v>33</v>
      </c>
      <c r="F6229">
        <f t="shared" si="97"/>
        <v>202310</v>
      </c>
    </row>
    <row r="6230" spans="1:6" x14ac:dyDescent="0.3">
      <c r="A6230" s="21" t="s">
        <v>19</v>
      </c>
      <c r="B6230" s="21" t="s">
        <v>84</v>
      </c>
      <c r="C6230" s="21" t="s">
        <v>85</v>
      </c>
      <c r="D6230" s="22">
        <v>12</v>
      </c>
      <c r="E6230" s="23" t="s">
        <v>33</v>
      </c>
      <c r="F6230">
        <f t="shared" si="97"/>
        <v>202310</v>
      </c>
    </row>
    <row r="6231" spans="1:6" x14ac:dyDescent="0.3">
      <c r="A6231" s="21" t="s">
        <v>19</v>
      </c>
      <c r="B6231" s="21" t="s">
        <v>84</v>
      </c>
      <c r="C6231" s="21" t="s">
        <v>86</v>
      </c>
      <c r="D6231" s="22">
        <v>7</v>
      </c>
      <c r="E6231" s="23" t="s">
        <v>33</v>
      </c>
      <c r="F6231">
        <f t="shared" si="97"/>
        <v>202310</v>
      </c>
    </row>
    <row r="6232" spans="1:6" x14ac:dyDescent="0.3">
      <c r="A6232" s="21" t="s">
        <v>20</v>
      </c>
      <c r="B6232" s="21" t="s">
        <v>84</v>
      </c>
      <c r="C6232" s="21" t="s">
        <v>85</v>
      </c>
      <c r="D6232" s="22">
        <v>15</v>
      </c>
      <c r="E6232" s="23" t="s">
        <v>33</v>
      </c>
      <c r="F6232">
        <f t="shared" si="97"/>
        <v>202310</v>
      </c>
    </row>
    <row r="6233" spans="1:6" x14ac:dyDescent="0.3">
      <c r="A6233" s="21" t="s">
        <v>20</v>
      </c>
      <c r="B6233" s="21" t="s">
        <v>84</v>
      </c>
      <c r="C6233" s="21" t="s">
        <v>86</v>
      </c>
      <c r="D6233" s="22">
        <v>3</v>
      </c>
      <c r="E6233" s="23" t="s">
        <v>33</v>
      </c>
      <c r="F6233">
        <f t="shared" si="97"/>
        <v>202310</v>
      </c>
    </row>
    <row r="6234" spans="1:6" x14ac:dyDescent="0.3">
      <c r="A6234" s="21" t="s">
        <v>21</v>
      </c>
      <c r="B6234" s="21" t="s">
        <v>84</v>
      </c>
      <c r="C6234" s="21" t="s">
        <v>85</v>
      </c>
      <c r="D6234" s="22">
        <v>17</v>
      </c>
      <c r="E6234" s="23" t="s">
        <v>33</v>
      </c>
      <c r="F6234">
        <f t="shared" si="97"/>
        <v>202310</v>
      </c>
    </row>
    <row r="6235" spans="1:6" x14ac:dyDescent="0.3">
      <c r="A6235" s="21" t="s">
        <v>21</v>
      </c>
      <c r="B6235" s="21" t="s">
        <v>84</v>
      </c>
      <c r="C6235" s="21" t="s">
        <v>86</v>
      </c>
      <c r="D6235" s="22">
        <v>6</v>
      </c>
      <c r="E6235" s="23" t="s">
        <v>33</v>
      </c>
      <c r="F6235">
        <f t="shared" si="97"/>
        <v>202310</v>
      </c>
    </row>
    <row r="6236" spans="1:6" x14ac:dyDescent="0.3">
      <c r="A6236" s="21" t="s">
        <v>22</v>
      </c>
      <c r="B6236" s="21" t="s">
        <v>84</v>
      </c>
      <c r="C6236" s="21" t="s">
        <v>85</v>
      </c>
      <c r="D6236" s="22">
        <v>4</v>
      </c>
      <c r="E6236" s="23" t="s">
        <v>33</v>
      </c>
      <c r="F6236">
        <f t="shared" si="97"/>
        <v>202310</v>
      </c>
    </row>
    <row r="6237" spans="1:6" x14ac:dyDescent="0.3">
      <c r="A6237" s="21" t="s">
        <v>22</v>
      </c>
      <c r="B6237" s="21" t="s">
        <v>84</v>
      </c>
      <c r="C6237" s="21" t="s">
        <v>86</v>
      </c>
      <c r="D6237" s="22">
        <v>1</v>
      </c>
      <c r="E6237" s="23" t="s">
        <v>33</v>
      </c>
      <c r="F6237">
        <f t="shared" si="97"/>
        <v>202310</v>
      </c>
    </row>
    <row r="6238" spans="1:6" x14ac:dyDescent="0.3">
      <c r="A6238" s="21" t="s">
        <v>23</v>
      </c>
      <c r="B6238" s="21" t="s">
        <v>84</v>
      </c>
      <c r="C6238" s="21" t="s">
        <v>85</v>
      </c>
      <c r="D6238" s="22">
        <v>1</v>
      </c>
      <c r="E6238" s="23" t="s">
        <v>33</v>
      </c>
      <c r="F6238">
        <f t="shared" si="97"/>
        <v>202310</v>
      </c>
    </row>
    <row r="6239" spans="1:6" x14ac:dyDescent="0.3">
      <c r="A6239" s="21" t="s">
        <v>23</v>
      </c>
      <c r="B6239" s="21" t="s">
        <v>84</v>
      </c>
      <c r="C6239" s="21" t="s">
        <v>86</v>
      </c>
      <c r="D6239" s="22">
        <v>0</v>
      </c>
      <c r="E6239" s="23" t="s">
        <v>33</v>
      </c>
      <c r="F6239">
        <f t="shared" si="97"/>
        <v>202310</v>
      </c>
    </row>
    <row r="6240" spans="1:6" x14ac:dyDescent="0.3">
      <c r="A6240" s="21" t="s">
        <v>24</v>
      </c>
      <c r="B6240" s="21" t="s">
        <v>84</v>
      </c>
      <c r="C6240" s="21" t="s">
        <v>85</v>
      </c>
      <c r="D6240" s="22">
        <v>1</v>
      </c>
      <c r="E6240" s="23" t="s">
        <v>33</v>
      </c>
      <c r="F6240">
        <f t="shared" si="97"/>
        <v>202310</v>
      </c>
    </row>
    <row r="6241" spans="1:6" x14ac:dyDescent="0.3">
      <c r="A6241" s="21" t="s">
        <v>24</v>
      </c>
      <c r="B6241" s="21" t="s">
        <v>84</v>
      </c>
      <c r="C6241" s="21" t="s">
        <v>86</v>
      </c>
      <c r="D6241" s="22">
        <v>0</v>
      </c>
      <c r="E6241" s="23" t="s">
        <v>33</v>
      </c>
      <c r="F6241">
        <f t="shared" si="97"/>
        <v>202310</v>
      </c>
    </row>
    <row r="6242" spans="1:6" x14ac:dyDescent="0.3">
      <c r="A6242" s="21" t="s">
        <v>5</v>
      </c>
      <c r="B6242" s="21" t="s">
        <v>84</v>
      </c>
      <c r="C6242" s="21" t="s">
        <v>85</v>
      </c>
      <c r="D6242" s="22">
        <v>119</v>
      </c>
      <c r="E6242" s="23" t="s">
        <v>34</v>
      </c>
      <c r="F6242">
        <f t="shared" si="97"/>
        <v>202311</v>
      </c>
    </row>
    <row r="6243" spans="1:6" x14ac:dyDescent="0.3">
      <c r="A6243" s="21" t="s">
        <v>5</v>
      </c>
      <c r="B6243" s="21" t="s">
        <v>84</v>
      </c>
      <c r="C6243" s="21" t="s">
        <v>86</v>
      </c>
      <c r="D6243" s="22">
        <v>55</v>
      </c>
      <c r="E6243" s="23" t="s">
        <v>34</v>
      </c>
      <c r="F6243">
        <f t="shared" si="97"/>
        <v>202311</v>
      </c>
    </row>
    <row r="6244" spans="1:6" x14ac:dyDescent="0.3">
      <c r="A6244" s="21" t="s">
        <v>13</v>
      </c>
      <c r="B6244" s="21" t="s">
        <v>84</v>
      </c>
      <c r="C6244" s="21" t="s">
        <v>85</v>
      </c>
      <c r="D6244" s="22">
        <v>25</v>
      </c>
      <c r="E6244" s="23" t="s">
        <v>34</v>
      </c>
      <c r="F6244">
        <f t="shared" si="97"/>
        <v>202311</v>
      </c>
    </row>
    <row r="6245" spans="1:6" x14ac:dyDescent="0.3">
      <c r="A6245" s="21" t="s">
        <v>13</v>
      </c>
      <c r="B6245" s="21" t="s">
        <v>84</v>
      </c>
      <c r="C6245" s="21" t="s">
        <v>86</v>
      </c>
      <c r="D6245" s="22">
        <v>6</v>
      </c>
      <c r="E6245" s="23" t="s">
        <v>34</v>
      </c>
      <c r="F6245">
        <f t="shared" si="97"/>
        <v>202311</v>
      </c>
    </row>
    <row r="6246" spans="1:6" x14ac:dyDescent="0.3">
      <c r="A6246" s="21" t="s">
        <v>14</v>
      </c>
      <c r="B6246" s="21" t="s">
        <v>84</v>
      </c>
      <c r="C6246" s="21" t="s">
        <v>85</v>
      </c>
      <c r="D6246" s="22">
        <v>57</v>
      </c>
      <c r="E6246" s="23" t="s">
        <v>34</v>
      </c>
      <c r="F6246">
        <f t="shared" si="97"/>
        <v>202311</v>
      </c>
    </row>
    <row r="6247" spans="1:6" x14ac:dyDescent="0.3">
      <c r="A6247" s="21" t="s">
        <v>14</v>
      </c>
      <c r="B6247" s="21" t="s">
        <v>84</v>
      </c>
      <c r="C6247" s="21" t="s">
        <v>86</v>
      </c>
      <c r="D6247" s="22">
        <v>49</v>
      </c>
      <c r="E6247" s="23" t="s">
        <v>34</v>
      </c>
      <c r="F6247">
        <f t="shared" si="97"/>
        <v>202311</v>
      </c>
    </row>
    <row r="6248" spans="1:6" x14ac:dyDescent="0.3">
      <c r="A6248" s="21" t="s">
        <v>140</v>
      </c>
      <c r="B6248" s="21" t="s">
        <v>84</v>
      </c>
      <c r="C6248" s="21" t="s">
        <v>85</v>
      </c>
      <c r="D6248" s="22">
        <v>4</v>
      </c>
      <c r="E6248" s="23" t="s">
        <v>34</v>
      </c>
      <c r="F6248">
        <f t="shared" si="97"/>
        <v>202311</v>
      </c>
    </row>
    <row r="6249" spans="1:6" x14ac:dyDescent="0.3">
      <c r="A6249" s="21" t="s">
        <v>140</v>
      </c>
      <c r="B6249" s="21" t="s">
        <v>84</v>
      </c>
      <c r="C6249" s="21" t="s">
        <v>86</v>
      </c>
      <c r="D6249" s="22">
        <v>0</v>
      </c>
      <c r="E6249" s="23" t="s">
        <v>34</v>
      </c>
      <c r="F6249">
        <f t="shared" si="97"/>
        <v>202311</v>
      </c>
    </row>
    <row r="6250" spans="1:6" x14ac:dyDescent="0.3">
      <c r="A6250" s="21" t="s">
        <v>15</v>
      </c>
      <c r="B6250" s="21" t="s">
        <v>84</v>
      </c>
      <c r="C6250" s="21" t="s">
        <v>85</v>
      </c>
      <c r="D6250" s="22">
        <v>178</v>
      </c>
      <c r="E6250" s="23" t="s">
        <v>34</v>
      </c>
      <c r="F6250">
        <f t="shared" si="97"/>
        <v>202311</v>
      </c>
    </row>
    <row r="6251" spans="1:6" x14ac:dyDescent="0.3">
      <c r="A6251" s="21" t="s">
        <v>15</v>
      </c>
      <c r="B6251" s="21" t="s">
        <v>84</v>
      </c>
      <c r="C6251" s="21" t="s">
        <v>86</v>
      </c>
      <c r="D6251" s="22">
        <v>42</v>
      </c>
      <c r="E6251" s="23" t="s">
        <v>34</v>
      </c>
      <c r="F6251">
        <f t="shared" si="97"/>
        <v>202311</v>
      </c>
    </row>
    <row r="6252" spans="1:6" x14ac:dyDescent="0.3">
      <c r="A6252" s="21" t="s">
        <v>16</v>
      </c>
      <c r="B6252" s="21" t="s">
        <v>84</v>
      </c>
      <c r="C6252" s="21" t="s">
        <v>85</v>
      </c>
      <c r="D6252" s="22">
        <v>246</v>
      </c>
      <c r="E6252" s="23" t="s">
        <v>34</v>
      </c>
      <c r="F6252">
        <f t="shared" si="97"/>
        <v>202311</v>
      </c>
    </row>
    <row r="6253" spans="1:6" x14ac:dyDescent="0.3">
      <c r="A6253" s="21" t="s">
        <v>16</v>
      </c>
      <c r="B6253" s="21" t="s">
        <v>84</v>
      </c>
      <c r="C6253" s="21" t="s">
        <v>86</v>
      </c>
      <c r="D6253" s="22">
        <v>76</v>
      </c>
      <c r="E6253" s="23" t="s">
        <v>34</v>
      </c>
      <c r="F6253">
        <f t="shared" si="97"/>
        <v>202311</v>
      </c>
    </row>
    <row r="6254" spans="1:6" x14ac:dyDescent="0.3">
      <c r="A6254" s="21" t="s">
        <v>17</v>
      </c>
      <c r="B6254" s="21" t="s">
        <v>84</v>
      </c>
      <c r="C6254" s="21" t="s">
        <v>85</v>
      </c>
      <c r="D6254" s="22">
        <v>9</v>
      </c>
      <c r="E6254" s="23" t="s">
        <v>34</v>
      </c>
      <c r="F6254">
        <f t="shared" si="97"/>
        <v>202311</v>
      </c>
    </row>
    <row r="6255" spans="1:6" x14ac:dyDescent="0.3">
      <c r="A6255" s="21" t="s">
        <v>17</v>
      </c>
      <c r="B6255" s="21" t="s">
        <v>84</v>
      </c>
      <c r="C6255" s="21" t="s">
        <v>86</v>
      </c>
      <c r="D6255" s="22">
        <v>3</v>
      </c>
      <c r="E6255" s="23" t="s">
        <v>34</v>
      </c>
      <c r="F6255">
        <f t="shared" si="97"/>
        <v>202311</v>
      </c>
    </row>
    <row r="6256" spans="1:6" x14ac:dyDescent="0.3">
      <c r="A6256" s="21" t="s">
        <v>141</v>
      </c>
      <c r="B6256" s="21" t="s">
        <v>84</v>
      </c>
      <c r="C6256" s="21" t="s">
        <v>85</v>
      </c>
      <c r="D6256" s="22">
        <v>15</v>
      </c>
      <c r="E6256" s="23" t="s">
        <v>34</v>
      </c>
      <c r="F6256">
        <f t="shared" si="97"/>
        <v>202311</v>
      </c>
    </row>
    <row r="6257" spans="1:6" x14ac:dyDescent="0.3">
      <c r="A6257" s="21" t="s">
        <v>141</v>
      </c>
      <c r="B6257" s="21" t="s">
        <v>84</v>
      </c>
      <c r="C6257" s="21" t="s">
        <v>86</v>
      </c>
      <c r="D6257" s="22">
        <v>4</v>
      </c>
      <c r="E6257" s="23" t="s">
        <v>34</v>
      </c>
      <c r="F6257">
        <f t="shared" si="97"/>
        <v>202311</v>
      </c>
    </row>
    <row r="6258" spans="1:6" x14ac:dyDescent="0.3">
      <c r="A6258" s="21" t="s">
        <v>18</v>
      </c>
      <c r="B6258" s="21" t="s">
        <v>84</v>
      </c>
      <c r="C6258" s="21" t="s">
        <v>85</v>
      </c>
      <c r="D6258" s="22">
        <v>22</v>
      </c>
      <c r="E6258" s="23" t="s">
        <v>34</v>
      </c>
      <c r="F6258">
        <f t="shared" si="97"/>
        <v>202311</v>
      </c>
    </row>
    <row r="6259" spans="1:6" x14ac:dyDescent="0.3">
      <c r="A6259" s="21" t="s">
        <v>18</v>
      </c>
      <c r="B6259" s="21" t="s">
        <v>84</v>
      </c>
      <c r="C6259" s="21" t="s">
        <v>86</v>
      </c>
      <c r="D6259" s="22">
        <v>10</v>
      </c>
      <c r="E6259" s="23" t="s">
        <v>34</v>
      </c>
      <c r="F6259">
        <f t="shared" si="97"/>
        <v>202311</v>
      </c>
    </row>
    <row r="6260" spans="1:6" x14ac:dyDescent="0.3">
      <c r="A6260" s="21" t="s">
        <v>19</v>
      </c>
      <c r="B6260" s="21" t="s">
        <v>84</v>
      </c>
      <c r="C6260" s="21" t="s">
        <v>85</v>
      </c>
      <c r="D6260" s="22">
        <v>10</v>
      </c>
      <c r="E6260" s="23" t="s">
        <v>34</v>
      </c>
      <c r="F6260">
        <f t="shared" si="97"/>
        <v>202311</v>
      </c>
    </row>
    <row r="6261" spans="1:6" x14ac:dyDescent="0.3">
      <c r="A6261" s="21" t="s">
        <v>19</v>
      </c>
      <c r="B6261" s="21" t="s">
        <v>84</v>
      </c>
      <c r="C6261" s="21" t="s">
        <v>86</v>
      </c>
      <c r="D6261" s="22">
        <v>2</v>
      </c>
      <c r="E6261" s="23" t="s">
        <v>34</v>
      </c>
      <c r="F6261">
        <f t="shared" si="97"/>
        <v>202311</v>
      </c>
    </row>
    <row r="6262" spans="1:6" x14ac:dyDescent="0.3">
      <c r="A6262" s="21" t="s">
        <v>20</v>
      </c>
      <c r="B6262" s="21" t="s">
        <v>84</v>
      </c>
      <c r="C6262" s="21" t="s">
        <v>85</v>
      </c>
      <c r="D6262" s="22">
        <v>3</v>
      </c>
      <c r="E6262" s="23" t="s">
        <v>34</v>
      </c>
      <c r="F6262">
        <f t="shared" si="97"/>
        <v>202311</v>
      </c>
    </row>
    <row r="6263" spans="1:6" x14ac:dyDescent="0.3">
      <c r="A6263" s="21" t="s">
        <v>20</v>
      </c>
      <c r="B6263" s="21" t="s">
        <v>84</v>
      </c>
      <c r="C6263" s="21" t="s">
        <v>86</v>
      </c>
      <c r="D6263" s="22">
        <v>2</v>
      </c>
      <c r="E6263" s="23" t="s">
        <v>34</v>
      </c>
      <c r="F6263">
        <f t="shared" si="97"/>
        <v>202311</v>
      </c>
    </row>
    <row r="6264" spans="1:6" x14ac:dyDescent="0.3">
      <c r="A6264" s="21" t="s">
        <v>21</v>
      </c>
      <c r="B6264" s="21" t="s">
        <v>84</v>
      </c>
      <c r="C6264" s="21" t="s">
        <v>85</v>
      </c>
      <c r="D6264" s="22">
        <v>14</v>
      </c>
      <c r="E6264" s="23" t="s">
        <v>34</v>
      </c>
      <c r="F6264">
        <f t="shared" si="97"/>
        <v>202311</v>
      </c>
    </row>
    <row r="6265" spans="1:6" x14ac:dyDescent="0.3">
      <c r="A6265" s="21" t="s">
        <v>21</v>
      </c>
      <c r="B6265" s="21" t="s">
        <v>84</v>
      </c>
      <c r="C6265" s="21" t="s">
        <v>86</v>
      </c>
      <c r="D6265" s="22">
        <v>7</v>
      </c>
      <c r="E6265" s="23" t="s">
        <v>34</v>
      </c>
      <c r="F6265">
        <f t="shared" si="97"/>
        <v>202311</v>
      </c>
    </row>
    <row r="6266" spans="1:6" x14ac:dyDescent="0.3">
      <c r="A6266" s="21" t="s">
        <v>22</v>
      </c>
      <c r="B6266" s="21" t="s">
        <v>84</v>
      </c>
      <c r="C6266" s="21" t="s">
        <v>85</v>
      </c>
      <c r="D6266" s="22">
        <v>3</v>
      </c>
      <c r="E6266" s="23" t="s">
        <v>34</v>
      </c>
      <c r="F6266">
        <f t="shared" si="97"/>
        <v>202311</v>
      </c>
    </row>
    <row r="6267" spans="1:6" x14ac:dyDescent="0.3">
      <c r="A6267" s="21" t="s">
        <v>22</v>
      </c>
      <c r="B6267" s="21" t="s">
        <v>84</v>
      </c>
      <c r="C6267" s="21" t="s">
        <v>86</v>
      </c>
      <c r="D6267" s="22">
        <v>4</v>
      </c>
      <c r="E6267" s="23" t="s">
        <v>34</v>
      </c>
      <c r="F6267">
        <f t="shared" si="97"/>
        <v>202311</v>
      </c>
    </row>
    <row r="6268" spans="1:6" x14ac:dyDescent="0.3">
      <c r="A6268" s="21" t="s">
        <v>23</v>
      </c>
      <c r="B6268" s="21" t="s">
        <v>84</v>
      </c>
      <c r="C6268" s="21" t="s">
        <v>85</v>
      </c>
      <c r="D6268" s="22">
        <v>0</v>
      </c>
      <c r="E6268" s="23" t="s">
        <v>34</v>
      </c>
      <c r="F6268">
        <f t="shared" si="97"/>
        <v>202311</v>
      </c>
    </row>
    <row r="6269" spans="1:6" x14ac:dyDescent="0.3">
      <c r="A6269" s="21" t="s">
        <v>23</v>
      </c>
      <c r="B6269" s="21" t="s">
        <v>84</v>
      </c>
      <c r="C6269" s="21" t="s">
        <v>86</v>
      </c>
      <c r="D6269" s="22">
        <v>1</v>
      </c>
      <c r="E6269" s="23" t="s">
        <v>34</v>
      </c>
      <c r="F6269">
        <f t="shared" si="97"/>
        <v>202311</v>
      </c>
    </row>
    <row r="6270" spans="1:6" x14ac:dyDescent="0.3">
      <c r="A6270" s="21" t="s">
        <v>24</v>
      </c>
      <c r="B6270" s="21" t="s">
        <v>84</v>
      </c>
      <c r="C6270" s="21" t="s">
        <v>85</v>
      </c>
      <c r="D6270" s="22">
        <v>0</v>
      </c>
      <c r="E6270" s="23" t="s">
        <v>34</v>
      </c>
      <c r="F6270">
        <f t="shared" si="97"/>
        <v>202311</v>
      </c>
    </row>
    <row r="6271" spans="1:6" x14ac:dyDescent="0.3">
      <c r="A6271" s="21" t="s">
        <v>24</v>
      </c>
      <c r="B6271" s="21" t="s">
        <v>84</v>
      </c>
      <c r="C6271" s="21" t="s">
        <v>86</v>
      </c>
      <c r="D6271" s="22">
        <v>0</v>
      </c>
      <c r="E6271" s="23" t="s">
        <v>34</v>
      </c>
      <c r="F6271">
        <f t="shared" si="97"/>
        <v>202311</v>
      </c>
    </row>
    <row r="6272" spans="1:6" x14ac:dyDescent="0.3">
      <c r="A6272" s="21" t="s">
        <v>5</v>
      </c>
      <c r="B6272" s="21" t="s">
        <v>84</v>
      </c>
      <c r="C6272" s="21" t="s">
        <v>85</v>
      </c>
      <c r="D6272" s="22">
        <v>152</v>
      </c>
      <c r="E6272" s="23" t="s">
        <v>35</v>
      </c>
      <c r="F6272">
        <f t="shared" si="97"/>
        <v>202312</v>
      </c>
    </row>
    <row r="6273" spans="1:6" x14ac:dyDescent="0.3">
      <c r="A6273" s="21" t="s">
        <v>5</v>
      </c>
      <c r="B6273" s="21" t="s">
        <v>84</v>
      </c>
      <c r="C6273" s="21" t="s">
        <v>86</v>
      </c>
      <c r="D6273" s="22">
        <v>62</v>
      </c>
      <c r="E6273" s="23" t="s">
        <v>35</v>
      </c>
      <c r="F6273">
        <f t="shared" si="97"/>
        <v>202312</v>
      </c>
    </row>
    <row r="6274" spans="1:6" x14ac:dyDescent="0.3">
      <c r="A6274" s="21" t="s">
        <v>13</v>
      </c>
      <c r="B6274" s="21" t="s">
        <v>84</v>
      </c>
      <c r="C6274" s="21" t="s">
        <v>85</v>
      </c>
      <c r="D6274" s="22">
        <v>36</v>
      </c>
      <c r="E6274" s="23" t="s">
        <v>35</v>
      </c>
      <c r="F6274">
        <f t="shared" si="97"/>
        <v>202312</v>
      </c>
    </row>
    <row r="6275" spans="1:6" x14ac:dyDescent="0.3">
      <c r="A6275" s="21" t="s">
        <v>13</v>
      </c>
      <c r="B6275" s="21" t="s">
        <v>84</v>
      </c>
      <c r="C6275" s="21" t="s">
        <v>86</v>
      </c>
      <c r="D6275" s="22">
        <v>5</v>
      </c>
      <c r="E6275" s="23" t="s">
        <v>35</v>
      </c>
      <c r="F6275">
        <f t="shared" ref="F6275:F6301" si="98">YEAR(E6275)*100+MONTH(E6275)</f>
        <v>202312</v>
      </c>
    </row>
    <row r="6276" spans="1:6" x14ac:dyDescent="0.3">
      <c r="A6276" s="21" t="s">
        <v>14</v>
      </c>
      <c r="B6276" s="21" t="s">
        <v>84</v>
      </c>
      <c r="C6276" s="21" t="s">
        <v>85</v>
      </c>
      <c r="D6276" s="22">
        <v>65</v>
      </c>
      <c r="E6276" s="23" t="s">
        <v>35</v>
      </c>
      <c r="F6276">
        <f t="shared" si="98"/>
        <v>202312</v>
      </c>
    </row>
    <row r="6277" spans="1:6" x14ac:dyDescent="0.3">
      <c r="A6277" s="21" t="s">
        <v>14</v>
      </c>
      <c r="B6277" s="21" t="s">
        <v>84</v>
      </c>
      <c r="C6277" s="21" t="s">
        <v>86</v>
      </c>
      <c r="D6277" s="22">
        <v>66</v>
      </c>
      <c r="E6277" s="23" t="s">
        <v>35</v>
      </c>
      <c r="F6277">
        <f t="shared" si="98"/>
        <v>202312</v>
      </c>
    </row>
    <row r="6278" spans="1:6" x14ac:dyDescent="0.3">
      <c r="A6278" s="21" t="s">
        <v>140</v>
      </c>
      <c r="B6278" s="21" t="s">
        <v>84</v>
      </c>
      <c r="C6278" s="21" t="s">
        <v>85</v>
      </c>
      <c r="D6278" s="22">
        <v>3</v>
      </c>
      <c r="E6278" s="23" t="s">
        <v>35</v>
      </c>
      <c r="F6278">
        <f t="shared" si="98"/>
        <v>202312</v>
      </c>
    </row>
    <row r="6279" spans="1:6" x14ac:dyDescent="0.3">
      <c r="A6279" s="21" t="s">
        <v>140</v>
      </c>
      <c r="B6279" s="21" t="s">
        <v>84</v>
      </c>
      <c r="C6279" s="21" t="s">
        <v>86</v>
      </c>
      <c r="D6279" s="22">
        <v>1</v>
      </c>
      <c r="E6279" s="23" t="s">
        <v>35</v>
      </c>
      <c r="F6279">
        <f t="shared" si="98"/>
        <v>202312</v>
      </c>
    </row>
    <row r="6280" spans="1:6" x14ac:dyDescent="0.3">
      <c r="A6280" s="21" t="s">
        <v>15</v>
      </c>
      <c r="B6280" s="21" t="s">
        <v>84</v>
      </c>
      <c r="C6280" s="21" t="s">
        <v>85</v>
      </c>
      <c r="D6280" s="22">
        <v>228</v>
      </c>
      <c r="E6280" s="23" t="s">
        <v>35</v>
      </c>
      <c r="F6280">
        <f t="shared" si="98"/>
        <v>202312</v>
      </c>
    </row>
    <row r="6281" spans="1:6" x14ac:dyDescent="0.3">
      <c r="A6281" s="21" t="s">
        <v>15</v>
      </c>
      <c r="B6281" s="21" t="s">
        <v>84</v>
      </c>
      <c r="C6281" s="21" t="s">
        <v>86</v>
      </c>
      <c r="D6281" s="22">
        <v>90</v>
      </c>
      <c r="E6281" s="23" t="s">
        <v>35</v>
      </c>
      <c r="F6281">
        <f t="shared" si="98"/>
        <v>202312</v>
      </c>
    </row>
    <row r="6282" spans="1:6" x14ac:dyDescent="0.3">
      <c r="A6282" s="21" t="s">
        <v>16</v>
      </c>
      <c r="B6282" s="21" t="s">
        <v>84</v>
      </c>
      <c r="C6282" s="21" t="s">
        <v>85</v>
      </c>
      <c r="D6282" s="22">
        <v>281</v>
      </c>
      <c r="E6282" s="23" t="s">
        <v>35</v>
      </c>
      <c r="F6282">
        <f t="shared" si="98"/>
        <v>202312</v>
      </c>
    </row>
    <row r="6283" spans="1:6" x14ac:dyDescent="0.3">
      <c r="A6283" s="21" t="s">
        <v>16</v>
      </c>
      <c r="B6283" s="21" t="s">
        <v>84</v>
      </c>
      <c r="C6283" s="21" t="s">
        <v>86</v>
      </c>
      <c r="D6283" s="22">
        <v>75</v>
      </c>
      <c r="E6283" s="23" t="s">
        <v>35</v>
      </c>
      <c r="F6283">
        <f t="shared" si="98"/>
        <v>202312</v>
      </c>
    </row>
    <row r="6284" spans="1:6" x14ac:dyDescent="0.3">
      <c r="A6284" s="21" t="s">
        <v>17</v>
      </c>
      <c r="B6284" s="21" t="s">
        <v>84</v>
      </c>
      <c r="C6284" s="21" t="s">
        <v>85</v>
      </c>
      <c r="D6284" s="22">
        <v>24</v>
      </c>
      <c r="E6284" s="23" t="s">
        <v>35</v>
      </c>
      <c r="F6284">
        <f t="shared" si="98"/>
        <v>202312</v>
      </c>
    </row>
    <row r="6285" spans="1:6" x14ac:dyDescent="0.3">
      <c r="A6285" s="21" t="s">
        <v>17</v>
      </c>
      <c r="B6285" s="21" t="s">
        <v>84</v>
      </c>
      <c r="C6285" s="21" t="s">
        <v>86</v>
      </c>
      <c r="D6285" s="22">
        <v>6</v>
      </c>
      <c r="E6285" s="23" t="s">
        <v>35</v>
      </c>
      <c r="F6285">
        <f t="shared" si="98"/>
        <v>202312</v>
      </c>
    </row>
    <row r="6286" spans="1:6" x14ac:dyDescent="0.3">
      <c r="A6286" s="21" t="s">
        <v>141</v>
      </c>
      <c r="B6286" s="21" t="s">
        <v>84</v>
      </c>
      <c r="C6286" s="21" t="s">
        <v>85</v>
      </c>
      <c r="D6286" s="22">
        <v>8</v>
      </c>
      <c r="E6286" s="23" t="s">
        <v>35</v>
      </c>
      <c r="F6286">
        <f t="shared" si="98"/>
        <v>202312</v>
      </c>
    </row>
    <row r="6287" spans="1:6" x14ac:dyDescent="0.3">
      <c r="A6287" s="21" t="s">
        <v>141</v>
      </c>
      <c r="B6287" s="21" t="s">
        <v>84</v>
      </c>
      <c r="C6287" s="21" t="s">
        <v>86</v>
      </c>
      <c r="D6287" s="22">
        <v>1</v>
      </c>
      <c r="E6287" s="23" t="s">
        <v>35</v>
      </c>
      <c r="F6287">
        <f t="shared" si="98"/>
        <v>202312</v>
      </c>
    </row>
    <row r="6288" spans="1:6" x14ac:dyDescent="0.3">
      <c r="A6288" s="21" t="s">
        <v>18</v>
      </c>
      <c r="B6288" s="21" t="s">
        <v>84</v>
      </c>
      <c r="C6288" s="21" t="s">
        <v>85</v>
      </c>
      <c r="D6288" s="22">
        <v>30</v>
      </c>
      <c r="E6288" s="23" t="s">
        <v>35</v>
      </c>
      <c r="F6288">
        <f t="shared" si="98"/>
        <v>202312</v>
      </c>
    </row>
    <row r="6289" spans="1:6" x14ac:dyDescent="0.3">
      <c r="A6289" s="21" t="s">
        <v>18</v>
      </c>
      <c r="B6289" s="21" t="s">
        <v>84</v>
      </c>
      <c r="C6289" s="21" t="s">
        <v>86</v>
      </c>
      <c r="D6289" s="22">
        <v>59</v>
      </c>
      <c r="E6289" s="23" t="s">
        <v>35</v>
      </c>
      <c r="F6289">
        <f t="shared" si="98"/>
        <v>202312</v>
      </c>
    </row>
    <row r="6290" spans="1:6" x14ac:dyDescent="0.3">
      <c r="A6290" s="21" t="s">
        <v>19</v>
      </c>
      <c r="B6290" s="21" t="s">
        <v>84</v>
      </c>
      <c r="C6290" s="21" t="s">
        <v>85</v>
      </c>
      <c r="D6290" s="22">
        <v>7</v>
      </c>
      <c r="E6290" s="23" t="s">
        <v>35</v>
      </c>
      <c r="F6290">
        <f t="shared" si="98"/>
        <v>202312</v>
      </c>
    </row>
    <row r="6291" spans="1:6" x14ac:dyDescent="0.3">
      <c r="A6291" s="21" t="s">
        <v>19</v>
      </c>
      <c r="B6291" s="21" t="s">
        <v>84</v>
      </c>
      <c r="C6291" s="21" t="s">
        <v>86</v>
      </c>
      <c r="D6291" s="22">
        <v>3</v>
      </c>
      <c r="E6291" s="23" t="s">
        <v>35</v>
      </c>
      <c r="F6291">
        <f t="shared" si="98"/>
        <v>202312</v>
      </c>
    </row>
    <row r="6292" spans="1:6" x14ac:dyDescent="0.3">
      <c r="A6292" s="21" t="s">
        <v>20</v>
      </c>
      <c r="B6292" s="21" t="s">
        <v>84</v>
      </c>
      <c r="C6292" s="21" t="s">
        <v>85</v>
      </c>
      <c r="D6292" s="22">
        <v>12</v>
      </c>
      <c r="E6292" s="23" t="s">
        <v>35</v>
      </c>
      <c r="F6292">
        <f t="shared" si="98"/>
        <v>202312</v>
      </c>
    </row>
    <row r="6293" spans="1:6" x14ac:dyDescent="0.3">
      <c r="A6293" s="21" t="s">
        <v>20</v>
      </c>
      <c r="B6293" s="21" t="s">
        <v>84</v>
      </c>
      <c r="C6293" s="21" t="s">
        <v>86</v>
      </c>
      <c r="D6293" s="22">
        <v>3</v>
      </c>
      <c r="E6293" s="23" t="s">
        <v>35</v>
      </c>
      <c r="F6293">
        <f t="shared" si="98"/>
        <v>202312</v>
      </c>
    </row>
    <row r="6294" spans="1:6" x14ac:dyDescent="0.3">
      <c r="A6294" s="21" t="s">
        <v>21</v>
      </c>
      <c r="B6294" s="21" t="s">
        <v>84</v>
      </c>
      <c r="C6294" s="21" t="s">
        <v>85</v>
      </c>
      <c r="D6294" s="22">
        <v>10</v>
      </c>
      <c r="E6294" s="23" t="s">
        <v>35</v>
      </c>
      <c r="F6294">
        <f t="shared" si="98"/>
        <v>202312</v>
      </c>
    </row>
    <row r="6295" spans="1:6" x14ac:dyDescent="0.3">
      <c r="A6295" s="21" t="s">
        <v>21</v>
      </c>
      <c r="B6295" s="21" t="s">
        <v>84</v>
      </c>
      <c r="C6295" s="21" t="s">
        <v>86</v>
      </c>
      <c r="D6295" s="22">
        <v>5</v>
      </c>
      <c r="E6295" s="23" t="s">
        <v>35</v>
      </c>
      <c r="F6295">
        <f t="shared" si="98"/>
        <v>202312</v>
      </c>
    </row>
    <row r="6296" spans="1:6" x14ac:dyDescent="0.3">
      <c r="A6296" s="21" t="s">
        <v>22</v>
      </c>
      <c r="B6296" s="21" t="s">
        <v>84</v>
      </c>
      <c r="C6296" s="21" t="s">
        <v>85</v>
      </c>
      <c r="D6296" s="22">
        <v>3</v>
      </c>
      <c r="E6296" s="23" t="s">
        <v>35</v>
      </c>
      <c r="F6296">
        <f t="shared" si="98"/>
        <v>202312</v>
      </c>
    </row>
    <row r="6297" spans="1:6" x14ac:dyDescent="0.3">
      <c r="A6297" s="21" t="s">
        <v>22</v>
      </c>
      <c r="B6297" s="21" t="s">
        <v>84</v>
      </c>
      <c r="C6297" s="21" t="s">
        <v>86</v>
      </c>
      <c r="D6297" s="22">
        <v>1</v>
      </c>
      <c r="E6297" s="23" t="s">
        <v>35</v>
      </c>
      <c r="F6297">
        <f t="shared" si="98"/>
        <v>202312</v>
      </c>
    </row>
    <row r="6298" spans="1:6" x14ac:dyDescent="0.3">
      <c r="A6298" s="21" t="s">
        <v>23</v>
      </c>
      <c r="B6298" s="21" t="s">
        <v>84</v>
      </c>
      <c r="C6298" s="21" t="s">
        <v>85</v>
      </c>
      <c r="D6298" s="22">
        <v>0</v>
      </c>
      <c r="E6298" s="23" t="s">
        <v>35</v>
      </c>
      <c r="F6298">
        <f t="shared" si="98"/>
        <v>202312</v>
      </c>
    </row>
    <row r="6299" spans="1:6" x14ac:dyDescent="0.3">
      <c r="A6299" s="21" t="s">
        <v>23</v>
      </c>
      <c r="B6299" s="21" t="s">
        <v>84</v>
      </c>
      <c r="C6299" s="21" t="s">
        <v>86</v>
      </c>
      <c r="D6299" s="22">
        <v>0</v>
      </c>
      <c r="E6299" s="23" t="s">
        <v>35</v>
      </c>
      <c r="F6299">
        <f t="shared" si="98"/>
        <v>202312</v>
      </c>
    </row>
    <row r="6300" spans="1:6" x14ac:dyDescent="0.3">
      <c r="A6300" s="21" t="s">
        <v>24</v>
      </c>
      <c r="B6300" s="21" t="s">
        <v>84</v>
      </c>
      <c r="C6300" s="21" t="s">
        <v>85</v>
      </c>
      <c r="D6300" s="22">
        <v>0</v>
      </c>
      <c r="E6300" s="23" t="s">
        <v>35</v>
      </c>
      <c r="F6300">
        <f t="shared" si="98"/>
        <v>202312</v>
      </c>
    </row>
    <row r="6301" spans="1:6" x14ac:dyDescent="0.3">
      <c r="A6301" s="21" t="s">
        <v>24</v>
      </c>
      <c r="B6301" s="21" t="s">
        <v>84</v>
      </c>
      <c r="C6301" s="21" t="s">
        <v>86</v>
      </c>
      <c r="D6301" s="22">
        <v>0</v>
      </c>
      <c r="E6301" s="23" t="s">
        <v>35</v>
      </c>
      <c r="F6301">
        <f t="shared" si="98"/>
        <v>202312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DBA3-583F-43D7-9FFE-6AEC5FF0C962}">
  <dimension ref="A1:L142"/>
  <sheetViews>
    <sheetView topLeftCell="A38" workbookViewId="0">
      <selection activeCell="H6" sqref="H6"/>
    </sheetView>
  </sheetViews>
  <sheetFormatPr baseColWidth="10" defaultRowHeight="14.4" x14ac:dyDescent="0.3"/>
  <cols>
    <col min="1" max="6" width="11.5546875" style="6"/>
    <col min="7" max="7" width="15.44140625" style="6" bestFit="1" customWidth="1"/>
    <col min="8" max="11" width="11.5546875" style="6"/>
    <col min="12" max="12" width="13.5546875" style="6" bestFit="1" customWidth="1"/>
    <col min="13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8"/>
      <c r="D3" s="8"/>
      <c r="L3" s="13"/>
    </row>
    <row r="4" spans="1:12" x14ac:dyDescent="0.3">
      <c r="A4" s="6">
        <v>2</v>
      </c>
      <c r="B4" s="13">
        <v>5482</v>
      </c>
      <c r="C4" s="8"/>
      <c r="D4" s="8"/>
      <c r="L4" s="13"/>
    </row>
    <row r="5" spans="1:12" x14ac:dyDescent="0.3">
      <c r="A5" s="6">
        <v>3</v>
      </c>
      <c r="B5" s="13">
        <v>5459</v>
      </c>
      <c r="C5" s="13">
        <f>AVERAGE(B3:B5)</f>
        <v>5474.333333333333</v>
      </c>
      <c r="D5" s="13"/>
      <c r="E5" s="13"/>
      <c r="F5" s="13"/>
      <c r="G5" s="13"/>
      <c r="H5" s="13"/>
      <c r="L5" s="13"/>
    </row>
    <row r="6" spans="1:12" x14ac:dyDescent="0.3">
      <c r="A6" s="6">
        <v>4</v>
      </c>
      <c r="B6" s="13">
        <v>5815</v>
      </c>
      <c r="C6" s="13">
        <f t="shared" ref="C6:C16" si="0">AVERAGE(B4:B6)</f>
        <v>5585.333333333333</v>
      </c>
      <c r="D6" s="13">
        <f>C5</f>
        <v>5474.333333333333</v>
      </c>
      <c r="E6" s="13">
        <f>D6-B6</f>
        <v>-340.66666666666697</v>
      </c>
      <c r="F6" s="13">
        <f>ABS(E6)</f>
        <v>340.66666666666697</v>
      </c>
      <c r="G6" s="13">
        <f>SUMSQ($E$6:E6)/(A6-$A$5)</f>
        <v>116053.77777777798</v>
      </c>
      <c r="H6" s="13">
        <f>SUM($F$6:F6)/(A6-$A$5)</f>
        <v>340.66666666666697</v>
      </c>
      <c r="I6" s="9">
        <f>(F6/B6)*100</f>
        <v>5.8584121524792252</v>
      </c>
      <c r="J6" s="9">
        <f>AVERAGE($I$6:I6)</f>
        <v>5.8584121524792252</v>
      </c>
      <c r="K6" s="9">
        <f>SUM($E$6:E6)/H6</f>
        <v>-1</v>
      </c>
      <c r="L6" s="13">
        <f>1.25*H6</f>
        <v>425.83333333333371</v>
      </c>
    </row>
    <row r="7" spans="1:12" x14ac:dyDescent="0.3">
      <c r="A7" s="6">
        <v>5</v>
      </c>
      <c r="B7" s="13">
        <v>6089</v>
      </c>
      <c r="C7" s="13">
        <f t="shared" si="0"/>
        <v>5787.666666666667</v>
      </c>
      <c r="D7" s="13">
        <f t="shared" ref="D7:D16" si="1">C6</f>
        <v>5585.333333333333</v>
      </c>
      <c r="E7" s="13">
        <f t="shared" ref="E7:E16" si="2">D7-B7</f>
        <v>-503.66666666666697</v>
      </c>
      <c r="F7" s="13">
        <f t="shared" ref="F7:F16" si="3">ABS(E7)</f>
        <v>503.66666666666697</v>
      </c>
      <c r="G7" s="13">
        <f>SUMSQ($E$6:E7)/(A7-$A$5)</f>
        <v>184866.9444444447</v>
      </c>
      <c r="H7" s="13">
        <f>SUM($F$6:F7)/(A7-$A$5)</f>
        <v>422.16666666666697</v>
      </c>
      <c r="I7" s="9">
        <f t="shared" ref="I7:I16" si="4">(F7/B7)*100</f>
        <v>8.2717468659331086</v>
      </c>
      <c r="J7" s="9">
        <f>AVERAGE($I$6:I7)</f>
        <v>7.0650795092061669</v>
      </c>
      <c r="K7" s="9">
        <f>SUM($E$6:E7)/H7</f>
        <v>-2</v>
      </c>
      <c r="L7" s="13">
        <f t="shared" ref="L7:L16" si="5">1.25*H7</f>
        <v>527.70833333333371</v>
      </c>
    </row>
    <row r="8" spans="1:12" x14ac:dyDescent="0.3">
      <c r="A8" s="6">
        <v>6</v>
      </c>
      <c r="B8" s="13">
        <v>6044</v>
      </c>
      <c r="C8" s="13">
        <f t="shared" si="0"/>
        <v>5982.666666666667</v>
      </c>
      <c r="D8" s="13">
        <f t="shared" si="1"/>
        <v>5787.666666666667</v>
      </c>
      <c r="E8" s="13">
        <f t="shared" si="2"/>
        <v>-256.33333333333303</v>
      </c>
      <c r="F8" s="13">
        <f t="shared" si="3"/>
        <v>256.33333333333303</v>
      </c>
      <c r="G8" s="13">
        <f>SUMSQ($E$6:E8)/(A8-$A$5)</f>
        <v>145146.88888888902</v>
      </c>
      <c r="H8" s="13">
        <f>SUM($F$6:F8)/(A8-$A$5)</f>
        <v>366.88888888888897</v>
      </c>
      <c r="I8" s="9">
        <f t="shared" si="4"/>
        <v>4.2411206706375415</v>
      </c>
      <c r="J8" s="9">
        <f>AVERAGE($I$6:I8)</f>
        <v>6.1237598963499584</v>
      </c>
      <c r="K8" s="9">
        <f>SUM($E$6:E8)/H8</f>
        <v>-3</v>
      </c>
      <c r="L8" s="13">
        <f t="shared" si="5"/>
        <v>458.6111111111112</v>
      </c>
    </row>
    <row r="9" spans="1:12" x14ac:dyDescent="0.3">
      <c r="A9" s="6">
        <v>7</v>
      </c>
      <c r="B9" s="13">
        <v>6538</v>
      </c>
      <c r="C9" s="13">
        <f t="shared" si="0"/>
        <v>6223.666666666667</v>
      </c>
      <c r="D9" s="13">
        <f t="shared" si="1"/>
        <v>5982.666666666667</v>
      </c>
      <c r="E9" s="13">
        <f t="shared" si="2"/>
        <v>-555.33333333333303</v>
      </c>
      <c r="F9" s="13">
        <f t="shared" si="3"/>
        <v>555.33333333333303</v>
      </c>
      <c r="G9" s="13">
        <f>SUMSQ($E$6:E9)/(A9-$A$5)</f>
        <v>185958.94444444444</v>
      </c>
      <c r="H9" s="13">
        <f>SUM($F$6:F9)/(A9-$A$5)</f>
        <v>414</v>
      </c>
      <c r="I9" s="9">
        <f t="shared" si="4"/>
        <v>8.4939329050678047</v>
      </c>
      <c r="J9" s="9">
        <f>AVERAGE($I$6:I9)</f>
        <v>6.7163031485294198</v>
      </c>
      <c r="K9" s="9">
        <f>SUM($E$6:E9)/H9</f>
        <v>-4</v>
      </c>
      <c r="L9" s="13">
        <f t="shared" si="5"/>
        <v>517.5</v>
      </c>
    </row>
    <row r="10" spans="1:12" x14ac:dyDescent="0.3">
      <c r="A10" s="6">
        <v>8</v>
      </c>
      <c r="B10" s="13">
        <v>6219</v>
      </c>
      <c r="C10" s="13">
        <f t="shared" si="0"/>
        <v>6267</v>
      </c>
      <c r="D10" s="13">
        <f t="shared" si="1"/>
        <v>6223.666666666667</v>
      </c>
      <c r="E10" s="13">
        <f t="shared" si="2"/>
        <v>4.6666666666669698</v>
      </c>
      <c r="F10" s="13">
        <f t="shared" si="3"/>
        <v>4.6666666666669698</v>
      </c>
      <c r="G10" s="13">
        <f>SUMSQ($E$6:E10)/(A10-$A$5)</f>
        <v>148771.51111111109</v>
      </c>
      <c r="H10" s="13">
        <f>SUM($F$6:F10)/(A10-$A$5)</f>
        <v>332.13333333333338</v>
      </c>
      <c r="I10" s="9">
        <f t="shared" si="4"/>
        <v>7.5038859409341852E-2</v>
      </c>
      <c r="J10" s="9">
        <f>AVERAGE($I$6:I10)</f>
        <v>5.3880502907054044</v>
      </c>
      <c r="K10" s="9">
        <f>SUM($E$6:E10)/H10</f>
        <v>-4.9718988358089105</v>
      </c>
      <c r="L10" s="13">
        <f t="shared" si="5"/>
        <v>415.16666666666674</v>
      </c>
    </row>
    <row r="11" spans="1:12" x14ac:dyDescent="0.3">
      <c r="A11" s="6">
        <v>9</v>
      </c>
      <c r="B11" s="13">
        <v>5935</v>
      </c>
      <c r="C11" s="13">
        <f t="shared" si="0"/>
        <v>6230.666666666667</v>
      </c>
      <c r="D11" s="13">
        <f t="shared" si="1"/>
        <v>6267</v>
      </c>
      <c r="E11" s="13">
        <f t="shared" si="2"/>
        <v>332</v>
      </c>
      <c r="F11" s="13">
        <f t="shared" si="3"/>
        <v>332</v>
      </c>
      <c r="G11" s="13">
        <f>SUMSQ($E$6:E11)/(A11-$A$5)</f>
        <v>142346.92592592593</v>
      </c>
      <c r="H11" s="13">
        <f>SUM($F$6:F11)/(A11-$A$5)</f>
        <v>332.11111111111114</v>
      </c>
      <c r="I11" s="9">
        <f t="shared" si="4"/>
        <v>5.5939342881213143</v>
      </c>
      <c r="J11" s="9">
        <f>AVERAGE($I$6:I11)</f>
        <v>5.4223642902747224</v>
      </c>
      <c r="K11" s="9">
        <f>SUM($E$6:E11)/H11</f>
        <v>-3.9725660756105707</v>
      </c>
      <c r="L11" s="13">
        <f t="shared" si="5"/>
        <v>415.13888888888891</v>
      </c>
    </row>
    <row r="12" spans="1:12" x14ac:dyDescent="0.3">
      <c r="A12" s="6">
        <v>10</v>
      </c>
      <c r="B12" s="13">
        <v>6401</v>
      </c>
      <c r="C12" s="13">
        <f t="shared" si="0"/>
        <v>6185</v>
      </c>
      <c r="D12" s="13">
        <f t="shared" si="1"/>
        <v>6230.666666666667</v>
      </c>
      <c r="E12" s="13">
        <f t="shared" si="2"/>
        <v>-170.33333333333303</v>
      </c>
      <c r="F12" s="13">
        <f t="shared" si="3"/>
        <v>170.33333333333303</v>
      </c>
      <c r="G12" s="13">
        <f>SUMSQ($E$6:E12)/(A12-$A$5)</f>
        <v>126156.42857142855</v>
      </c>
      <c r="H12" s="13">
        <f>SUM($F$6:F12)/(A12-$A$5)</f>
        <v>309</v>
      </c>
      <c r="I12" s="9">
        <f t="shared" si="4"/>
        <v>2.6610425454356044</v>
      </c>
      <c r="J12" s="9">
        <f>AVERAGE($I$6:I12)</f>
        <v>5.0278897552977062</v>
      </c>
      <c r="K12" s="9">
        <f>SUM($E$6:E12)/H12</f>
        <v>-4.8209277238403434</v>
      </c>
      <c r="L12" s="13">
        <f t="shared" si="5"/>
        <v>386.25</v>
      </c>
    </row>
    <row r="13" spans="1:12" x14ac:dyDescent="0.3">
      <c r="A13" s="6">
        <v>11</v>
      </c>
      <c r="B13" s="13">
        <v>5652</v>
      </c>
      <c r="C13" s="13">
        <f t="shared" si="0"/>
        <v>5996</v>
      </c>
      <c r="D13" s="13">
        <f t="shared" si="1"/>
        <v>6185</v>
      </c>
      <c r="E13" s="13">
        <f t="shared" si="2"/>
        <v>533</v>
      </c>
      <c r="F13" s="13">
        <f t="shared" si="3"/>
        <v>533</v>
      </c>
      <c r="G13" s="13">
        <f>SUMSQ($E$6:E13)/(A13-$A$5)</f>
        <v>145898</v>
      </c>
      <c r="H13" s="13">
        <f>SUM($F$6:F13)/(A13-$A$5)</f>
        <v>337</v>
      </c>
      <c r="I13" s="9">
        <f t="shared" si="4"/>
        <v>9.4302901627742397</v>
      </c>
      <c r="J13" s="9">
        <f>AVERAGE($I$6:I13)</f>
        <v>5.578189806232273</v>
      </c>
      <c r="K13" s="9">
        <f>SUM($E$6:E13)/H13</f>
        <v>-2.8387734915924807</v>
      </c>
      <c r="L13" s="13">
        <f t="shared" si="5"/>
        <v>421.25</v>
      </c>
    </row>
    <row r="14" spans="1:12" x14ac:dyDescent="0.3">
      <c r="A14" s="6">
        <v>12</v>
      </c>
      <c r="B14" s="13">
        <v>5636</v>
      </c>
      <c r="C14" s="13">
        <f t="shared" si="0"/>
        <v>5896.333333333333</v>
      </c>
      <c r="D14" s="13">
        <f t="shared" si="1"/>
        <v>5996</v>
      </c>
      <c r="E14" s="13">
        <f t="shared" si="2"/>
        <v>360</v>
      </c>
      <c r="F14" s="13">
        <f t="shared" si="3"/>
        <v>360</v>
      </c>
      <c r="G14" s="13">
        <f>SUMSQ($E$6:E14)/(A14-$A$5)</f>
        <v>144087.11111111112</v>
      </c>
      <c r="H14" s="13">
        <f>SUM($F$6:F14)/(A14-$A$5)</f>
        <v>339.55555555555554</v>
      </c>
      <c r="I14" s="9">
        <f t="shared" si="4"/>
        <v>6.3875088715401001</v>
      </c>
      <c r="J14" s="9">
        <f>AVERAGE($I$6:I14)</f>
        <v>5.6681141468220311</v>
      </c>
      <c r="K14" s="9">
        <f>SUM($E$6:E14)/H14</f>
        <v>-1.7571989528795795</v>
      </c>
      <c r="L14" s="13">
        <f t="shared" si="5"/>
        <v>424.44444444444446</v>
      </c>
    </row>
    <row r="15" spans="1:12" x14ac:dyDescent="0.3">
      <c r="A15" s="6">
        <v>13</v>
      </c>
      <c r="B15" s="13">
        <v>6655</v>
      </c>
      <c r="C15" s="13">
        <f t="shared" si="0"/>
        <v>5981</v>
      </c>
      <c r="D15" s="13">
        <f t="shared" si="1"/>
        <v>5896.333333333333</v>
      </c>
      <c r="E15" s="13">
        <f t="shared" si="2"/>
        <v>-758.66666666666697</v>
      </c>
      <c r="F15" s="13">
        <f t="shared" si="3"/>
        <v>758.66666666666697</v>
      </c>
      <c r="G15" s="13">
        <f>SUMSQ($E$6:E15)/(A15-$A$5)</f>
        <v>187235.91111111114</v>
      </c>
      <c r="H15" s="13">
        <f>SUM($F$6:F15)/(A15-$A$5)</f>
        <v>381.4666666666667</v>
      </c>
      <c r="I15" s="9">
        <f t="shared" si="4"/>
        <v>11.399949912346612</v>
      </c>
      <c r="J15" s="9">
        <f>AVERAGE($I$6:I15)</f>
        <v>6.2412977233744895</v>
      </c>
      <c r="K15" s="9">
        <f>SUM($E$6:E15)/H15</f>
        <v>-3.5529535127577758</v>
      </c>
      <c r="L15" s="13">
        <f t="shared" si="5"/>
        <v>476.83333333333337</v>
      </c>
    </row>
    <row r="16" spans="1:12" x14ac:dyDescent="0.3">
      <c r="A16" s="6">
        <v>14</v>
      </c>
      <c r="B16" s="13">
        <v>6597</v>
      </c>
      <c r="C16" s="13">
        <f t="shared" si="0"/>
        <v>6296</v>
      </c>
      <c r="D16" s="13">
        <f t="shared" si="1"/>
        <v>5981</v>
      </c>
      <c r="E16" s="13">
        <f t="shared" si="2"/>
        <v>-616</v>
      </c>
      <c r="F16" s="13">
        <f t="shared" si="3"/>
        <v>616</v>
      </c>
      <c r="G16" s="13">
        <f>SUMSQ($E$6:E16)/(A16-$A$5)</f>
        <v>204710.46464646468</v>
      </c>
      <c r="H16" s="13">
        <f>SUM($F$6:F16)/(A16-$A$5)</f>
        <v>402.78787878787881</v>
      </c>
      <c r="I16" s="9">
        <f t="shared" si="4"/>
        <v>9.3375776868273466</v>
      </c>
      <c r="J16" s="9">
        <f>AVERAGE($I$6:I16)</f>
        <v>6.5227777200520221</v>
      </c>
      <c r="K16" s="9">
        <f>SUM($E$6:E16)/H16</f>
        <v>-4.8942220884742689</v>
      </c>
      <c r="L16" s="13">
        <f t="shared" si="5"/>
        <v>503.4848484848485</v>
      </c>
    </row>
    <row r="17" spans="1:12" x14ac:dyDescent="0.3">
      <c r="A17" s="6">
        <v>15</v>
      </c>
      <c r="B17" s="13">
        <v>4745</v>
      </c>
      <c r="C17" s="13">
        <f t="shared" ref="C17:C62" si="6">AVERAGE(B15:B17)</f>
        <v>5999</v>
      </c>
      <c r="D17" s="13">
        <f t="shared" ref="D17:D62" si="7">C16</f>
        <v>6296</v>
      </c>
      <c r="E17" s="13">
        <f t="shared" ref="E17:E62" si="8">D17-B17</f>
        <v>1551</v>
      </c>
      <c r="F17" s="13">
        <f t="shared" ref="F17:F62" si="9">ABS(E17)</f>
        <v>1551</v>
      </c>
      <c r="G17" s="13">
        <f>SUMSQ($E$6:E17)/(A17-$A$5)</f>
        <v>388118.00925925933</v>
      </c>
      <c r="H17" s="13">
        <f>SUM($F$6:F17)/(A17-$A$5)</f>
        <v>498.47222222222223</v>
      </c>
      <c r="I17" s="9">
        <f t="shared" ref="I17:I62" si="10">(F17/B17)*100</f>
        <v>32.687038988408851</v>
      </c>
      <c r="J17" s="9">
        <f>AVERAGE($I$6:I17)</f>
        <v>8.7031328257484244</v>
      </c>
      <c r="K17" s="9">
        <f>SUM($E$6:E17)/H17</f>
        <v>-0.84324324324324262</v>
      </c>
      <c r="L17" s="13">
        <f t="shared" ref="L17:L62" si="11">1.25*H17</f>
        <v>623.09027777777783</v>
      </c>
    </row>
    <row r="18" spans="1:12" x14ac:dyDescent="0.3">
      <c r="A18" s="6">
        <v>16</v>
      </c>
      <c r="B18" s="13">
        <v>1955</v>
      </c>
      <c r="C18" s="13">
        <f t="shared" si="6"/>
        <v>4432.333333333333</v>
      </c>
      <c r="D18" s="13">
        <f t="shared" si="7"/>
        <v>5999</v>
      </c>
      <c r="E18" s="13">
        <f t="shared" si="8"/>
        <v>4044</v>
      </c>
      <c r="F18" s="13">
        <f t="shared" si="9"/>
        <v>4044</v>
      </c>
      <c r="G18" s="13">
        <f>SUMSQ($E$6:E18)/(A18-$A$5)</f>
        <v>1616257.8547008547</v>
      </c>
      <c r="H18" s="13">
        <f>SUM($F$6:F18)/(A18-$A$5)</f>
        <v>771.20512820512829</v>
      </c>
      <c r="I18" s="9">
        <f t="shared" si="10"/>
        <v>206.85421994884911</v>
      </c>
      <c r="J18" s="9">
        <f>AVERAGE($I$6:I18)</f>
        <v>23.945524142910017</v>
      </c>
      <c r="K18" s="9">
        <f>SUM($E$6:E18)/H18</f>
        <v>4.6987066529241615</v>
      </c>
      <c r="L18" s="13">
        <f t="shared" si="11"/>
        <v>964.00641025641039</v>
      </c>
    </row>
    <row r="19" spans="1:12" x14ac:dyDescent="0.3">
      <c r="A19" s="6">
        <v>17</v>
      </c>
      <c r="B19" s="13">
        <v>3353</v>
      </c>
      <c r="C19" s="13">
        <f t="shared" si="6"/>
        <v>3351</v>
      </c>
      <c r="D19" s="13">
        <f t="shared" si="7"/>
        <v>4432.333333333333</v>
      </c>
      <c r="E19" s="13">
        <f t="shared" si="8"/>
        <v>1079.333333333333</v>
      </c>
      <c r="F19" s="13">
        <f t="shared" si="9"/>
        <v>1079.333333333333</v>
      </c>
      <c r="G19" s="13">
        <f>SUMSQ($E$6:E19)/(A19-$A$5)</f>
        <v>1584022.3253968253</v>
      </c>
      <c r="H19" s="13">
        <f>SUM($F$6:F19)/(A19-$A$5)</f>
        <v>793.21428571428567</v>
      </c>
      <c r="I19" s="9">
        <f t="shared" si="10"/>
        <v>32.190078536633855</v>
      </c>
      <c r="J19" s="9">
        <f>AVERAGE($I$6:I19)</f>
        <v>24.534420885318863</v>
      </c>
      <c r="K19" s="9">
        <f>SUM($E$6:E19)/H19</f>
        <v>5.9290409725348949</v>
      </c>
      <c r="L19" s="13">
        <f t="shared" si="11"/>
        <v>991.51785714285711</v>
      </c>
    </row>
    <row r="20" spans="1:12" x14ac:dyDescent="0.3">
      <c r="A20" s="6">
        <v>18</v>
      </c>
      <c r="B20" s="13">
        <v>4316</v>
      </c>
      <c r="C20" s="13">
        <f t="shared" si="6"/>
        <v>3208</v>
      </c>
      <c r="D20" s="13">
        <f t="shared" si="7"/>
        <v>3351</v>
      </c>
      <c r="E20" s="13">
        <f t="shared" si="8"/>
        <v>-965</v>
      </c>
      <c r="F20" s="13">
        <f t="shared" si="9"/>
        <v>965</v>
      </c>
      <c r="G20" s="13">
        <f>SUMSQ($E$6:E20)/(A20-$A$5)</f>
        <v>1540502.5037037036</v>
      </c>
      <c r="H20" s="13">
        <f>SUM($F$6:F20)/(A20-$A$5)</f>
        <v>804.66666666666663</v>
      </c>
      <c r="I20" s="9">
        <f t="shared" si="10"/>
        <v>22.358665430954588</v>
      </c>
      <c r="J20" s="9">
        <f>AVERAGE($I$6:I20)</f>
        <v>24.389370521694577</v>
      </c>
      <c r="K20" s="9">
        <f>SUM($E$6:E20)/H20</f>
        <v>4.6454018227009115</v>
      </c>
      <c r="L20" s="13">
        <f t="shared" si="11"/>
        <v>1005.8333333333333</v>
      </c>
    </row>
    <row r="21" spans="1:12" x14ac:dyDescent="0.3">
      <c r="A21" s="6">
        <v>19</v>
      </c>
      <c r="B21" s="13">
        <v>4479</v>
      </c>
      <c r="C21" s="13">
        <f t="shared" si="6"/>
        <v>4049.3333333333335</v>
      </c>
      <c r="D21" s="13">
        <f t="shared" si="7"/>
        <v>3208</v>
      </c>
      <c r="E21" s="13">
        <f t="shared" si="8"/>
        <v>-1271</v>
      </c>
      <c r="F21" s="13">
        <f t="shared" si="9"/>
        <v>1271</v>
      </c>
      <c r="G21" s="13">
        <f>SUMSQ($E$6:E21)/(A21-$A$5)</f>
        <v>1545186.1597222222</v>
      </c>
      <c r="H21" s="13">
        <f>SUM($F$6:F21)/(A21-$A$5)</f>
        <v>833.8125</v>
      </c>
      <c r="I21" s="9">
        <f t="shared" si="10"/>
        <v>28.376869837017193</v>
      </c>
      <c r="J21" s="9">
        <f>AVERAGE($I$6:I21)</f>
        <v>24.638589228902241</v>
      </c>
      <c r="K21" s="9">
        <f>SUM($E$6:E21)/H21</f>
        <v>2.9586987482197737</v>
      </c>
      <c r="L21" s="13">
        <f t="shared" si="11"/>
        <v>1042.265625</v>
      </c>
    </row>
    <row r="22" spans="1:12" x14ac:dyDescent="0.3">
      <c r="A22" s="6">
        <v>20</v>
      </c>
      <c r="B22" s="13">
        <v>5035</v>
      </c>
      <c r="C22" s="13">
        <f t="shared" si="6"/>
        <v>4610</v>
      </c>
      <c r="D22" s="13">
        <f t="shared" si="7"/>
        <v>4049.3333333333335</v>
      </c>
      <c r="E22" s="13">
        <f t="shared" si="8"/>
        <v>-985.66666666666652</v>
      </c>
      <c r="F22" s="13">
        <f t="shared" si="9"/>
        <v>985.66666666666652</v>
      </c>
      <c r="G22" s="13">
        <f>SUMSQ($E$6:E22)/(A22-$A$5)</f>
        <v>1511442.1960784313</v>
      </c>
      <c r="H22" s="13">
        <f>SUM($F$6:F22)/(A22-$A$5)</f>
        <v>842.74509803921569</v>
      </c>
      <c r="I22" s="9">
        <f t="shared" si="10"/>
        <v>19.576299238662692</v>
      </c>
      <c r="J22" s="9">
        <f>AVERAGE($I$6:I22)</f>
        <v>24.340807464770503</v>
      </c>
      <c r="K22" s="9">
        <f>SUM($E$6:E22)/H22</f>
        <v>1.7577477896696139</v>
      </c>
      <c r="L22" s="13">
        <f t="shared" si="11"/>
        <v>1053.4313725490197</v>
      </c>
    </row>
    <row r="23" spans="1:12" x14ac:dyDescent="0.3">
      <c r="A23" s="6">
        <v>21</v>
      </c>
      <c r="B23" s="13">
        <v>5604</v>
      </c>
      <c r="C23" s="13">
        <f t="shared" si="6"/>
        <v>5039.333333333333</v>
      </c>
      <c r="D23" s="13">
        <f t="shared" si="7"/>
        <v>4610</v>
      </c>
      <c r="E23" s="13">
        <f t="shared" si="8"/>
        <v>-994</v>
      </c>
      <c r="F23" s="13">
        <f t="shared" si="9"/>
        <v>994</v>
      </c>
      <c r="G23" s="13">
        <f>SUMSQ($E$6:E23)/(A23-$A$5)</f>
        <v>1482364.0740740739</v>
      </c>
      <c r="H23" s="13">
        <f>SUM($F$6:F23)/(A23-$A$5)</f>
        <v>851.14814814814815</v>
      </c>
      <c r="I23" s="9">
        <f t="shared" si="10"/>
        <v>17.737330478229836</v>
      </c>
      <c r="J23" s="9">
        <f>AVERAGE($I$6:I23)</f>
        <v>23.973947632184906</v>
      </c>
      <c r="K23" s="9">
        <f>SUM($E$6:E23)/H23</f>
        <v>0.57255994082067818</v>
      </c>
      <c r="L23" s="13">
        <f t="shared" si="11"/>
        <v>1063.9351851851852</v>
      </c>
    </row>
    <row r="24" spans="1:12" x14ac:dyDescent="0.3">
      <c r="A24" s="6">
        <v>22</v>
      </c>
      <c r="B24" s="13">
        <v>5937</v>
      </c>
      <c r="C24" s="13">
        <f t="shared" si="6"/>
        <v>5525.333333333333</v>
      </c>
      <c r="D24" s="13">
        <f t="shared" si="7"/>
        <v>5039.333333333333</v>
      </c>
      <c r="E24" s="13">
        <f t="shared" si="8"/>
        <v>-897.66666666666697</v>
      </c>
      <c r="F24" s="13">
        <f t="shared" si="9"/>
        <v>897.66666666666697</v>
      </c>
      <c r="G24" s="13">
        <f>SUMSQ($E$6:E24)/(A24-$A$5)</f>
        <v>1446755.7251461986</v>
      </c>
      <c r="H24" s="13">
        <f>SUM($F$6:F24)/(A24-$A$5)</f>
        <v>853.59649122807014</v>
      </c>
      <c r="I24" s="9">
        <f t="shared" si="10"/>
        <v>15.119869743416995</v>
      </c>
      <c r="J24" s="9">
        <f>AVERAGE($I$6:I24)</f>
        <v>23.507943532776068</v>
      </c>
      <c r="K24" s="9">
        <f>SUM($E$6:E24)/H24</f>
        <v>-0.48071112938033111</v>
      </c>
      <c r="L24" s="13">
        <f t="shared" si="11"/>
        <v>1066.9956140350878</v>
      </c>
    </row>
    <row r="25" spans="1:12" x14ac:dyDescent="0.3">
      <c r="A25" s="6">
        <v>23</v>
      </c>
      <c r="B25" s="13">
        <v>5074</v>
      </c>
      <c r="C25" s="13">
        <f t="shared" si="6"/>
        <v>5538.333333333333</v>
      </c>
      <c r="D25" s="13">
        <f t="shared" si="7"/>
        <v>5525.333333333333</v>
      </c>
      <c r="E25" s="13">
        <f t="shared" si="8"/>
        <v>451.33333333333303</v>
      </c>
      <c r="F25" s="13">
        <f t="shared" si="9"/>
        <v>451.33333333333303</v>
      </c>
      <c r="G25" s="13">
        <f>SUMSQ($E$6:E25)/(A25-$A$5)</f>
        <v>1384603.0277777775</v>
      </c>
      <c r="H25" s="13">
        <f>SUM($F$6:F25)/(A25-$A$5)</f>
        <v>833.48333333333323</v>
      </c>
      <c r="I25" s="9">
        <f t="shared" si="10"/>
        <v>8.8950203652608</v>
      </c>
      <c r="J25" s="9">
        <f>AVERAGE($I$6:I25)</f>
        <v>22.777297374400305</v>
      </c>
      <c r="K25" s="9">
        <f>SUM($E$6:E25)/H25</f>
        <v>4.9191145593792576E-2</v>
      </c>
      <c r="L25" s="13">
        <f t="shared" si="11"/>
        <v>1041.8541666666665</v>
      </c>
    </row>
    <row r="26" spans="1:12" x14ac:dyDescent="0.3">
      <c r="A26" s="6">
        <v>24</v>
      </c>
      <c r="B26" s="13">
        <v>5353</v>
      </c>
      <c r="C26" s="13">
        <f t="shared" si="6"/>
        <v>5454.666666666667</v>
      </c>
      <c r="D26" s="13">
        <f t="shared" si="7"/>
        <v>5538.333333333333</v>
      </c>
      <c r="E26" s="13">
        <f t="shared" si="8"/>
        <v>185.33333333333303</v>
      </c>
      <c r="F26" s="13">
        <f t="shared" si="9"/>
        <v>185.33333333333303</v>
      </c>
      <c r="G26" s="13">
        <f>SUMSQ($E$6:E26)/(A26-$A$5)</f>
        <v>1320305.1904761903</v>
      </c>
      <c r="H26" s="13">
        <f>SUM($F$6:F26)/(A26-$A$5)</f>
        <v>802.61904761904748</v>
      </c>
      <c r="I26" s="9">
        <f t="shared" si="10"/>
        <v>3.4622330157543999</v>
      </c>
      <c r="J26" s="9">
        <f>AVERAGE($I$6:I26)</f>
        <v>21.857532404940976</v>
      </c>
      <c r="K26" s="9">
        <f>SUM($E$6:E26)/H26</f>
        <v>0.28199347374666184</v>
      </c>
      <c r="L26" s="13">
        <f t="shared" si="11"/>
        <v>1003.2738095238094</v>
      </c>
    </row>
    <row r="27" spans="1:12" x14ac:dyDescent="0.3">
      <c r="A27" s="6">
        <v>25</v>
      </c>
      <c r="B27" s="13">
        <v>5139</v>
      </c>
      <c r="C27" s="13">
        <f t="shared" si="6"/>
        <v>5188.666666666667</v>
      </c>
      <c r="D27" s="13">
        <f t="shared" si="7"/>
        <v>5454.666666666667</v>
      </c>
      <c r="E27" s="13">
        <f t="shared" si="8"/>
        <v>315.66666666666697</v>
      </c>
      <c r="F27" s="13">
        <f t="shared" si="9"/>
        <v>315.66666666666697</v>
      </c>
      <c r="G27" s="13">
        <f>SUMSQ($E$6:E27)/(A27-$A$5)</f>
        <v>1264820.6565656564</v>
      </c>
      <c r="H27" s="13">
        <f>SUM($F$6:F27)/(A27-$A$5)</f>
        <v>780.48484848484838</v>
      </c>
      <c r="I27" s="9">
        <f t="shared" si="10"/>
        <v>6.142569890380754</v>
      </c>
      <c r="J27" s="9">
        <f>AVERAGE($I$6:I27)</f>
        <v>21.14321592700642</v>
      </c>
      <c r="K27" s="9">
        <f>SUM($E$6:E27)/H27</f>
        <v>0.69444013045503916</v>
      </c>
      <c r="L27" s="13">
        <f t="shared" si="11"/>
        <v>975.60606060606051</v>
      </c>
    </row>
    <row r="28" spans="1:12" x14ac:dyDescent="0.3">
      <c r="A28" s="6">
        <v>26</v>
      </c>
      <c r="B28" s="13">
        <v>5589</v>
      </c>
      <c r="C28" s="13">
        <f t="shared" si="6"/>
        <v>5360.333333333333</v>
      </c>
      <c r="D28" s="13">
        <f t="shared" si="7"/>
        <v>5188.666666666667</v>
      </c>
      <c r="E28" s="13">
        <f t="shared" si="8"/>
        <v>-400.33333333333303</v>
      </c>
      <c r="F28" s="13">
        <f t="shared" si="9"/>
        <v>400.33333333333303</v>
      </c>
      <c r="G28" s="13">
        <f>SUMSQ($E$6:E28)/(A28-$A$5)</f>
        <v>1216796.5748792267</v>
      </c>
      <c r="H28" s="13">
        <f>SUM($F$6:F28)/(A28-$A$5)</f>
        <v>763.95652173913027</v>
      </c>
      <c r="I28" s="9">
        <f t="shared" si="10"/>
        <v>7.1628794656169807</v>
      </c>
      <c r="J28" s="9">
        <f>AVERAGE($I$6:I28)</f>
        <v>20.535375211293836</v>
      </c>
      <c r="K28" s="9">
        <f>SUM($E$6:E28)/H28</f>
        <v>0.18543812721719485</v>
      </c>
      <c r="L28" s="13">
        <f t="shared" si="11"/>
        <v>954.94565217391278</v>
      </c>
    </row>
    <row r="29" spans="1:12" x14ac:dyDescent="0.3">
      <c r="A29" s="6">
        <v>27</v>
      </c>
      <c r="B29" s="13">
        <v>6980</v>
      </c>
      <c r="C29" s="13">
        <f t="shared" si="6"/>
        <v>5902.666666666667</v>
      </c>
      <c r="D29" s="13">
        <f t="shared" si="7"/>
        <v>5360.333333333333</v>
      </c>
      <c r="E29" s="13">
        <f t="shared" si="8"/>
        <v>-1619.666666666667</v>
      </c>
      <c r="F29" s="13">
        <f t="shared" si="9"/>
        <v>1619.666666666667</v>
      </c>
      <c r="G29" s="13">
        <f>SUMSQ($E$6:E29)/(A29-$A$5)</f>
        <v>1275401.722222222</v>
      </c>
      <c r="H29" s="13">
        <f>SUM($F$6:F29)/(A29-$A$5)</f>
        <v>799.61111111111097</v>
      </c>
      <c r="I29" s="9">
        <f t="shared" si="10"/>
        <v>23.204393505253108</v>
      </c>
      <c r="J29" s="9">
        <f>AVERAGE($I$6:I29)</f>
        <v>20.646584306875472</v>
      </c>
      <c r="K29" s="9">
        <f>SUM($E$6:E29)/H29</f>
        <v>-1.8483985270617671</v>
      </c>
      <c r="L29" s="13">
        <f t="shared" si="11"/>
        <v>999.51388888888869</v>
      </c>
    </row>
    <row r="30" spans="1:12" x14ac:dyDescent="0.3">
      <c r="A30" s="6">
        <v>28</v>
      </c>
      <c r="B30" s="13">
        <v>6340</v>
      </c>
      <c r="C30" s="13">
        <f t="shared" si="6"/>
        <v>6303</v>
      </c>
      <c r="D30" s="13">
        <f t="shared" si="7"/>
        <v>5902.666666666667</v>
      </c>
      <c r="E30" s="13">
        <f t="shared" si="8"/>
        <v>-437.33333333333303</v>
      </c>
      <c r="F30" s="13">
        <f t="shared" si="9"/>
        <v>437.33333333333303</v>
      </c>
      <c r="G30" s="13">
        <f>SUMSQ($E$6:E30)/(A30-$A$5)</f>
        <v>1232036.071111111</v>
      </c>
      <c r="H30" s="13">
        <f>SUM($F$6:F30)/(A30-$A$5)</f>
        <v>785.11999999999989</v>
      </c>
      <c r="I30" s="9">
        <f t="shared" si="10"/>
        <v>6.8980021030494161</v>
      </c>
      <c r="J30" s="9">
        <f>AVERAGE($I$6:I30)</f>
        <v>20.09664101872243</v>
      </c>
      <c r="K30" s="9">
        <f>SUM($E$6:E30)/H30</f>
        <v>-2.4395421506691126</v>
      </c>
      <c r="L30" s="13">
        <f t="shared" si="11"/>
        <v>981.39999999999986</v>
      </c>
    </row>
    <row r="31" spans="1:12" x14ac:dyDescent="0.3">
      <c r="A31" s="6">
        <v>29</v>
      </c>
      <c r="B31" s="13">
        <v>6747</v>
      </c>
      <c r="C31" s="13">
        <f t="shared" si="6"/>
        <v>6689</v>
      </c>
      <c r="D31" s="13">
        <f t="shared" si="7"/>
        <v>6303</v>
      </c>
      <c r="E31" s="13">
        <f t="shared" si="8"/>
        <v>-444</v>
      </c>
      <c r="F31" s="13">
        <f t="shared" si="9"/>
        <v>444</v>
      </c>
      <c r="G31" s="13">
        <f>SUMSQ($E$6:E31)/(A31-$A$5)</f>
        <v>1192232.222222222</v>
      </c>
      <c r="H31" s="13">
        <f>SUM($F$6:F31)/(A31-$A$5)</f>
        <v>771.99999999999989</v>
      </c>
      <c r="I31" s="9">
        <f t="shared" si="10"/>
        <v>6.5807025344597605</v>
      </c>
      <c r="J31" s="9">
        <f>AVERAGE($I$6:I31)</f>
        <v>19.576797230866173</v>
      </c>
      <c r="K31" s="9">
        <f>SUM($E$6:E31)/H31</f>
        <v>-3.0561312607944737</v>
      </c>
      <c r="L31" s="13">
        <f t="shared" si="11"/>
        <v>964.99999999999989</v>
      </c>
    </row>
    <row r="32" spans="1:12" x14ac:dyDescent="0.3">
      <c r="A32" s="6">
        <v>30</v>
      </c>
      <c r="B32" s="13">
        <v>6515</v>
      </c>
      <c r="C32" s="13">
        <f t="shared" si="6"/>
        <v>6534</v>
      </c>
      <c r="D32" s="13">
        <f t="shared" si="7"/>
        <v>6689</v>
      </c>
      <c r="E32" s="13">
        <f t="shared" si="8"/>
        <v>174</v>
      </c>
      <c r="F32" s="13">
        <f t="shared" si="9"/>
        <v>174</v>
      </c>
      <c r="G32" s="13">
        <f>SUMSQ($E$6:E32)/(A32-$A$5)</f>
        <v>1149196.8065843619</v>
      </c>
      <c r="H32" s="13">
        <f>SUM($F$6:F32)/(A32-$A$5)</f>
        <v>749.85185185185173</v>
      </c>
      <c r="I32" s="9">
        <f t="shared" si="10"/>
        <v>2.6707597851112816</v>
      </c>
      <c r="J32" s="9">
        <f>AVERAGE($I$6:I32)</f>
        <v>18.950647695838214</v>
      </c>
      <c r="K32" s="9">
        <f>SUM($E$6:E32)/H32</f>
        <v>-2.9143534525338346</v>
      </c>
      <c r="L32" s="13">
        <f t="shared" si="11"/>
        <v>937.31481481481467</v>
      </c>
    </row>
    <row r="33" spans="1:12" x14ac:dyDescent="0.3">
      <c r="A33" s="6">
        <v>31</v>
      </c>
      <c r="B33" s="13">
        <v>6367</v>
      </c>
      <c r="C33" s="13">
        <f t="shared" si="6"/>
        <v>6543</v>
      </c>
      <c r="D33" s="13">
        <f t="shared" si="7"/>
        <v>6534</v>
      </c>
      <c r="E33" s="13">
        <f t="shared" si="8"/>
        <v>167</v>
      </c>
      <c r="F33" s="13">
        <f t="shared" si="9"/>
        <v>167</v>
      </c>
      <c r="G33" s="13">
        <f>SUMSQ($E$6:E33)/(A33-$A$5)</f>
        <v>1109150.0992063491</v>
      </c>
      <c r="H33" s="13">
        <f>SUM($F$6:F33)/(A33-$A$5)</f>
        <v>729.03571428571411</v>
      </c>
      <c r="I33" s="9">
        <f t="shared" si="10"/>
        <v>2.622899324642689</v>
      </c>
      <c r="J33" s="9">
        <f>AVERAGE($I$6:I33)</f>
        <v>18.367513825438376</v>
      </c>
      <c r="K33" s="9">
        <f>SUM($E$6:E33)/H33</f>
        <v>-2.7684971994970535</v>
      </c>
      <c r="L33" s="13">
        <f t="shared" si="11"/>
        <v>911.29464285714266</v>
      </c>
    </row>
    <row r="34" spans="1:12" x14ac:dyDescent="0.3">
      <c r="A34" s="6">
        <v>32</v>
      </c>
      <c r="B34" s="13">
        <v>6576</v>
      </c>
      <c r="C34" s="13">
        <f t="shared" si="6"/>
        <v>6486</v>
      </c>
      <c r="D34" s="13">
        <f t="shared" si="7"/>
        <v>6543</v>
      </c>
      <c r="E34" s="13">
        <f t="shared" si="8"/>
        <v>-33</v>
      </c>
      <c r="F34" s="13">
        <f t="shared" si="9"/>
        <v>33</v>
      </c>
      <c r="G34" s="13">
        <f>SUMSQ($E$6:E34)/(A34-$A$5)</f>
        <v>1070941.0957854404</v>
      </c>
      <c r="H34" s="13">
        <f>SUM($F$6:F34)/(A34-$A$5)</f>
        <v>705.03448275862058</v>
      </c>
      <c r="I34" s="9">
        <f t="shared" si="10"/>
        <v>0.50182481751824815</v>
      </c>
      <c r="J34" s="9">
        <f>AVERAGE($I$6:I34)</f>
        <v>17.751455583785958</v>
      </c>
      <c r="K34" s="9">
        <f>SUM($E$6:E34)/H34</f>
        <v>-2.9095503602986734</v>
      </c>
      <c r="L34" s="13">
        <f t="shared" si="11"/>
        <v>881.2931034482757</v>
      </c>
    </row>
    <row r="35" spans="1:12" x14ac:dyDescent="0.3">
      <c r="A35" s="6">
        <v>33</v>
      </c>
      <c r="B35" s="13">
        <v>6665</v>
      </c>
      <c r="C35" s="13">
        <f t="shared" si="6"/>
        <v>6536</v>
      </c>
      <c r="D35" s="13">
        <f t="shared" si="7"/>
        <v>6486</v>
      </c>
      <c r="E35" s="13">
        <f t="shared" si="8"/>
        <v>-179</v>
      </c>
      <c r="F35" s="13">
        <f t="shared" si="9"/>
        <v>179</v>
      </c>
      <c r="G35" s="13">
        <f>SUMSQ($E$6:E35)/(A35-$A$5)</f>
        <v>1036311.0925925925</v>
      </c>
      <c r="H35" s="13">
        <f>SUM($F$6:F35)/(A35-$A$5)</f>
        <v>687.49999999999989</v>
      </c>
      <c r="I35" s="9">
        <f t="shared" si="10"/>
        <v>2.6856714178544636</v>
      </c>
      <c r="J35" s="9">
        <f>AVERAGE($I$6:I35)</f>
        <v>17.249262778254906</v>
      </c>
      <c r="K35" s="9">
        <f>SUM($E$6:E35)/H35</f>
        <v>-3.2441212121212128</v>
      </c>
      <c r="L35" s="13">
        <f t="shared" si="11"/>
        <v>859.37499999999989</v>
      </c>
    </row>
    <row r="36" spans="1:12" x14ac:dyDescent="0.3">
      <c r="A36" s="6">
        <v>34</v>
      </c>
      <c r="B36" s="13">
        <v>7523</v>
      </c>
      <c r="C36" s="13">
        <f t="shared" si="6"/>
        <v>6921.333333333333</v>
      </c>
      <c r="D36" s="13">
        <f t="shared" si="7"/>
        <v>6536</v>
      </c>
      <c r="E36" s="13">
        <f t="shared" si="8"/>
        <v>-987</v>
      </c>
      <c r="F36" s="13">
        <f t="shared" si="9"/>
        <v>987</v>
      </c>
      <c r="G36" s="13">
        <f>SUMSQ($E$6:E36)/(A36-$A$5)</f>
        <v>1034306.5089605734</v>
      </c>
      <c r="H36" s="13">
        <f>SUM($F$6:F36)/(A36-$A$5)</f>
        <v>697.1612903225805</v>
      </c>
      <c r="I36" s="9">
        <f t="shared" si="10"/>
        <v>13.119766050777615</v>
      </c>
      <c r="J36" s="9">
        <f>AVERAGE($I$6:I36)</f>
        <v>17.1160532064008</v>
      </c>
      <c r="K36" s="9">
        <f>SUM($E$6:E36)/H36</f>
        <v>-4.6149052995249562</v>
      </c>
      <c r="L36" s="13">
        <f t="shared" si="11"/>
        <v>871.45161290322562</v>
      </c>
    </row>
    <row r="37" spans="1:12" x14ac:dyDescent="0.3">
      <c r="A37" s="6">
        <v>35</v>
      </c>
      <c r="B37" s="13">
        <v>6096</v>
      </c>
      <c r="C37" s="13">
        <f t="shared" si="6"/>
        <v>6761.333333333333</v>
      </c>
      <c r="D37" s="13">
        <f t="shared" si="7"/>
        <v>6921.333333333333</v>
      </c>
      <c r="E37" s="13">
        <f t="shared" si="8"/>
        <v>825.33333333333303</v>
      </c>
      <c r="F37" s="13">
        <f t="shared" si="9"/>
        <v>825.33333333333303</v>
      </c>
      <c r="G37" s="13">
        <f>SUMSQ($E$6:E37)/(A37-$A$5)</f>
        <v>1023271.1527777776</v>
      </c>
      <c r="H37" s="13">
        <f>SUM($F$6:F37)/(A37-$A$5)</f>
        <v>701.16666666666652</v>
      </c>
      <c r="I37" s="9">
        <f t="shared" si="10"/>
        <v>13.538932633420817</v>
      </c>
      <c r="J37" s="9">
        <f>AVERAGE($I$6:I37)</f>
        <v>17.004268188495175</v>
      </c>
      <c r="K37" s="9">
        <f>SUM($E$6:E37)/H37</f>
        <v>-3.4114570953173295</v>
      </c>
      <c r="L37" s="13">
        <f t="shared" si="11"/>
        <v>876.45833333333314</v>
      </c>
    </row>
    <row r="38" spans="1:12" x14ac:dyDescent="0.3">
      <c r="A38" s="6">
        <v>36</v>
      </c>
      <c r="B38" s="13">
        <v>6876</v>
      </c>
      <c r="C38" s="13">
        <f t="shared" si="6"/>
        <v>6831.666666666667</v>
      </c>
      <c r="D38" s="13">
        <f t="shared" si="7"/>
        <v>6761.333333333333</v>
      </c>
      <c r="E38" s="13">
        <f t="shared" si="8"/>
        <v>-114.66666666666697</v>
      </c>
      <c r="F38" s="13">
        <f t="shared" si="9"/>
        <v>114.66666666666697</v>
      </c>
      <c r="G38" s="13">
        <f>SUMSQ($E$6:E38)/(A38-$A$5)</f>
        <v>992661.37373737362</v>
      </c>
      <c r="H38" s="13">
        <f>SUM($F$6:F38)/(A38-$A$5)</f>
        <v>683.39393939393926</v>
      </c>
      <c r="I38" s="9">
        <f t="shared" si="10"/>
        <v>1.667636222610049</v>
      </c>
      <c r="J38" s="9">
        <f>AVERAGE($I$6:I38)</f>
        <v>16.539521765286537</v>
      </c>
      <c r="K38" s="9">
        <f>SUM($E$6:E38)/H38</f>
        <v>-3.6679673643135882</v>
      </c>
      <c r="L38" s="13">
        <f t="shared" si="11"/>
        <v>854.24242424242402</v>
      </c>
    </row>
    <row r="39" spans="1:12" x14ac:dyDescent="0.3">
      <c r="A39" s="6">
        <v>37</v>
      </c>
      <c r="B39" s="13">
        <v>6601</v>
      </c>
      <c r="C39" s="13">
        <f t="shared" si="6"/>
        <v>6524.333333333333</v>
      </c>
      <c r="D39" s="13">
        <f t="shared" si="7"/>
        <v>6831.666666666667</v>
      </c>
      <c r="E39" s="13">
        <f t="shared" si="8"/>
        <v>230.66666666666697</v>
      </c>
      <c r="F39" s="13">
        <f t="shared" si="9"/>
        <v>230.66666666666697</v>
      </c>
      <c r="G39" s="13">
        <f>SUMSQ($E$6:E39)/(A39-$A$5)</f>
        <v>965030.36601307173</v>
      </c>
      <c r="H39" s="13">
        <f>SUM($F$6:F39)/(A39-$A$5)</f>
        <v>670.07843137254895</v>
      </c>
      <c r="I39" s="9">
        <f t="shared" si="10"/>
        <v>3.4944200373680805</v>
      </c>
      <c r="J39" s="9">
        <f>AVERAGE($I$6:I39)</f>
        <v>16.155842302700698</v>
      </c>
      <c r="K39" s="9">
        <f>SUM($E$6:E39)/H39</f>
        <v>-3.3966173114063332</v>
      </c>
      <c r="L39" s="13">
        <f t="shared" si="11"/>
        <v>837.59803921568619</v>
      </c>
    </row>
    <row r="40" spans="1:12" x14ac:dyDescent="0.3">
      <c r="A40" s="6">
        <v>38</v>
      </c>
      <c r="B40" s="13">
        <v>6299</v>
      </c>
      <c r="C40" s="13">
        <f t="shared" si="6"/>
        <v>6592</v>
      </c>
      <c r="D40" s="13">
        <f t="shared" si="7"/>
        <v>6524.333333333333</v>
      </c>
      <c r="E40" s="13">
        <f t="shared" si="8"/>
        <v>225.33333333333303</v>
      </c>
      <c r="F40" s="13">
        <f t="shared" si="9"/>
        <v>225.33333333333303</v>
      </c>
      <c r="G40" s="13">
        <f>SUMSQ($E$6:E40)/(A40-$A$5)</f>
        <v>938908.78730158717</v>
      </c>
      <c r="H40" s="13">
        <f>SUM($F$6:F40)/(A40-$A$5)</f>
        <v>657.37142857142851</v>
      </c>
      <c r="I40" s="9">
        <f t="shared" si="10"/>
        <v>3.5772874001164157</v>
      </c>
      <c r="J40" s="9">
        <f>AVERAGE($I$6:I40)</f>
        <v>15.79645501976972</v>
      </c>
      <c r="K40" s="9">
        <f>SUM($E$6:E40)/H40</f>
        <v>-3.1194946685210954</v>
      </c>
      <c r="L40" s="13">
        <f t="shared" si="11"/>
        <v>821.71428571428567</v>
      </c>
    </row>
    <row r="41" spans="1:12" x14ac:dyDescent="0.3">
      <c r="A41" s="6">
        <v>39</v>
      </c>
      <c r="B41" s="13">
        <v>7377</v>
      </c>
      <c r="C41" s="13">
        <f t="shared" si="6"/>
        <v>6759</v>
      </c>
      <c r="D41" s="13">
        <f t="shared" si="7"/>
        <v>6592</v>
      </c>
      <c r="E41" s="13">
        <f t="shared" si="8"/>
        <v>-785</v>
      </c>
      <c r="F41" s="13">
        <f t="shared" si="9"/>
        <v>785</v>
      </c>
      <c r="G41" s="13">
        <f>SUMSQ($E$6:E41)/(A41-$A$5)</f>
        <v>929945.34876543202</v>
      </c>
      <c r="H41" s="13">
        <f>SUM($F$6:F41)/(A41-$A$5)</f>
        <v>660.91666666666652</v>
      </c>
      <c r="I41" s="9">
        <f t="shared" si="10"/>
        <v>10.641182052324794</v>
      </c>
      <c r="J41" s="9">
        <f>AVERAGE($I$6:I41)</f>
        <v>15.653252992896249</v>
      </c>
      <c r="K41" s="9">
        <f>SUM($E$6:E41)/H41</f>
        <v>-4.2905056108939625</v>
      </c>
      <c r="L41" s="13">
        <f t="shared" si="11"/>
        <v>826.14583333333314</v>
      </c>
    </row>
    <row r="42" spans="1:12" x14ac:dyDescent="0.3">
      <c r="A42" s="6">
        <v>40</v>
      </c>
      <c r="B42" s="13">
        <v>6694</v>
      </c>
      <c r="C42" s="13">
        <f t="shared" si="6"/>
        <v>6790</v>
      </c>
      <c r="D42" s="13">
        <f t="shared" si="7"/>
        <v>6759</v>
      </c>
      <c r="E42" s="13">
        <f t="shared" si="8"/>
        <v>65</v>
      </c>
      <c r="F42" s="13">
        <f t="shared" si="9"/>
        <v>65</v>
      </c>
      <c r="G42" s="13">
        <f>SUMSQ($E$6:E42)/(A42-$A$5)</f>
        <v>904925.87987987977</v>
      </c>
      <c r="H42" s="13">
        <f>SUM($F$6:F42)/(A42-$A$5)</f>
        <v>644.81081081081072</v>
      </c>
      <c r="I42" s="9">
        <f t="shared" si="10"/>
        <v>0.97101882282641172</v>
      </c>
      <c r="J42" s="9">
        <f>AVERAGE($I$6:I42)</f>
        <v>15.256435853164632</v>
      </c>
      <c r="K42" s="9">
        <f>SUM($E$6:E42)/H42</f>
        <v>-4.2968675776119838</v>
      </c>
      <c r="L42" s="13">
        <f t="shared" si="11"/>
        <v>806.01351351351343</v>
      </c>
    </row>
    <row r="43" spans="1:12" x14ac:dyDescent="0.3">
      <c r="A43" s="6">
        <v>41</v>
      </c>
      <c r="B43" s="13">
        <v>7617</v>
      </c>
      <c r="C43" s="13">
        <f t="shared" si="6"/>
        <v>7229.333333333333</v>
      </c>
      <c r="D43" s="13">
        <f t="shared" si="7"/>
        <v>6790</v>
      </c>
      <c r="E43" s="13">
        <f t="shared" si="8"/>
        <v>-827</v>
      </c>
      <c r="F43" s="13">
        <f t="shared" si="9"/>
        <v>827</v>
      </c>
      <c r="G43" s="13">
        <f>SUMSQ($E$6:E43)/(A43-$A$5)</f>
        <v>899110.17251461977</v>
      </c>
      <c r="H43" s="13">
        <f>SUM($F$6:F43)/(A43-$A$5)</f>
        <v>649.60526315789468</v>
      </c>
      <c r="I43" s="9">
        <f t="shared" si="10"/>
        <v>10.857292897466193</v>
      </c>
      <c r="J43" s="9">
        <f>AVERAGE($I$6:I43)</f>
        <v>15.140668933277832</v>
      </c>
      <c r="K43" s="9">
        <f>SUM($E$6:E43)/H43</f>
        <v>-5.538235095537102</v>
      </c>
      <c r="L43" s="13">
        <f t="shared" si="11"/>
        <v>812.00657894736833</v>
      </c>
    </row>
    <row r="44" spans="1:12" x14ac:dyDescent="0.3">
      <c r="A44" s="6">
        <v>42</v>
      </c>
      <c r="B44" s="13">
        <v>6933</v>
      </c>
      <c r="C44" s="13">
        <f t="shared" si="6"/>
        <v>7081.333333333333</v>
      </c>
      <c r="D44" s="13">
        <f t="shared" si="7"/>
        <v>7229.333333333333</v>
      </c>
      <c r="E44" s="13">
        <f t="shared" si="8"/>
        <v>296.33333333333303</v>
      </c>
      <c r="F44" s="13">
        <f t="shared" si="9"/>
        <v>296.33333333333303</v>
      </c>
      <c r="G44" s="13">
        <f>SUMSQ($E$6:E44)/(A44-$A$5)</f>
        <v>878307.69230769225</v>
      </c>
      <c r="H44" s="13">
        <f>SUM($F$6:F44)/(A44-$A$5)</f>
        <v>640.54700854700843</v>
      </c>
      <c r="I44" s="9">
        <f t="shared" si="10"/>
        <v>4.2742439540362476</v>
      </c>
      <c r="J44" s="9">
        <f>AVERAGE($I$6:I44)</f>
        <v>14.862042651758816</v>
      </c>
      <c r="K44" s="9">
        <f>SUM($E$6:E44)/H44</f>
        <v>-5.1539282664389434</v>
      </c>
      <c r="L44" s="13">
        <f t="shared" si="11"/>
        <v>800.68376068376051</v>
      </c>
    </row>
    <row r="45" spans="1:12" x14ac:dyDescent="0.3">
      <c r="A45" s="6">
        <v>43</v>
      </c>
      <c r="B45" s="13">
        <v>6381</v>
      </c>
      <c r="C45" s="13">
        <f t="shared" si="6"/>
        <v>6977</v>
      </c>
      <c r="D45" s="13">
        <f t="shared" si="7"/>
        <v>7081.333333333333</v>
      </c>
      <c r="E45" s="13">
        <f t="shared" si="8"/>
        <v>700.33333333333303</v>
      </c>
      <c r="F45" s="13">
        <f t="shared" si="9"/>
        <v>700.33333333333303</v>
      </c>
      <c r="G45" s="13">
        <f>SUMSQ($E$6:E45)/(A45-$A$5)</f>
        <v>868611.66944444436</v>
      </c>
      <c r="H45" s="13">
        <f>SUM($F$6:F45)/(A45-$A$5)</f>
        <v>642.04166666666652</v>
      </c>
      <c r="I45" s="9">
        <f t="shared" si="10"/>
        <v>10.975291229169928</v>
      </c>
      <c r="J45" s="9">
        <f>AVERAGE($I$6:I45)</f>
        <v>14.764873866194094</v>
      </c>
      <c r="K45" s="9">
        <f>SUM($E$6:E45)/H45</f>
        <v>-4.0511389447725383</v>
      </c>
      <c r="L45" s="13">
        <f t="shared" si="11"/>
        <v>802.55208333333314</v>
      </c>
    </row>
    <row r="46" spans="1:12" x14ac:dyDescent="0.3">
      <c r="A46" s="6">
        <v>44</v>
      </c>
      <c r="B46" s="13">
        <v>7553</v>
      </c>
      <c r="C46" s="13">
        <f t="shared" si="6"/>
        <v>6955.666666666667</v>
      </c>
      <c r="D46" s="13">
        <f t="shared" si="7"/>
        <v>6977</v>
      </c>
      <c r="E46" s="13">
        <f t="shared" si="8"/>
        <v>-576</v>
      </c>
      <c r="F46" s="13">
        <f t="shared" si="9"/>
        <v>576</v>
      </c>
      <c r="G46" s="13">
        <f>SUMSQ($E$6:E46)/(A46-$A$5)</f>
        <v>855518.11653116532</v>
      </c>
      <c r="H46" s="13">
        <f>SUM($F$6:F46)/(A46-$A$5)</f>
        <v>640.43089430894292</v>
      </c>
      <c r="I46" s="9">
        <f t="shared" si="10"/>
        <v>7.626108830928108</v>
      </c>
      <c r="J46" s="9">
        <f>AVERAGE($I$6:I46)</f>
        <v>14.590757645821753</v>
      </c>
      <c r="K46" s="9">
        <f>SUM($E$6:E46)/H46</f>
        <v>-4.9607225826107966</v>
      </c>
      <c r="L46" s="13">
        <f t="shared" si="11"/>
        <v>800.5386178861786</v>
      </c>
    </row>
    <row r="47" spans="1:12" x14ac:dyDescent="0.3">
      <c r="A47" s="6">
        <v>45</v>
      </c>
      <c r="B47" s="13">
        <v>7291</v>
      </c>
      <c r="C47" s="13">
        <f t="shared" si="6"/>
        <v>7075</v>
      </c>
      <c r="D47" s="13">
        <f t="shared" si="7"/>
        <v>6955.666666666667</v>
      </c>
      <c r="E47" s="13">
        <f t="shared" si="8"/>
        <v>-335.33333333333303</v>
      </c>
      <c r="F47" s="13">
        <f t="shared" si="9"/>
        <v>335.33333333333303</v>
      </c>
      <c r="G47" s="13">
        <f>SUMSQ($E$6:E47)/(A47-$A$5)</f>
        <v>837825.98148148158</v>
      </c>
      <c r="H47" s="13">
        <f>SUM($F$6:F47)/(A47-$A$5)</f>
        <v>633.16666666666652</v>
      </c>
      <c r="I47" s="9">
        <f t="shared" si="10"/>
        <v>4.5992776482421203</v>
      </c>
      <c r="J47" s="9">
        <f>AVERAGE($I$6:I47)</f>
        <v>14.352865264927001</v>
      </c>
      <c r="K47" s="9">
        <f>SUM($E$6:E47)/H47</f>
        <v>-5.5472492761252994</v>
      </c>
      <c r="L47" s="13">
        <f t="shared" si="11"/>
        <v>791.45833333333314</v>
      </c>
    </row>
    <row r="48" spans="1:12" x14ac:dyDescent="0.3">
      <c r="A48" s="6">
        <v>46</v>
      </c>
      <c r="B48" s="13">
        <v>7353</v>
      </c>
      <c r="C48" s="13">
        <f t="shared" si="6"/>
        <v>7399</v>
      </c>
      <c r="D48" s="13">
        <f t="shared" si="7"/>
        <v>7075</v>
      </c>
      <c r="E48" s="13">
        <f t="shared" si="8"/>
        <v>-278</v>
      </c>
      <c r="F48" s="13">
        <f t="shared" si="9"/>
        <v>278</v>
      </c>
      <c r="G48" s="13">
        <f>SUMSQ($E$6:E48)/(A48-$A$5)</f>
        <v>820138.95865633083</v>
      </c>
      <c r="H48" s="13">
        <f>SUM($F$6:F48)/(A48-$A$5)</f>
        <v>624.90697674418584</v>
      </c>
      <c r="I48" s="9">
        <f t="shared" si="10"/>
        <v>3.7807697538419691</v>
      </c>
      <c r="J48" s="9">
        <f>AVERAGE($I$6:I48)</f>
        <v>14.107002578622698</v>
      </c>
      <c r="K48" s="9">
        <f>SUM($E$6:E48)/H48</f>
        <v>-6.0654360959150546</v>
      </c>
      <c r="L48" s="13">
        <f t="shared" si="11"/>
        <v>781.13372093023236</v>
      </c>
    </row>
    <row r="49" spans="1:12" x14ac:dyDescent="0.3">
      <c r="A49" s="6">
        <v>47</v>
      </c>
      <c r="B49" s="13">
        <v>6350</v>
      </c>
      <c r="C49" s="13">
        <f t="shared" si="6"/>
        <v>6998</v>
      </c>
      <c r="D49" s="13">
        <f t="shared" si="7"/>
        <v>7399</v>
      </c>
      <c r="E49" s="13">
        <f t="shared" si="8"/>
        <v>1049</v>
      </c>
      <c r="F49" s="13">
        <f t="shared" si="9"/>
        <v>1049</v>
      </c>
      <c r="G49" s="13">
        <f>SUMSQ($E$6:E49)/(A49-$A$5)</f>
        <v>826508.55050505057</v>
      </c>
      <c r="H49" s="13">
        <f>SUM($F$6:F49)/(A49-$A$5)</f>
        <v>634.54545454545439</v>
      </c>
      <c r="I49" s="9">
        <f t="shared" si="10"/>
        <v>16.519685039370081</v>
      </c>
      <c r="J49" s="9">
        <f>AVERAGE($I$6:I49)</f>
        <v>14.16183627091241</v>
      </c>
      <c r="K49" s="9">
        <f>SUM($E$6:E49)/H49</f>
        <v>-4.3201528175740238</v>
      </c>
      <c r="L49" s="13">
        <f t="shared" si="11"/>
        <v>793.18181818181802</v>
      </c>
    </row>
    <row r="50" spans="1:12" x14ac:dyDescent="0.3">
      <c r="A50" s="6">
        <v>48</v>
      </c>
      <c r="B50" s="13">
        <v>6727</v>
      </c>
      <c r="C50" s="13">
        <f t="shared" si="6"/>
        <v>6810</v>
      </c>
      <c r="D50" s="13">
        <f t="shared" si="7"/>
        <v>6998</v>
      </c>
      <c r="E50" s="13">
        <f t="shared" si="8"/>
        <v>271</v>
      </c>
      <c r="F50" s="13">
        <f t="shared" si="9"/>
        <v>271</v>
      </c>
      <c r="G50" s="13">
        <f>SUMSQ($E$6:E50)/(A50-$A$5)</f>
        <v>809773.7160493827</v>
      </c>
      <c r="H50" s="13">
        <f>SUM($F$6:F50)/(A50-$A$5)</f>
        <v>626.46666666666647</v>
      </c>
      <c r="I50" s="9">
        <f t="shared" si="10"/>
        <v>4.0285416976363901</v>
      </c>
      <c r="J50" s="9">
        <f>AVERAGE($I$6:I50)</f>
        <v>13.936651947061831</v>
      </c>
      <c r="K50" s="9">
        <f>SUM($E$6:E50)/H50</f>
        <v>-3.9432797701394091</v>
      </c>
      <c r="L50" s="13">
        <f t="shared" si="11"/>
        <v>783.08333333333303</v>
      </c>
    </row>
    <row r="51" spans="1:12" x14ac:dyDescent="0.3">
      <c r="A51" s="6">
        <v>49</v>
      </c>
      <c r="B51" s="13">
        <v>6848</v>
      </c>
      <c r="C51" s="13">
        <f t="shared" si="6"/>
        <v>6641.666666666667</v>
      </c>
      <c r="D51" s="13">
        <f t="shared" si="7"/>
        <v>6810</v>
      </c>
      <c r="E51" s="13">
        <f t="shared" si="8"/>
        <v>-38</v>
      </c>
      <c r="F51" s="13">
        <f t="shared" si="9"/>
        <v>38</v>
      </c>
      <c r="G51" s="13">
        <f>SUMSQ($E$6:E51)/(A51-$A$5)</f>
        <v>792201.33091787447</v>
      </c>
      <c r="H51" s="13">
        <f>SUM($F$6:F51)/(A51-$A$5)</f>
        <v>613.67391304347814</v>
      </c>
      <c r="I51" s="9">
        <f t="shared" si="10"/>
        <v>0.5549065420560747</v>
      </c>
      <c r="J51" s="9">
        <f>AVERAGE($I$6:I51)</f>
        <v>13.645744438257358</v>
      </c>
      <c r="K51" s="9">
        <f>SUM($E$6:E51)/H51</f>
        <v>-4.0874042060764957</v>
      </c>
      <c r="L51" s="13">
        <f t="shared" si="11"/>
        <v>767.09239130434764</v>
      </c>
    </row>
    <row r="52" spans="1:12" x14ac:dyDescent="0.3">
      <c r="A52" s="6">
        <v>50</v>
      </c>
      <c r="B52" s="13">
        <v>6097</v>
      </c>
      <c r="C52" s="13">
        <f t="shared" si="6"/>
        <v>6557.333333333333</v>
      </c>
      <c r="D52" s="13">
        <f t="shared" si="7"/>
        <v>6641.666666666667</v>
      </c>
      <c r="E52" s="13">
        <f t="shared" si="8"/>
        <v>544.66666666666697</v>
      </c>
      <c r="F52" s="13">
        <f t="shared" si="9"/>
        <v>544.66666666666697</v>
      </c>
      <c r="G52" s="13">
        <f>SUMSQ($E$6:E52)/(A52-$A$5)</f>
        <v>781657.93617021281</v>
      </c>
      <c r="H52" s="13">
        <f>SUM($F$6:F52)/(A52-$A$5)</f>
        <v>612.20567375886515</v>
      </c>
      <c r="I52" s="9">
        <f t="shared" si="10"/>
        <v>8.9333552020119242</v>
      </c>
      <c r="J52" s="9">
        <f>AVERAGE($I$6:I52)</f>
        <v>13.545480837486179</v>
      </c>
      <c r="K52" s="9">
        <f>SUM($E$6:E52)/H52</f>
        <v>-3.2075277163146878</v>
      </c>
      <c r="L52" s="13">
        <f t="shared" si="11"/>
        <v>765.2570921985814</v>
      </c>
    </row>
    <row r="53" spans="1:12" x14ac:dyDescent="0.3">
      <c r="A53" s="6">
        <v>51</v>
      </c>
      <c r="B53" s="13">
        <v>7174</v>
      </c>
      <c r="C53" s="13">
        <f t="shared" si="6"/>
        <v>6706.333333333333</v>
      </c>
      <c r="D53" s="13">
        <f t="shared" si="7"/>
        <v>6557.333333333333</v>
      </c>
      <c r="E53" s="13">
        <f t="shared" si="8"/>
        <v>-616.66666666666697</v>
      </c>
      <c r="F53" s="13">
        <f t="shared" si="9"/>
        <v>616.66666666666697</v>
      </c>
      <c r="G53" s="13">
        <f>SUMSQ($E$6:E53)/(A53-$A$5)</f>
        <v>773295.84953703696</v>
      </c>
      <c r="H53" s="13">
        <f>SUM($F$6:F53)/(A53-$A$5)</f>
        <v>612.29861111111097</v>
      </c>
      <c r="I53" s="9">
        <f t="shared" si="10"/>
        <v>8.5958554037728874</v>
      </c>
      <c r="J53" s="9">
        <f>AVERAGE($I$6:I53)</f>
        <v>13.442363640950488</v>
      </c>
      <c r="K53" s="9">
        <f>SUM($E$6:E53)/H53</f>
        <v>-4.2141747286522806</v>
      </c>
      <c r="L53" s="13">
        <f t="shared" si="11"/>
        <v>765.37326388888869</v>
      </c>
    </row>
    <row r="54" spans="1:12" x14ac:dyDescent="0.3">
      <c r="A54" s="6">
        <v>52</v>
      </c>
      <c r="B54" s="13">
        <v>6289</v>
      </c>
      <c r="C54" s="13">
        <f t="shared" si="6"/>
        <v>6520</v>
      </c>
      <c r="D54" s="13">
        <f t="shared" si="7"/>
        <v>6706.333333333333</v>
      </c>
      <c r="E54" s="13">
        <f t="shared" si="8"/>
        <v>417.33333333333303</v>
      </c>
      <c r="F54" s="13">
        <f t="shared" si="9"/>
        <v>417.33333333333303</v>
      </c>
      <c r="G54" s="13">
        <f>SUMSQ($E$6:E54)/(A54-$A$5)</f>
        <v>761068.73242630379</v>
      </c>
      <c r="H54" s="13">
        <f>SUM($F$6:F54)/(A54-$A$5)</f>
        <v>608.31972789115639</v>
      </c>
      <c r="I54" s="9">
        <f t="shared" si="10"/>
        <v>6.6359251603328522</v>
      </c>
      <c r="J54" s="9">
        <f>AVERAGE($I$6:I54)</f>
        <v>13.303456733182779</v>
      </c>
      <c r="K54" s="9">
        <f>SUM($E$6:E54)/H54</f>
        <v>-3.5556959618890023</v>
      </c>
      <c r="L54" s="13">
        <f t="shared" si="11"/>
        <v>760.39965986394554</v>
      </c>
    </row>
    <row r="55" spans="1:12" x14ac:dyDescent="0.3">
      <c r="A55" s="6">
        <v>53</v>
      </c>
      <c r="B55" s="13">
        <v>6927</v>
      </c>
      <c r="C55" s="13">
        <f t="shared" si="6"/>
        <v>6796.666666666667</v>
      </c>
      <c r="D55" s="13">
        <f t="shared" si="7"/>
        <v>6520</v>
      </c>
      <c r="E55" s="13">
        <f t="shared" si="8"/>
        <v>-407</v>
      </c>
      <c r="F55" s="13">
        <f t="shared" si="9"/>
        <v>407</v>
      </c>
      <c r="G55" s="13">
        <f>SUMSQ($E$6:E55)/(A55-$A$5)</f>
        <v>749160.33777777781</v>
      </c>
      <c r="H55" s="13">
        <f>SUM($F$6:F55)/(A55-$A$5)</f>
        <v>604.29333333333318</v>
      </c>
      <c r="I55" s="9">
        <f t="shared" si="10"/>
        <v>5.8755594052259275</v>
      </c>
      <c r="J55" s="9">
        <f>AVERAGE($I$6:I55)</f>
        <v>13.154898786623642</v>
      </c>
      <c r="K55" s="9">
        <f>SUM($E$6:E55)/H55</f>
        <v>-4.2529014606592854</v>
      </c>
      <c r="L55" s="13">
        <f t="shared" si="11"/>
        <v>755.36666666666645</v>
      </c>
    </row>
    <row r="56" spans="1:12" x14ac:dyDescent="0.3">
      <c r="A56" s="6">
        <v>54</v>
      </c>
      <c r="B56" s="13">
        <v>6605</v>
      </c>
      <c r="C56" s="13">
        <f t="shared" si="6"/>
        <v>6607</v>
      </c>
      <c r="D56" s="13">
        <f t="shared" si="7"/>
        <v>6796.666666666667</v>
      </c>
      <c r="E56" s="13">
        <f t="shared" si="8"/>
        <v>191.66666666666697</v>
      </c>
      <c r="F56" s="13">
        <f t="shared" si="9"/>
        <v>191.66666666666697</v>
      </c>
      <c r="G56" s="13">
        <f>SUMSQ($E$6:E56)/(A56-$A$5)</f>
        <v>735191.23529411759</v>
      </c>
      <c r="H56" s="13">
        <f>SUM($F$6:F56)/(A56-$A$5)</f>
        <v>596.20261437908482</v>
      </c>
      <c r="I56" s="9">
        <f t="shared" si="10"/>
        <v>2.9018420388594546</v>
      </c>
      <c r="J56" s="9">
        <f>AVERAGE($I$6:I56)</f>
        <v>12.953858458236107</v>
      </c>
      <c r="K56" s="9">
        <f>SUM($E$6:E56)/H56</f>
        <v>-3.9891360352558158</v>
      </c>
      <c r="L56" s="13">
        <f t="shared" si="11"/>
        <v>745.25326797385605</v>
      </c>
    </row>
    <row r="57" spans="1:12" x14ac:dyDescent="0.3">
      <c r="A57" s="6">
        <v>55</v>
      </c>
      <c r="B57" s="13">
        <v>7075</v>
      </c>
      <c r="C57" s="13">
        <f t="shared" si="6"/>
        <v>6869</v>
      </c>
      <c r="D57" s="13">
        <f t="shared" si="7"/>
        <v>6607</v>
      </c>
      <c r="E57" s="13">
        <f t="shared" si="8"/>
        <v>-468</v>
      </c>
      <c r="F57" s="13">
        <f t="shared" si="9"/>
        <v>468</v>
      </c>
      <c r="G57" s="13">
        <f>SUMSQ($E$6:E57)/(A57-$A$5)</f>
        <v>725264.94230769225</v>
      </c>
      <c r="H57" s="13">
        <f>SUM($F$6:F57)/(A57-$A$5)</f>
        <v>593.73717948717945</v>
      </c>
      <c r="I57" s="9">
        <f t="shared" si="10"/>
        <v>6.6148409893992923</v>
      </c>
      <c r="J57" s="9">
        <f>AVERAGE($I$6:I57)</f>
        <v>12.831954276143092</v>
      </c>
      <c r="K57" s="9">
        <f>SUM($E$6:E57)/H57</f>
        <v>-4.7939280740204939</v>
      </c>
      <c r="L57" s="13">
        <f t="shared" si="11"/>
        <v>742.17147435897436</v>
      </c>
    </row>
    <row r="58" spans="1:12" x14ac:dyDescent="0.3">
      <c r="A58" s="6">
        <v>56</v>
      </c>
      <c r="B58" s="13">
        <v>7057</v>
      </c>
      <c r="C58" s="13">
        <f t="shared" si="6"/>
        <v>6912.333333333333</v>
      </c>
      <c r="D58" s="13">
        <f t="shared" si="7"/>
        <v>6869</v>
      </c>
      <c r="E58" s="13">
        <f t="shared" si="8"/>
        <v>-188</v>
      </c>
      <c r="F58" s="13">
        <f t="shared" si="9"/>
        <v>188</v>
      </c>
      <c r="G58" s="13">
        <f>SUMSQ($E$6:E58)/(A58-$A$5)</f>
        <v>712247.5660377359</v>
      </c>
      <c r="H58" s="13">
        <f>SUM($F$6:F58)/(A58-$A$5)</f>
        <v>586.08176100628918</v>
      </c>
      <c r="I58" s="9">
        <f t="shared" si="10"/>
        <v>2.6640215388975488</v>
      </c>
      <c r="J58" s="9">
        <f>AVERAGE($I$6:I58)</f>
        <v>12.640106488647895</v>
      </c>
      <c r="K58" s="9">
        <f>SUM($E$6:E58)/H58</f>
        <v>-5.1773208709369358</v>
      </c>
      <c r="L58" s="13">
        <f t="shared" si="11"/>
        <v>732.60220125786145</v>
      </c>
    </row>
    <row r="59" spans="1:12" x14ac:dyDescent="0.3">
      <c r="A59" s="6">
        <v>57</v>
      </c>
      <c r="B59" s="13">
        <v>6812</v>
      </c>
      <c r="C59" s="13">
        <f t="shared" si="6"/>
        <v>6981.333333333333</v>
      </c>
      <c r="D59" s="13">
        <f t="shared" si="7"/>
        <v>6912.333333333333</v>
      </c>
      <c r="E59" s="13">
        <f t="shared" si="8"/>
        <v>100.33333333333303</v>
      </c>
      <c r="F59" s="13">
        <f t="shared" si="9"/>
        <v>100.33333333333303</v>
      </c>
      <c r="G59" s="13">
        <f>SUMSQ($E$6:E59)/(A59-$A$5)</f>
        <v>699244.2181069958</v>
      </c>
      <c r="H59" s="13">
        <f>SUM($F$6:F59)/(A59-$A$5)</f>
        <v>577.08641975308626</v>
      </c>
      <c r="I59" s="9">
        <f t="shared" si="10"/>
        <v>1.4728909767077663</v>
      </c>
      <c r="J59" s="9">
        <f>AVERAGE($I$6:I59)</f>
        <v>12.433306201389744</v>
      </c>
      <c r="K59" s="9">
        <f>SUM($E$6:E59)/H59</f>
        <v>-5.0841605339722786</v>
      </c>
      <c r="L59" s="13">
        <f t="shared" si="11"/>
        <v>721.35802469135785</v>
      </c>
    </row>
    <row r="60" spans="1:12" x14ac:dyDescent="0.3">
      <c r="A60" s="6">
        <v>58</v>
      </c>
      <c r="B60" s="13">
        <v>6478</v>
      </c>
      <c r="C60" s="13">
        <f t="shared" si="6"/>
        <v>6782.333333333333</v>
      </c>
      <c r="D60" s="13">
        <f t="shared" si="7"/>
        <v>6981.333333333333</v>
      </c>
      <c r="E60" s="13">
        <f t="shared" si="8"/>
        <v>503.33333333333303</v>
      </c>
      <c r="F60" s="13">
        <f t="shared" si="9"/>
        <v>503.33333333333303</v>
      </c>
      <c r="G60" s="13">
        <f>SUMSQ($E$6:E60)/(A60-$A$5)</f>
        <v>691136.94949494954</v>
      </c>
      <c r="H60" s="13">
        <f>SUM($F$6:F60)/(A60-$A$5)</f>
        <v>575.74545454545444</v>
      </c>
      <c r="I60" s="9">
        <f t="shared" si="10"/>
        <v>7.7698878254605281</v>
      </c>
      <c r="J60" s="9">
        <f>AVERAGE($I$6:I60)</f>
        <v>12.348516776372849</v>
      </c>
      <c r="K60" s="9">
        <f>SUM($E$6:E60)/H60</f>
        <v>-4.2217730899597923</v>
      </c>
      <c r="L60" s="13">
        <f t="shared" si="11"/>
        <v>719.68181818181802</v>
      </c>
    </row>
    <row r="61" spans="1:12" x14ac:dyDescent="0.3">
      <c r="A61" s="6">
        <v>59</v>
      </c>
      <c r="B61" s="13">
        <v>5630</v>
      </c>
      <c r="C61" s="13">
        <f t="shared" si="6"/>
        <v>6306.666666666667</v>
      </c>
      <c r="D61" s="13">
        <f t="shared" si="7"/>
        <v>6782.333333333333</v>
      </c>
      <c r="E61" s="13">
        <f t="shared" si="8"/>
        <v>1152.333333333333</v>
      </c>
      <c r="F61" s="13">
        <f t="shared" si="9"/>
        <v>1152.333333333333</v>
      </c>
      <c r="G61" s="13">
        <f>SUMSQ($E$6:E61)/(A61-$A$5)</f>
        <v>702507.22023809527</v>
      </c>
      <c r="H61" s="13">
        <f>SUM($F$6:F61)/(A61-$A$5)</f>
        <v>586.04166666666663</v>
      </c>
      <c r="I61" s="9">
        <f t="shared" si="10"/>
        <v>20.46773238602723</v>
      </c>
      <c r="J61" s="9">
        <f>AVERAGE($I$6:I61)</f>
        <v>12.493502769402392</v>
      </c>
      <c r="K61" s="9">
        <f>SUM($E$6:E61)/H61</f>
        <v>-2.18130110202631</v>
      </c>
      <c r="L61" s="13">
        <f t="shared" si="11"/>
        <v>732.55208333333326</v>
      </c>
    </row>
    <row r="62" spans="1:12" x14ac:dyDescent="0.3">
      <c r="A62" s="6">
        <v>60</v>
      </c>
      <c r="B62" s="13">
        <v>6663</v>
      </c>
      <c r="C62" s="13">
        <f t="shared" si="6"/>
        <v>6257</v>
      </c>
      <c r="D62" s="13">
        <f t="shared" si="7"/>
        <v>6306.666666666667</v>
      </c>
      <c r="E62" s="13">
        <f t="shared" si="8"/>
        <v>-356.33333333333303</v>
      </c>
      <c r="F62" s="13">
        <f t="shared" si="9"/>
        <v>356.33333333333303</v>
      </c>
      <c r="G62" s="13">
        <f>SUMSQ($E$6:E62)/(A62-$A$5)</f>
        <v>692410.1364522418</v>
      </c>
      <c r="H62" s="13">
        <f>SUM($F$6:F62)/(A62-$A$5)</f>
        <v>582.01169590643269</v>
      </c>
      <c r="I62" s="9">
        <f t="shared" si="10"/>
        <v>5.3479413677522594</v>
      </c>
      <c r="J62" s="9">
        <f>AVERAGE($I$6:I62)</f>
        <v>12.368142043057652</v>
      </c>
      <c r="K62" s="9">
        <f>SUM($E$6:E62)/H62</f>
        <v>-2.8086491700494385</v>
      </c>
      <c r="L62" s="13">
        <f t="shared" si="11"/>
        <v>727.51461988304084</v>
      </c>
    </row>
    <row r="63" spans="1:12" x14ac:dyDescent="0.3">
      <c r="A63" s="10"/>
    </row>
    <row r="64" spans="1:12" x14ac:dyDescent="0.3">
      <c r="A64" s="11"/>
    </row>
    <row r="65" spans="1:1" x14ac:dyDescent="0.3">
      <c r="A65" s="10"/>
    </row>
    <row r="66" spans="1:1" x14ac:dyDescent="0.3">
      <c r="A66" s="11"/>
    </row>
    <row r="67" spans="1:1" x14ac:dyDescent="0.3">
      <c r="A67" s="10"/>
    </row>
    <row r="68" spans="1:1" x14ac:dyDescent="0.3">
      <c r="A68" s="11"/>
    </row>
    <row r="69" spans="1:1" x14ac:dyDescent="0.3">
      <c r="A69" s="10"/>
    </row>
    <row r="70" spans="1:1" x14ac:dyDescent="0.3">
      <c r="A70" s="11"/>
    </row>
    <row r="71" spans="1:1" x14ac:dyDescent="0.3">
      <c r="A71" s="10"/>
    </row>
    <row r="72" spans="1:1" x14ac:dyDescent="0.3">
      <c r="A72" s="11"/>
    </row>
    <row r="73" spans="1:1" x14ac:dyDescent="0.3">
      <c r="A73" s="10"/>
    </row>
    <row r="74" spans="1:1" x14ac:dyDescent="0.3">
      <c r="A74" s="11"/>
    </row>
    <row r="75" spans="1:1" x14ac:dyDescent="0.3">
      <c r="A75" s="10"/>
    </row>
    <row r="76" spans="1:1" x14ac:dyDescent="0.3">
      <c r="A76" s="11"/>
    </row>
    <row r="77" spans="1:1" x14ac:dyDescent="0.3">
      <c r="A77" s="10"/>
    </row>
    <row r="78" spans="1:1" x14ac:dyDescent="0.3">
      <c r="A78" s="11"/>
    </row>
    <row r="79" spans="1:1" x14ac:dyDescent="0.3">
      <c r="A79" s="10"/>
    </row>
    <row r="80" spans="1:1" x14ac:dyDescent="0.3">
      <c r="A80" s="11"/>
    </row>
    <row r="81" spans="1:1" x14ac:dyDescent="0.3">
      <c r="A81" s="10"/>
    </row>
    <row r="82" spans="1:1" x14ac:dyDescent="0.3">
      <c r="A82" s="11"/>
    </row>
    <row r="83" spans="1:1" x14ac:dyDescent="0.3">
      <c r="A83" s="10"/>
    </row>
    <row r="84" spans="1:1" x14ac:dyDescent="0.3">
      <c r="A84" s="11"/>
    </row>
    <row r="85" spans="1:1" x14ac:dyDescent="0.3">
      <c r="A85" s="10"/>
    </row>
    <row r="86" spans="1:1" x14ac:dyDescent="0.3">
      <c r="A86" s="11"/>
    </row>
    <row r="87" spans="1:1" x14ac:dyDescent="0.3">
      <c r="A87" s="10"/>
    </row>
    <row r="88" spans="1:1" x14ac:dyDescent="0.3">
      <c r="A88" s="11"/>
    </row>
    <row r="89" spans="1:1" x14ac:dyDescent="0.3">
      <c r="A89" s="10"/>
    </row>
    <row r="90" spans="1:1" x14ac:dyDescent="0.3">
      <c r="A90" s="11"/>
    </row>
    <row r="91" spans="1:1" x14ac:dyDescent="0.3">
      <c r="A91" s="10"/>
    </row>
    <row r="92" spans="1:1" x14ac:dyDescent="0.3">
      <c r="A92" s="11"/>
    </row>
    <row r="93" spans="1:1" x14ac:dyDescent="0.3">
      <c r="A93" s="10"/>
    </row>
    <row r="94" spans="1:1" x14ac:dyDescent="0.3">
      <c r="A94" s="11"/>
    </row>
    <row r="95" spans="1:1" x14ac:dyDescent="0.3">
      <c r="A95" s="10"/>
    </row>
    <row r="96" spans="1:1" x14ac:dyDescent="0.3">
      <c r="A96" s="11"/>
    </row>
    <row r="97" spans="1:1" x14ac:dyDescent="0.3">
      <c r="A97" s="10"/>
    </row>
    <row r="98" spans="1:1" x14ac:dyDescent="0.3">
      <c r="A98" s="11"/>
    </row>
    <row r="99" spans="1:1" x14ac:dyDescent="0.3">
      <c r="A99" s="10"/>
    </row>
    <row r="100" spans="1:1" x14ac:dyDescent="0.3">
      <c r="A100" s="11"/>
    </row>
    <row r="101" spans="1:1" x14ac:dyDescent="0.3">
      <c r="A101" s="10"/>
    </row>
    <row r="102" spans="1:1" x14ac:dyDescent="0.3">
      <c r="A102" s="11"/>
    </row>
    <row r="103" spans="1:1" x14ac:dyDescent="0.3">
      <c r="A103" s="10"/>
    </row>
    <row r="104" spans="1:1" x14ac:dyDescent="0.3">
      <c r="A104" s="11"/>
    </row>
    <row r="105" spans="1:1" x14ac:dyDescent="0.3">
      <c r="A105" s="10"/>
    </row>
    <row r="106" spans="1:1" x14ac:dyDescent="0.3">
      <c r="A106" s="11"/>
    </row>
    <row r="107" spans="1:1" x14ac:dyDescent="0.3">
      <c r="A107" s="10"/>
    </row>
    <row r="108" spans="1:1" x14ac:dyDescent="0.3">
      <c r="A108" s="11"/>
    </row>
    <row r="109" spans="1:1" x14ac:dyDescent="0.3">
      <c r="A109" s="10"/>
    </row>
    <row r="110" spans="1:1" x14ac:dyDescent="0.3">
      <c r="A110" s="11"/>
    </row>
    <row r="111" spans="1:1" x14ac:dyDescent="0.3">
      <c r="A111" s="10"/>
    </row>
    <row r="112" spans="1:1" x14ac:dyDescent="0.3">
      <c r="A112" s="11"/>
    </row>
    <row r="113" spans="1:1" x14ac:dyDescent="0.3">
      <c r="A113" s="10"/>
    </row>
    <row r="114" spans="1:1" x14ac:dyDescent="0.3">
      <c r="A114" s="11"/>
    </row>
    <row r="115" spans="1:1" x14ac:dyDescent="0.3">
      <c r="A115" s="10"/>
    </row>
    <row r="116" spans="1:1" x14ac:dyDescent="0.3">
      <c r="A116" s="11"/>
    </row>
    <row r="117" spans="1:1" x14ac:dyDescent="0.3">
      <c r="A117" s="10"/>
    </row>
    <row r="118" spans="1:1" x14ac:dyDescent="0.3">
      <c r="A118" s="11"/>
    </row>
    <row r="119" spans="1:1" x14ac:dyDescent="0.3">
      <c r="A119" s="10"/>
    </row>
    <row r="120" spans="1:1" x14ac:dyDescent="0.3">
      <c r="A120" s="11"/>
    </row>
    <row r="121" spans="1:1" x14ac:dyDescent="0.3">
      <c r="A121" s="10"/>
    </row>
    <row r="122" spans="1:1" x14ac:dyDescent="0.3">
      <c r="A122" s="11"/>
    </row>
    <row r="123" spans="1:1" x14ac:dyDescent="0.3">
      <c r="A123" s="10"/>
    </row>
    <row r="124" spans="1:1" x14ac:dyDescent="0.3">
      <c r="A124" s="11"/>
    </row>
    <row r="125" spans="1:1" x14ac:dyDescent="0.3">
      <c r="A125" s="10"/>
    </row>
    <row r="126" spans="1:1" x14ac:dyDescent="0.3">
      <c r="A126" s="11"/>
    </row>
    <row r="127" spans="1:1" x14ac:dyDescent="0.3">
      <c r="A127" s="10"/>
    </row>
    <row r="128" spans="1:1" x14ac:dyDescent="0.3">
      <c r="A128" s="11"/>
    </row>
    <row r="129" spans="1:1" x14ac:dyDescent="0.3">
      <c r="A129" s="10"/>
    </row>
    <row r="130" spans="1:1" x14ac:dyDescent="0.3">
      <c r="A130" s="11"/>
    </row>
    <row r="131" spans="1:1" x14ac:dyDescent="0.3">
      <c r="A131" s="10"/>
    </row>
    <row r="132" spans="1:1" x14ac:dyDescent="0.3">
      <c r="A132" s="11"/>
    </row>
    <row r="133" spans="1:1" x14ac:dyDescent="0.3">
      <c r="A133" s="10"/>
    </row>
    <row r="134" spans="1:1" x14ac:dyDescent="0.3">
      <c r="A134" s="11"/>
    </row>
    <row r="135" spans="1:1" x14ac:dyDescent="0.3">
      <c r="A135" s="10"/>
    </row>
    <row r="136" spans="1:1" x14ac:dyDescent="0.3">
      <c r="A136" s="11"/>
    </row>
    <row r="137" spans="1:1" x14ac:dyDescent="0.3">
      <c r="A137" s="10"/>
    </row>
    <row r="138" spans="1:1" x14ac:dyDescent="0.3">
      <c r="A138" s="11"/>
    </row>
    <row r="139" spans="1:1" x14ac:dyDescent="0.3">
      <c r="A139" s="10"/>
    </row>
    <row r="140" spans="1:1" x14ac:dyDescent="0.3">
      <c r="A140" s="11"/>
    </row>
    <row r="141" spans="1:1" x14ac:dyDescent="0.3">
      <c r="A141" s="10"/>
    </row>
    <row r="142" spans="1:1" x14ac:dyDescent="0.3">
      <c r="A142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B1E4-ED49-4087-BF14-92C716B8A518}">
  <dimension ref="A1:L67"/>
  <sheetViews>
    <sheetView topLeftCell="A42" workbookViewId="0">
      <selection activeCell="I65" sqref="I65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9" width="11.5546875" style="6"/>
    <col min="10" max="10" width="12.5546875" style="6" bestFit="1" customWidth="1"/>
    <col min="11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0</v>
      </c>
      <c r="B3" s="13"/>
      <c r="C3" s="13">
        <f>AVERAGE(B4:B63)</f>
        <v>6168.3166666666666</v>
      </c>
      <c r="D3" s="13"/>
      <c r="E3" s="13"/>
      <c r="F3" s="13"/>
      <c r="G3" s="13"/>
      <c r="H3" s="13"/>
    </row>
    <row r="4" spans="1:12" x14ac:dyDescent="0.3">
      <c r="A4" s="6">
        <v>1</v>
      </c>
      <c r="B4" s="13">
        <v>5482</v>
      </c>
      <c r="C4" s="13">
        <f>$B$67*B4+(1-$B$67)*C3</f>
        <v>5766.5237112066125</v>
      </c>
      <c r="D4" s="13">
        <f>C3</f>
        <v>6168.3166666666666</v>
      </c>
      <c r="E4" s="13">
        <f>D4-B4</f>
        <v>686.31666666666661</v>
      </c>
      <c r="F4" s="13">
        <f>ABS(E4)</f>
        <v>686.31666666666661</v>
      </c>
      <c r="G4" s="13">
        <f>SUMSQ($E$4:E4)/A4</f>
        <v>471030.56694444438</v>
      </c>
      <c r="H4" s="13">
        <f>SUM($F$4:F4)/A4</f>
        <v>686.31666666666661</v>
      </c>
      <c r="I4" s="9">
        <f>(F4/B4)*100</f>
        <v>12.519457618873888</v>
      </c>
      <c r="J4" s="9">
        <f>AVERAGE($I$4:I4)</f>
        <v>12.519457618873888</v>
      </c>
      <c r="K4" s="9">
        <f>SUM($E$4:E4)/H4</f>
        <v>1</v>
      </c>
      <c r="L4" s="13">
        <f>1.25*H4</f>
        <v>857.89583333333326</v>
      </c>
    </row>
    <row r="5" spans="1:12" x14ac:dyDescent="0.3">
      <c r="A5" s="6">
        <v>2</v>
      </c>
      <c r="B5" s="13">
        <v>5482</v>
      </c>
      <c r="C5" s="13">
        <f t="shared" ref="C5:C17" si="0">$B$67*B5+(1-$B$67)*C4</f>
        <v>5599.9539215213345</v>
      </c>
      <c r="D5" s="13">
        <f t="shared" ref="D5:D17" si="1">C4</f>
        <v>5766.5237112066125</v>
      </c>
      <c r="E5" s="13">
        <f t="shared" ref="E5:E17" si="2">D5-B5</f>
        <v>284.52371120661246</v>
      </c>
      <c r="F5" s="13">
        <f t="shared" ref="F5:F17" si="3">ABS(E5)</f>
        <v>284.52371120661246</v>
      </c>
      <c r="G5" s="13">
        <f>SUMSQ($E$4:E5)/A5</f>
        <v>275992.15459161409</v>
      </c>
      <c r="H5" s="13">
        <f>SUM($F$4:F5)/A5</f>
        <v>485.42018893663953</v>
      </c>
      <c r="I5" s="9">
        <f t="shared" ref="I5:I17" si="4">(F5/B5)*100</f>
        <v>5.1901443124154039</v>
      </c>
      <c r="J5" s="9">
        <f>AVERAGE($I$4:I5)</f>
        <v>8.854800965644646</v>
      </c>
      <c r="K5" s="9">
        <f>SUM($E$4:E5)/H5</f>
        <v>2</v>
      </c>
      <c r="L5" s="13">
        <f t="shared" ref="L5:L17" si="5">1.25*H5</f>
        <v>606.77523617079942</v>
      </c>
    </row>
    <row r="6" spans="1:12" x14ac:dyDescent="0.3">
      <c r="A6" s="6">
        <v>3</v>
      </c>
      <c r="B6" s="13">
        <v>5459</v>
      </c>
      <c r="C6" s="13">
        <f t="shared" si="0"/>
        <v>5517.4347354627971</v>
      </c>
      <c r="D6" s="13">
        <f t="shared" si="1"/>
        <v>5599.9539215213345</v>
      </c>
      <c r="E6" s="13">
        <f t="shared" si="2"/>
        <v>140.95392152133445</v>
      </c>
      <c r="F6" s="13">
        <f t="shared" si="3"/>
        <v>140.95392152133445</v>
      </c>
      <c r="G6" s="13">
        <f>SUMSQ($E$4:E6)/A6</f>
        <v>190617.43905849021</v>
      </c>
      <c r="H6" s="13">
        <f>SUM($F$4:F6)/A6</f>
        <v>370.59809979820449</v>
      </c>
      <c r="I6" s="9">
        <f t="shared" si="4"/>
        <v>2.5820465565366266</v>
      </c>
      <c r="J6" s="9">
        <f>AVERAGE($I$4:I6)</f>
        <v>6.7638828292753059</v>
      </c>
      <c r="K6" s="9">
        <f>SUM($E$4:E6)/H6</f>
        <v>3</v>
      </c>
      <c r="L6" s="13">
        <f t="shared" si="5"/>
        <v>463.24762474775559</v>
      </c>
    </row>
    <row r="7" spans="1:12" x14ac:dyDescent="0.3">
      <c r="A7" s="6">
        <v>4</v>
      </c>
      <c r="B7" s="13">
        <v>5815</v>
      </c>
      <c r="C7" s="13">
        <f t="shared" si="0"/>
        <v>5691.6394909167748</v>
      </c>
      <c r="D7" s="13">
        <f t="shared" si="1"/>
        <v>5517.4347354627971</v>
      </c>
      <c r="E7" s="13">
        <f t="shared" si="2"/>
        <v>-297.56526453720289</v>
      </c>
      <c r="F7" s="13">
        <f t="shared" si="3"/>
        <v>297.56526453720289</v>
      </c>
      <c r="G7" s="13">
        <f>SUMSQ($E$4:E7)/A7</f>
        <v>165099.35095864156</v>
      </c>
      <c r="H7" s="13">
        <f>SUM($F$4:F7)/A7</f>
        <v>352.3398909829541</v>
      </c>
      <c r="I7" s="9">
        <f t="shared" si="4"/>
        <v>5.1172014537782102</v>
      </c>
      <c r="J7" s="9">
        <f>AVERAGE($I$4:I7)</f>
        <v>6.352212485401032</v>
      </c>
      <c r="K7" s="9">
        <f>SUM($E$4:E7)/H7</f>
        <v>2.3109192450105014</v>
      </c>
      <c r="L7" s="13">
        <f t="shared" si="5"/>
        <v>440.42486372869263</v>
      </c>
    </row>
    <row r="8" spans="1:12" x14ac:dyDescent="0.3">
      <c r="A8" s="6">
        <v>5</v>
      </c>
      <c r="B8" s="13">
        <v>6089</v>
      </c>
      <c r="C8" s="13">
        <f t="shared" si="0"/>
        <v>5924.2677528867025</v>
      </c>
      <c r="D8" s="13">
        <f t="shared" si="1"/>
        <v>5691.6394909167748</v>
      </c>
      <c r="E8" s="13">
        <f t="shared" si="2"/>
        <v>-397.36050908322522</v>
      </c>
      <c r="F8" s="13">
        <f t="shared" si="3"/>
        <v>397.36050908322522</v>
      </c>
      <c r="G8" s="13">
        <f>SUMSQ($E$4:E8)/A8</f>
        <v>163658.55560268922</v>
      </c>
      <c r="H8" s="13">
        <f>SUM($F$4:F8)/A8</f>
        <v>361.3440146030083</v>
      </c>
      <c r="I8" s="9">
        <f t="shared" si="4"/>
        <v>6.5258746770114175</v>
      </c>
      <c r="J8" s="9">
        <f>AVERAGE($I$4:I8)</f>
        <v>6.3869449237231093</v>
      </c>
      <c r="K8" s="9">
        <f>SUM($E$4:E8)/H8</f>
        <v>1.1536610789919386</v>
      </c>
      <c r="L8" s="13">
        <f t="shared" si="5"/>
        <v>451.68001825376041</v>
      </c>
    </row>
    <row r="9" spans="1:12" x14ac:dyDescent="0.3">
      <c r="A9" s="6">
        <v>6</v>
      </c>
      <c r="B9" s="13">
        <v>6044</v>
      </c>
      <c r="C9" s="13">
        <f t="shared" si="0"/>
        <v>5994.3630540327122</v>
      </c>
      <c r="D9" s="13">
        <f t="shared" si="1"/>
        <v>5924.2677528867025</v>
      </c>
      <c r="E9" s="13">
        <f t="shared" si="2"/>
        <v>-119.73224711329749</v>
      </c>
      <c r="F9" s="13">
        <f t="shared" si="3"/>
        <v>119.73224711329749</v>
      </c>
      <c r="G9" s="13">
        <f>SUMSQ($E$4:E9)/A9</f>
        <v>138771.43150204097</v>
      </c>
      <c r="H9" s="13">
        <f>SUM($F$4:F9)/A9</f>
        <v>321.07538668805654</v>
      </c>
      <c r="I9" s="9">
        <f t="shared" si="4"/>
        <v>1.9810100448924137</v>
      </c>
      <c r="J9" s="9">
        <f>AVERAGE($I$4:I9)</f>
        <v>5.652622443917994</v>
      </c>
      <c r="K9" s="9">
        <f>SUM($E$4:E9)/H9</f>
        <v>0.92544084965806839</v>
      </c>
      <c r="L9" s="13">
        <f t="shared" si="5"/>
        <v>401.34423336007069</v>
      </c>
    </row>
    <row r="10" spans="1:12" x14ac:dyDescent="0.3">
      <c r="A10" s="6">
        <v>7</v>
      </c>
      <c r="B10" s="13">
        <v>6538</v>
      </c>
      <c r="C10" s="13">
        <f t="shared" si="0"/>
        <v>6312.6264823104375</v>
      </c>
      <c r="D10" s="13">
        <f t="shared" si="1"/>
        <v>5994.3630540327122</v>
      </c>
      <c r="E10" s="13">
        <f t="shared" si="2"/>
        <v>-543.63694596728783</v>
      </c>
      <c r="F10" s="13">
        <f t="shared" si="3"/>
        <v>543.63694596728783</v>
      </c>
      <c r="G10" s="13">
        <f>SUMSQ($E$4:E10)/A10</f>
        <v>161167.10257612655</v>
      </c>
      <c r="H10" s="13">
        <f>SUM($F$4:F10)/A10</f>
        <v>352.86989515651811</v>
      </c>
      <c r="I10" s="9">
        <f t="shared" si="4"/>
        <v>8.3150343525128143</v>
      </c>
      <c r="J10" s="9">
        <f>AVERAGE($I$4:I10)</f>
        <v>6.0329670022886814</v>
      </c>
      <c r="K10" s="9">
        <f>SUM($E$4:E10)/H10</f>
        <v>-0.69855964107412072</v>
      </c>
      <c r="L10" s="13">
        <f t="shared" si="5"/>
        <v>441.08736894564765</v>
      </c>
    </row>
    <row r="11" spans="1:12" x14ac:dyDescent="0.3">
      <c r="A11" s="6">
        <v>8</v>
      </c>
      <c r="B11" s="13">
        <v>6219</v>
      </c>
      <c r="C11" s="13">
        <f t="shared" si="0"/>
        <v>6257.8143775431927</v>
      </c>
      <c r="D11" s="13">
        <f t="shared" si="1"/>
        <v>6312.6264823104375</v>
      </c>
      <c r="E11" s="13">
        <f t="shared" si="2"/>
        <v>93.626482310437495</v>
      </c>
      <c r="F11" s="13">
        <f t="shared" si="3"/>
        <v>93.626482310437495</v>
      </c>
      <c r="G11" s="13">
        <f>SUMSQ($E$4:E11)/A11</f>
        <v>142116.95452783906</v>
      </c>
      <c r="H11" s="13">
        <f>SUM($F$4:F11)/A11</f>
        <v>320.46446855075806</v>
      </c>
      <c r="I11" s="9">
        <f t="shared" si="4"/>
        <v>1.5054909520893631</v>
      </c>
      <c r="J11" s="9">
        <f>AVERAGE($I$4:I11)</f>
        <v>5.4670324960137666</v>
      </c>
      <c r="K11" s="9">
        <f>SUM($E$4:E11)/H11</f>
        <v>-0.47703942245862063</v>
      </c>
      <c r="L11" s="13">
        <f t="shared" si="5"/>
        <v>400.58058568844757</v>
      </c>
    </row>
    <row r="12" spans="1:12" x14ac:dyDescent="0.3">
      <c r="A12" s="6">
        <v>9</v>
      </c>
      <c r="B12" s="13">
        <v>5935</v>
      </c>
      <c r="C12" s="13">
        <f t="shared" si="0"/>
        <v>6068.8279386038157</v>
      </c>
      <c r="D12" s="13">
        <f t="shared" si="1"/>
        <v>6257.8143775431927</v>
      </c>
      <c r="E12" s="13">
        <f t="shared" si="2"/>
        <v>322.81437754319268</v>
      </c>
      <c r="F12" s="13">
        <f t="shared" si="3"/>
        <v>322.81437754319268</v>
      </c>
      <c r="G12" s="13">
        <f>SUMSQ($E$4:E12)/A12</f>
        <v>137904.97317459015</v>
      </c>
      <c r="H12" s="13">
        <f>SUM($F$4:F12)/A12</f>
        <v>320.72556954991745</v>
      </c>
      <c r="I12" s="9">
        <f t="shared" si="4"/>
        <v>5.4391639013174844</v>
      </c>
      <c r="J12" s="9">
        <f>AVERAGE($I$4:I12)</f>
        <v>5.4639359854919576</v>
      </c>
      <c r="K12" s="9">
        <f>SUM($E$4:E12)/H12</f>
        <v>0.52986169074611589</v>
      </c>
      <c r="L12" s="13">
        <f t="shared" si="5"/>
        <v>400.90696193739683</v>
      </c>
    </row>
    <row r="13" spans="1:12" x14ac:dyDescent="0.3">
      <c r="A13" s="6">
        <v>10</v>
      </c>
      <c r="B13" s="13">
        <v>6401</v>
      </c>
      <c r="C13" s="13">
        <f t="shared" si="0"/>
        <v>6263.2926817053449</v>
      </c>
      <c r="D13" s="13">
        <f t="shared" si="1"/>
        <v>6068.8279386038157</v>
      </c>
      <c r="E13" s="13">
        <f t="shared" si="2"/>
        <v>-332.17206139618429</v>
      </c>
      <c r="F13" s="13">
        <f t="shared" si="3"/>
        <v>332.17206139618429</v>
      </c>
      <c r="G13" s="13">
        <f>SUMSQ($E$4:E13)/A13</f>
        <v>135148.30369435018</v>
      </c>
      <c r="H13" s="13">
        <f>SUM($F$4:F13)/A13</f>
        <v>321.87021873454415</v>
      </c>
      <c r="I13" s="9">
        <f t="shared" si="4"/>
        <v>5.1893776190624008</v>
      </c>
      <c r="J13" s="9">
        <f>AVERAGE($I$4:I13)</f>
        <v>5.436480148849002</v>
      </c>
      <c r="K13" s="9">
        <f>SUM($E$4:E13)/H13</f>
        <v>-0.50402882716760888</v>
      </c>
      <c r="L13" s="13">
        <f t="shared" si="5"/>
        <v>402.33777341818018</v>
      </c>
    </row>
    <row r="14" spans="1:12" x14ac:dyDescent="0.3">
      <c r="A14" s="6">
        <v>11</v>
      </c>
      <c r="B14" s="13">
        <v>5652</v>
      </c>
      <c r="C14" s="13">
        <f t="shared" si="0"/>
        <v>5905.4213008070819</v>
      </c>
      <c r="D14" s="13">
        <f t="shared" si="1"/>
        <v>6263.2926817053449</v>
      </c>
      <c r="E14" s="13">
        <f t="shared" si="2"/>
        <v>611.29268170534488</v>
      </c>
      <c r="F14" s="13">
        <f t="shared" si="3"/>
        <v>611.29268170534488</v>
      </c>
      <c r="G14" s="13">
        <f>SUMSQ($E$4:E14)/A14</f>
        <v>156832.88905909218</v>
      </c>
      <c r="H14" s="13">
        <f>SUM($F$4:F14)/A14</f>
        <v>348.18135173188966</v>
      </c>
      <c r="I14" s="9">
        <f t="shared" si="4"/>
        <v>10.81551099974071</v>
      </c>
      <c r="J14" s="9">
        <f>AVERAGE($I$4:I14)</f>
        <v>5.9254829534755205</v>
      </c>
      <c r="K14" s="9">
        <f>SUM($E$4:E14)/H14</f>
        <v>1.2897325219249003</v>
      </c>
      <c r="L14" s="13">
        <f t="shared" si="5"/>
        <v>435.22668966486208</v>
      </c>
    </row>
    <row r="15" spans="1:12" x14ac:dyDescent="0.3">
      <c r="A15" s="6">
        <v>12</v>
      </c>
      <c r="B15" s="13">
        <v>5636</v>
      </c>
      <c r="C15" s="13">
        <f t="shared" si="0"/>
        <v>5747.6929722194473</v>
      </c>
      <c r="D15" s="13">
        <f t="shared" si="1"/>
        <v>5905.4213008070819</v>
      </c>
      <c r="E15" s="13">
        <f t="shared" si="2"/>
        <v>269.42130080708193</v>
      </c>
      <c r="F15" s="13">
        <f t="shared" si="3"/>
        <v>269.42130080708193</v>
      </c>
      <c r="G15" s="13">
        <f>SUMSQ($E$4:E15)/A15</f>
        <v>149812.46808154951</v>
      </c>
      <c r="H15" s="13">
        <f>SUM($F$4:F15)/A15</f>
        <v>341.61801415482233</v>
      </c>
      <c r="I15" s="9">
        <f t="shared" si="4"/>
        <v>4.7803637474641931</v>
      </c>
      <c r="J15" s="9">
        <f>AVERAGE($I$4:I15)</f>
        <v>5.8300563529745766</v>
      </c>
      <c r="K15" s="9">
        <f>SUM($E$4:E15)/H15</f>
        <v>2.1031739659310076</v>
      </c>
      <c r="L15" s="13">
        <f t="shared" si="5"/>
        <v>427.0225176935279</v>
      </c>
    </row>
    <row r="16" spans="1:12" x14ac:dyDescent="0.3">
      <c r="A16" s="6">
        <v>13</v>
      </c>
      <c r="B16" s="13">
        <v>6655</v>
      </c>
      <c r="C16" s="13">
        <f t="shared" si="0"/>
        <v>6278.8611485252723</v>
      </c>
      <c r="D16" s="13">
        <f t="shared" si="1"/>
        <v>5747.6929722194473</v>
      </c>
      <c r="E16" s="13">
        <f t="shared" si="2"/>
        <v>-907.30702778055274</v>
      </c>
      <c r="F16" s="13">
        <f t="shared" si="3"/>
        <v>907.30702778055274</v>
      </c>
      <c r="G16" s="13">
        <f>SUMSQ($E$4:E16)/A16</f>
        <v>201611.97381835192</v>
      </c>
      <c r="H16" s="13">
        <f>SUM($F$4:F16)/A16</f>
        <v>385.13255366449391</v>
      </c>
      <c r="I16" s="9">
        <f t="shared" si="4"/>
        <v>13.633463978670965</v>
      </c>
      <c r="J16" s="9">
        <f>AVERAGE($I$4:I16)</f>
        <v>6.4303184780281448</v>
      </c>
      <c r="K16" s="9">
        <f>SUM($E$4:E16)/H16</f>
        <v>-0.49028551941515114</v>
      </c>
      <c r="L16" s="13">
        <f t="shared" si="5"/>
        <v>481.41569208061742</v>
      </c>
    </row>
    <row r="17" spans="1:12" x14ac:dyDescent="0.3">
      <c r="A17" s="6">
        <v>14</v>
      </c>
      <c r="B17" s="13">
        <v>6597</v>
      </c>
      <c r="C17" s="13">
        <f t="shared" si="0"/>
        <v>6465.1103765988501</v>
      </c>
      <c r="D17" s="13">
        <f t="shared" si="1"/>
        <v>6278.8611485252723</v>
      </c>
      <c r="E17" s="13">
        <f t="shared" si="2"/>
        <v>-318.13885147472774</v>
      </c>
      <c r="F17" s="13">
        <f t="shared" si="3"/>
        <v>318.13885147472774</v>
      </c>
      <c r="G17" s="13">
        <f>SUMSQ($E$4:E17)/A17</f>
        <v>194440.57060401671</v>
      </c>
      <c r="H17" s="13">
        <f>SUM($F$4:F17)/A17</f>
        <v>380.34728922236775</v>
      </c>
      <c r="I17" s="9">
        <f t="shared" si="4"/>
        <v>4.8224776637066507</v>
      </c>
      <c r="J17" s="9">
        <f>AVERAGE($I$4:I17)</f>
        <v>6.3154727055766093</v>
      </c>
      <c r="K17" s="9">
        <f>SUM($E$4:E17)/H17</f>
        <v>-1.3328970126967683</v>
      </c>
      <c r="L17" s="13">
        <f t="shared" si="5"/>
        <v>475.43411152795966</v>
      </c>
    </row>
    <row r="18" spans="1:12" x14ac:dyDescent="0.3">
      <c r="A18" s="6">
        <v>15</v>
      </c>
      <c r="B18" s="13">
        <v>4745</v>
      </c>
      <c r="C18" s="13">
        <f t="shared" ref="C18:C63" si="6">$B$67*B18+(1-$B$67)*C17</f>
        <v>5458.0996692997523</v>
      </c>
      <c r="D18" s="13">
        <f t="shared" ref="D18:D63" si="7">C17</f>
        <v>6465.1103765988501</v>
      </c>
      <c r="E18" s="13">
        <f t="shared" ref="E18:E63" si="8">D18-B18</f>
        <v>1720.1103765988501</v>
      </c>
      <c r="F18" s="13">
        <f t="shared" ref="F18:F63" si="9">ABS(E18)</f>
        <v>1720.1103765988501</v>
      </c>
      <c r="G18" s="13">
        <f>SUMSQ($E$4:E18)/A18</f>
        <v>378729.8464092848</v>
      </c>
      <c r="H18" s="13">
        <f>SUM($F$4:F18)/A18</f>
        <v>469.66482838079992</v>
      </c>
      <c r="I18" s="9">
        <f t="shared" ref="I18:I63" si="10">(F18/B18)*100</f>
        <v>36.251008990492103</v>
      </c>
      <c r="J18" s="9">
        <f>AVERAGE($I$4:I18)</f>
        <v>8.3111751245709762</v>
      </c>
      <c r="K18" s="9">
        <f>SUM($E$4:E18)/H18</f>
        <v>2.5830050233683548</v>
      </c>
      <c r="L18" s="13">
        <f t="shared" ref="L18:L63" si="11">1.25*H18</f>
        <v>587.0810354759999</v>
      </c>
    </row>
    <row r="19" spans="1:12" x14ac:dyDescent="0.3">
      <c r="A19" s="6">
        <v>16</v>
      </c>
      <c r="B19" s="13">
        <v>1955</v>
      </c>
      <c r="C19" s="13">
        <f t="shared" si="6"/>
        <v>3407.2668136222173</v>
      </c>
      <c r="D19" s="13">
        <f t="shared" si="7"/>
        <v>5458.0996692997523</v>
      </c>
      <c r="E19" s="13">
        <f t="shared" si="8"/>
        <v>3503.0996692997523</v>
      </c>
      <c r="F19" s="13">
        <f t="shared" si="9"/>
        <v>3503.0996692997523</v>
      </c>
      <c r="G19" s="13">
        <f>SUMSQ($E$4:E19)/A19</f>
        <v>1122040.9368242067</v>
      </c>
      <c r="H19" s="13">
        <f>SUM($F$4:F19)/A19</f>
        <v>659.25450593823439</v>
      </c>
      <c r="I19" s="9">
        <f t="shared" si="10"/>
        <v>179.18668385164972</v>
      </c>
      <c r="J19" s="9">
        <f>AVERAGE($I$4:I19)</f>
        <v>18.990894420013397</v>
      </c>
      <c r="K19" s="9">
        <f>SUM($E$4:E19)/H19</f>
        <v>7.1539082976683668</v>
      </c>
      <c r="L19" s="13">
        <f t="shared" si="11"/>
        <v>824.06813242279304</v>
      </c>
    </row>
    <row r="20" spans="1:12" x14ac:dyDescent="0.3">
      <c r="A20" s="6">
        <v>17</v>
      </c>
      <c r="B20" s="13">
        <v>3353</v>
      </c>
      <c r="C20" s="13">
        <f t="shared" si="6"/>
        <v>3375.4971881888596</v>
      </c>
      <c r="D20" s="13">
        <f t="shared" si="7"/>
        <v>3407.2668136222173</v>
      </c>
      <c r="E20" s="13">
        <f t="shared" si="8"/>
        <v>54.266813622217342</v>
      </c>
      <c r="F20" s="13">
        <f t="shared" si="9"/>
        <v>54.266813622217342</v>
      </c>
      <c r="G20" s="13">
        <f>SUMSQ($E$4:E20)/A20</f>
        <v>1056211.7574263539</v>
      </c>
      <c r="H20" s="13">
        <f>SUM($F$4:F20)/A20</f>
        <v>623.66699462552742</v>
      </c>
      <c r="I20" s="9">
        <f t="shared" si="10"/>
        <v>1.618455521092077</v>
      </c>
      <c r="J20" s="9">
        <f>AVERAGE($I$4:I20)</f>
        <v>17.968986249488612</v>
      </c>
      <c r="K20" s="9">
        <f>SUM($E$4:E20)/H20</f>
        <v>7.6491350913854328</v>
      </c>
      <c r="L20" s="13">
        <f t="shared" si="11"/>
        <v>779.58374328190928</v>
      </c>
    </row>
    <row r="21" spans="1:12" x14ac:dyDescent="0.3">
      <c r="A21" s="6">
        <v>18</v>
      </c>
      <c r="B21" s="13">
        <v>4316</v>
      </c>
      <c r="C21" s="13">
        <f t="shared" si="6"/>
        <v>3926.0992975787276</v>
      </c>
      <c r="D21" s="13">
        <f t="shared" si="7"/>
        <v>3375.4971881888596</v>
      </c>
      <c r="E21" s="13">
        <f t="shared" si="8"/>
        <v>-940.50281181114042</v>
      </c>
      <c r="F21" s="13">
        <f t="shared" si="9"/>
        <v>940.50281181114042</v>
      </c>
      <c r="G21" s="13">
        <f>SUMSQ($E$4:E21)/A21</f>
        <v>1046674.7452929267</v>
      </c>
      <c r="H21" s="13">
        <f>SUM($F$4:F21)/A21</f>
        <v>641.26898446917266</v>
      </c>
      <c r="I21" s="9">
        <f t="shared" si="10"/>
        <v>21.79107534316822</v>
      </c>
      <c r="J21" s="9">
        <f>AVERAGE($I$4:I21)</f>
        <v>18.181324532470814</v>
      </c>
      <c r="K21" s="9">
        <f>SUM($E$4:E21)/H21</f>
        <v>5.9725487663936585</v>
      </c>
      <c r="L21" s="13">
        <f t="shared" si="11"/>
        <v>801.58623058646583</v>
      </c>
    </row>
    <row r="22" spans="1:12" x14ac:dyDescent="0.3">
      <c r="A22" s="6">
        <v>19</v>
      </c>
      <c r="B22" s="13">
        <v>4479</v>
      </c>
      <c r="C22" s="13">
        <f t="shared" si="6"/>
        <v>4249.7860417470411</v>
      </c>
      <c r="D22" s="13">
        <f t="shared" si="7"/>
        <v>3926.0992975787276</v>
      </c>
      <c r="E22" s="13">
        <f t="shared" si="8"/>
        <v>-552.9007024212724</v>
      </c>
      <c r="F22" s="13">
        <f t="shared" si="9"/>
        <v>552.9007024212724</v>
      </c>
      <c r="G22" s="13">
        <f>SUMSQ($E$4:E22)/A22</f>
        <v>1007676.0316847692</v>
      </c>
      <c r="H22" s="13">
        <f>SUM($F$4:F22)/A22</f>
        <v>636.6180222561253</v>
      </c>
      <c r="I22" s="9">
        <f t="shared" si="10"/>
        <v>12.344288957831489</v>
      </c>
      <c r="J22" s="9">
        <f>AVERAGE($I$4:I22)</f>
        <v>17.874112133805589</v>
      </c>
      <c r="K22" s="9">
        <f>SUM($E$4:E22)/H22</f>
        <v>5.1476858416335354</v>
      </c>
      <c r="L22" s="13">
        <f t="shared" si="11"/>
        <v>795.7725278201566</v>
      </c>
    </row>
    <row r="23" spans="1:12" x14ac:dyDescent="0.3">
      <c r="A23" s="6">
        <v>20</v>
      </c>
      <c r="B23" s="13">
        <v>5035</v>
      </c>
      <c r="C23" s="13">
        <f t="shared" si="6"/>
        <v>4709.4768117340891</v>
      </c>
      <c r="D23" s="13">
        <f t="shared" si="7"/>
        <v>4249.7860417470411</v>
      </c>
      <c r="E23" s="13">
        <f t="shared" si="8"/>
        <v>-785.21395825295895</v>
      </c>
      <c r="F23" s="13">
        <f t="shared" si="9"/>
        <v>785.21395825295895</v>
      </c>
      <c r="G23" s="13">
        <f>SUMSQ($E$4:E23)/A23</f>
        <v>988120.27811229473</v>
      </c>
      <c r="H23" s="13">
        <f>SUM($F$4:F23)/A23</f>
        <v>644.04781905596701</v>
      </c>
      <c r="I23" s="9">
        <f t="shared" si="10"/>
        <v>15.595113371458966</v>
      </c>
      <c r="J23" s="9">
        <f>AVERAGE($I$4:I23)</f>
        <v>17.76016219568826</v>
      </c>
      <c r="K23" s="9">
        <f>SUM($E$4:E23)/H23</f>
        <v>3.8691158446840381</v>
      </c>
      <c r="L23" s="13">
        <f t="shared" si="11"/>
        <v>805.05977381995876</v>
      </c>
    </row>
    <row r="24" spans="1:12" x14ac:dyDescent="0.3">
      <c r="A24" s="6">
        <v>21</v>
      </c>
      <c r="B24" s="13">
        <v>5604</v>
      </c>
      <c r="C24" s="13">
        <f t="shared" si="6"/>
        <v>5233.1608966427721</v>
      </c>
      <c r="D24" s="13">
        <f t="shared" si="7"/>
        <v>4709.4768117340891</v>
      </c>
      <c r="E24" s="13">
        <f t="shared" si="8"/>
        <v>-894.5231882659109</v>
      </c>
      <c r="F24" s="13">
        <f t="shared" si="9"/>
        <v>894.5231882659109</v>
      </c>
      <c r="G24" s="13">
        <f>SUMSQ($E$4:E24)/A24</f>
        <v>979170.34745672881</v>
      </c>
      <c r="H24" s="13">
        <f>SUM($F$4:F24)/A24</f>
        <v>655.97521758977382</v>
      </c>
      <c r="I24" s="9">
        <f t="shared" si="10"/>
        <v>15.96222677134031</v>
      </c>
      <c r="J24" s="9">
        <f>AVERAGE($I$4:I24)</f>
        <v>17.674546223100258</v>
      </c>
      <c r="K24" s="9">
        <f>SUM($E$4:E24)/H24</f>
        <v>2.4351109467929253</v>
      </c>
      <c r="L24" s="13">
        <f t="shared" si="11"/>
        <v>819.96902198721727</v>
      </c>
    </row>
    <row r="25" spans="1:12" x14ac:dyDescent="0.3">
      <c r="A25" s="6">
        <v>22</v>
      </c>
      <c r="B25" s="13">
        <v>5937</v>
      </c>
      <c r="C25" s="13">
        <f t="shared" si="6"/>
        <v>5645.2120783221553</v>
      </c>
      <c r="D25" s="13">
        <f t="shared" si="7"/>
        <v>5233.1608966427721</v>
      </c>
      <c r="E25" s="13">
        <f t="shared" si="8"/>
        <v>-703.83910335722794</v>
      </c>
      <c r="F25" s="13">
        <f t="shared" si="9"/>
        <v>703.83910335722794</v>
      </c>
      <c r="G25" s="13">
        <f>SUMSQ($E$4:E25)/A25</f>
        <v>957180.30818209134</v>
      </c>
      <c r="H25" s="13">
        <f>SUM($F$4:F25)/A25</f>
        <v>658.15084876102173</v>
      </c>
      <c r="I25" s="9">
        <f t="shared" si="10"/>
        <v>11.855130593855954</v>
      </c>
      <c r="J25" s="9">
        <f>AVERAGE($I$4:I25)</f>
        <v>17.410027330861883</v>
      </c>
      <c r="K25" s="9">
        <f>SUM($E$4:E25)/H25</f>
        <v>1.3576421446581592</v>
      </c>
      <c r="L25" s="13">
        <f t="shared" si="11"/>
        <v>822.68856095127717</v>
      </c>
    </row>
    <row r="26" spans="1:12" x14ac:dyDescent="0.3">
      <c r="A26" s="6">
        <v>23</v>
      </c>
      <c r="B26" s="13">
        <v>5074</v>
      </c>
      <c r="C26" s="13">
        <f t="shared" si="6"/>
        <v>5310.8052362761537</v>
      </c>
      <c r="D26" s="13">
        <f t="shared" si="7"/>
        <v>5645.2120783221553</v>
      </c>
      <c r="E26" s="13">
        <f t="shared" si="8"/>
        <v>571.21207832215532</v>
      </c>
      <c r="F26" s="13">
        <f t="shared" si="9"/>
        <v>571.21207832215532</v>
      </c>
      <c r="G26" s="13">
        <f>SUMSQ($E$4:E26)/A26</f>
        <v>929750.00080117944</v>
      </c>
      <c r="H26" s="13">
        <f>SUM($F$4:F26)/A26</f>
        <v>654.37090222020151</v>
      </c>
      <c r="I26" s="9">
        <f t="shared" si="10"/>
        <v>11.257628662241926</v>
      </c>
      <c r="J26" s="9">
        <f>AVERAGE($I$4:I26)</f>
        <v>17.142531736574057</v>
      </c>
      <c r="K26" s="9">
        <f>SUM($E$4:E26)/H26</f>
        <v>2.2384024154695026</v>
      </c>
      <c r="L26" s="13">
        <f t="shared" si="11"/>
        <v>817.96362777525189</v>
      </c>
    </row>
    <row r="27" spans="1:12" x14ac:dyDescent="0.3">
      <c r="A27" s="6">
        <v>24</v>
      </c>
      <c r="B27" s="13">
        <v>5353</v>
      </c>
      <c r="C27" s="13">
        <f t="shared" si="6"/>
        <v>5335.5074759928193</v>
      </c>
      <c r="D27" s="13">
        <f t="shared" si="7"/>
        <v>5310.8052362761537</v>
      </c>
      <c r="E27" s="13">
        <f t="shared" si="8"/>
        <v>-42.194763723846336</v>
      </c>
      <c r="F27" s="13">
        <f t="shared" si="9"/>
        <v>42.194763723846336</v>
      </c>
      <c r="G27" s="13">
        <f>SUMSQ($E$4:E27)/A27</f>
        <v>891084.60068803478</v>
      </c>
      <c r="H27" s="13">
        <f>SUM($F$4:F27)/A27</f>
        <v>628.8635631161867</v>
      </c>
      <c r="I27" s="9">
        <f t="shared" si="10"/>
        <v>0.7882451657733297</v>
      </c>
      <c r="J27" s="9">
        <f>AVERAGE($I$4:I27)</f>
        <v>16.46110312945736</v>
      </c>
      <c r="K27" s="9">
        <f>SUM($E$4:E27)/H27</f>
        <v>2.2620974212111964</v>
      </c>
      <c r="L27" s="13">
        <f t="shared" si="11"/>
        <v>786.07945389523343</v>
      </c>
    </row>
    <row r="28" spans="1:12" x14ac:dyDescent="0.3">
      <c r="A28" s="6">
        <v>25</v>
      </c>
      <c r="B28" s="13">
        <v>5139</v>
      </c>
      <c r="C28" s="13">
        <f t="shared" si="6"/>
        <v>5220.4653629510012</v>
      </c>
      <c r="D28" s="13">
        <f t="shared" si="7"/>
        <v>5335.5074759928193</v>
      </c>
      <c r="E28" s="13">
        <f t="shared" si="8"/>
        <v>196.50747599281931</v>
      </c>
      <c r="F28" s="13">
        <f t="shared" si="9"/>
        <v>196.50747599281931</v>
      </c>
      <c r="G28" s="13">
        <f>SUMSQ($E$4:E28)/A28</f>
        <v>856985.82418535615</v>
      </c>
      <c r="H28" s="13">
        <f>SUM($F$4:F28)/A28</f>
        <v>611.56931963125203</v>
      </c>
      <c r="I28" s="9">
        <f t="shared" si="10"/>
        <v>3.8238465847989747</v>
      </c>
      <c r="J28" s="9">
        <f>AVERAGE($I$4:I28)</f>
        <v>15.955612867671025</v>
      </c>
      <c r="K28" s="9">
        <f>SUM($E$4:E28)/H28</f>
        <v>2.6473828369739785</v>
      </c>
      <c r="L28" s="13">
        <f t="shared" si="11"/>
        <v>764.46164953906509</v>
      </c>
    </row>
    <row r="29" spans="1:12" x14ac:dyDescent="0.3">
      <c r="A29" s="6">
        <v>26</v>
      </c>
      <c r="B29" s="13">
        <v>5589</v>
      </c>
      <c r="C29" s="13">
        <f t="shared" si="6"/>
        <v>5436.2179859034513</v>
      </c>
      <c r="D29" s="13">
        <f t="shared" si="7"/>
        <v>5220.4653629510012</v>
      </c>
      <c r="E29" s="13">
        <f t="shared" si="8"/>
        <v>-368.53463704899877</v>
      </c>
      <c r="F29" s="13">
        <f t="shared" si="9"/>
        <v>368.53463704899877</v>
      </c>
      <c r="G29" s="13">
        <f>SUMSQ($E$4:E29)/A29</f>
        <v>829248.59166687471</v>
      </c>
      <c r="H29" s="13">
        <f>SUM($F$4:F29)/A29</f>
        <v>602.22183183962693</v>
      </c>
      <c r="I29" s="9">
        <f t="shared" si="10"/>
        <v>6.5939280202003721</v>
      </c>
      <c r="J29" s="9">
        <f>AVERAGE($I$4:I29)</f>
        <v>15.595548065845232</v>
      </c>
      <c r="K29" s="9">
        <f>SUM($E$4:E29)/H29</f>
        <v>2.076516355348021</v>
      </c>
      <c r="L29" s="13">
        <f t="shared" si="11"/>
        <v>752.77728979953372</v>
      </c>
    </row>
    <row r="30" spans="1:12" x14ac:dyDescent="0.3">
      <c r="A30" s="6">
        <v>27</v>
      </c>
      <c r="B30" s="13">
        <v>6980</v>
      </c>
      <c r="C30" s="13">
        <f t="shared" si="6"/>
        <v>6340.0001147020057</v>
      </c>
      <c r="D30" s="13">
        <f t="shared" si="7"/>
        <v>5436.2179859034513</v>
      </c>
      <c r="E30" s="13">
        <f t="shared" si="8"/>
        <v>-1543.7820140965487</v>
      </c>
      <c r="F30" s="13">
        <f t="shared" si="9"/>
        <v>1543.7820140965487</v>
      </c>
      <c r="G30" s="13">
        <f>SUMSQ($E$4:E30)/A30</f>
        <v>886804.67742173094</v>
      </c>
      <c r="H30" s="13">
        <f>SUM($F$4:F30)/A30</f>
        <v>637.09443118247577</v>
      </c>
      <c r="I30" s="9">
        <f t="shared" si="10"/>
        <v>22.117220832328776</v>
      </c>
      <c r="J30" s="9">
        <f>AVERAGE($I$4:I30)</f>
        <v>15.837091501640918</v>
      </c>
      <c r="K30" s="9">
        <f>SUM($E$4:E30)/H30</f>
        <v>-0.46030622209272298</v>
      </c>
      <c r="L30" s="13">
        <f t="shared" si="11"/>
        <v>796.36803897809477</v>
      </c>
    </row>
    <row r="31" spans="1:12" x14ac:dyDescent="0.3">
      <c r="A31" s="6">
        <v>28</v>
      </c>
      <c r="B31" s="13">
        <v>6340</v>
      </c>
      <c r="C31" s="13">
        <f t="shared" si="6"/>
        <v>6340.0000475515781</v>
      </c>
      <c r="D31" s="13">
        <f t="shared" si="7"/>
        <v>6340.0001147020057</v>
      </c>
      <c r="E31" s="13">
        <f t="shared" si="8"/>
        <v>1.1470200570329325E-4</v>
      </c>
      <c r="F31" s="13">
        <f t="shared" si="9"/>
        <v>1.1470200570329325E-4</v>
      </c>
      <c r="G31" s="13">
        <f>SUMSQ($E$4:E31)/A31</f>
        <v>855133.08179952682</v>
      </c>
      <c r="H31" s="13">
        <f>SUM($F$4:F31)/A31</f>
        <v>614.34106273674468</v>
      </c>
      <c r="I31" s="9">
        <f t="shared" si="10"/>
        <v>1.8091799006828588E-6</v>
      </c>
      <c r="J31" s="9">
        <f>AVERAGE($I$4:I31)</f>
        <v>15.271481155481595</v>
      </c>
      <c r="K31" s="9">
        <f>SUM($E$4:E31)/H31</f>
        <v>-0.47735441079831925</v>
      </c>
      <c r="L31" s="13">
        <f t="shared" si="11"/>
        <v>767.92632842093087</v>
      </c>
    </row>
    <row r="32" spans="1:12" x14ac:dyDescent="0.3">
      <c r="A32" s="6">
        <v>29</v>
      </c>
      <c r="B32" s="13">
        <v>6747</v>
      </c>
      <c r="C32" s="13">
        <f t="shared" si="6"/>
        <v>6578.2715652178931</v>
      </c>
      <c r="D32" s="13">
        <f t="shared" si="7"/>
        <v>6340.0000475515781</v>
      </c>
      <c r="E32" s="13">
        <f t="shared" si="8"/>
        <v>-406.99995244842194</v>
      </c>
      <c r="F32" s="13">
        <f t="shared" si="9"/>
        <v>406.99995244842194</v>
      </c>
      <c r="G32" s="13">
        <f>SUMSQ($E$4:E32)/A32</f>
        <v>831357.76729930239</v>
      </c>
      <c r="H32" s="13">
        <f>SUM($F$4:F32)/A32</f>
        <v>607.19136927852662</v>
      </c>
      <c r="I32" s="9">
        <f t="shared" si="10"/>
        <v>6.0323099518070542</v>
      </c>
      <c r="J32" s="9">
        <f>AVERAGE($I$4:I32)</f>
        <v>14.95288904501006</v>
      </c>
      <c r="K32" s="9">
        <f>SUM($E$4:E32)/H32</f>
        <v>-1.1532745752173501</v>
      </c>
      <c r="L32" s="13">
        <f t="shared" si="11"/>
        <v>758.98921159815825</v>
      </c>
    </row>
    <row r="33" spans="1:12" x14ac:dyDescent="0.3">
      <c r="A33" s="6">
        <v>30</v>
      </c>
      <c r="B33" s="13">
        <v>6515</v>
      </c>
      <c r="C33" s="13">
        <f t="shared" si="6"/>
        <v>6541.2302540853052</v>
      </c>
      <c r="D33" s="13">
        <f t="shared" si="7"/>
        <v>6578.2715652178931</v>
      </c>
      <c r="E33" s="13">
        <f t="shared" si="8"/>
        <v>63.271565217893112</v>
      </c>
      <c r="F33" s="13">
        <f t="shared" si="9"/>
        <v>63.271565217893112</v>
      </c>
      <c r="G33" s="13">
        <f>SUMSQ($E$4:E33)/A33</f>
        <v>803779.28475482971</v>
      </c>
      <c r="H33" s="13">
        <f>SUM($F$4:F33)/A33</f>
        <v>589.06070914317218</v>
      </c>
      <c r="I33" s="9">
        <f t="shared" si="10"/>
        <v>0.97116753979881987</v>
      </c>
      <c r="J33" s="9">
        <f>AVERAGE($I$4:I33)</f>
        <v>14.48683166150302</v>
      </c>
      <c r="K33" s="9">
        <f>SUM($E$4:E33)/H33</f>
        <v>-1.0813601949262248</v>
      </c>
      <c r="L33" s="13">
        <f t="shared" si="11"/>
        <v>736.32588642896519</v>
      </c>
    </row>
    <row r="34" spans="1:12" x14ac:dyDescent="0.3">
      <c r="A34" s="6">
        <v>31</v>
      </c>
      <c r="B34" s="13">
        <v>6367</v>
      </c>
      <c r="C34" s="13">
        <f t="shared" si="6"/>
        <v>6439.2299791109381</v>
      </c>
      <c r="D34" s="13">
        <f t="shared" si="7"/>
        <v>6541.2302540853052</v>
      </c>
      <c r="E34" s="13">
        <f t="shared" si="8"/>
        <v>174.23025408530521</v>
      </c>
      <c r="F34" s="13">
        <f t="shared" si="9"/>
        <v>174.23025408530521</v>
      </c>
      <c r="G34" s="13">
        <f>SUMSQ($E$4:E34)/A34</f>
        <v>778830.15238979098</v>
      </c>
      <c r="H34" s="13">
        <f>SUM($F$4:F34)/A34</f>
        <v>575.67908156066039</v>
      </c>
      <c r="I34" s="9">
        <f t="shared" si="10"/>
        <v>2.7364575794770722</v>
      </c>
      <c r="J34" s="9">
        <f>AVERAGE($I$4:I34)</f>
        <v>14.107787336276376</v>
      </c>
      <c r="K34" s="9">
        <f>SUM($E$4:E34)/H34</f>
        <v>-0.80384464886687756</v>
      </c>
      <c r="L34" s="13">
        <f t="shared" si="11"/>
        <v>719.59885195082552</v>
      </c>
    </row>
    <row r="35" spans="1:12" x14ac:dyDescent="0.3">
      <c r="A35" s="6">
        <v>32</v>
      </c>
      <c r="B35" s="13">
        <v>6576</v>
      </c>
      <c r="C35" s="13">
        <f t="shared" si="6"/>
        <v>6519.2997684375605</v>
      </c>
      <c r="D35" s="13">
        <f t="shared" si="7"/>
        <v>6439.2299791109381</v>
      </c>
      <c r="E35" s="13">
        <f t="shared" si="8"/>
        <v>-136.77002088906193</v>
      </c>
      <c r="F35" s="13">
        <f t="shared" si="9"/>
        <v>136.77002088906193</v>
      </c>
      <c r="G35" s="13">
        <f>SUMSQ($E$4:E35)/A35</f>
        <v>755076.27383429732</v>
      </c>
      <c r="H35" s="13">
        <f>SUM($F$4:F35)/A35</f>
        <v>561.96317341467284</v>
      </c>
      <c r="I35" s="9">
        <f t="shared" si="10"/>
        <v>2.079836084079409</v>
      </c>
      <c r="J35" s="9">
        <f>AVERAGE($I$4:I35)</f>
        <v>13.731913859645221</v>
      </c>
      <c r="K35" s="9">
        <f>SUM($E$4:E35)/H35</f>
        <v>-1.0668431641583864</v>
      </c>
      <c r="L35" s="13">
        <f t="shared" si="11"/>
        <v>702.45396676834105</v>
      </c>
    </row>
    <row r="36" spans="1:12" x14ac:dyDescent="0.3">
      <c r="A36" s="6">
        <v>33</v>
      </c>
      <c r="B36" s="13">
        <v>6665</v>
      </c>
      <c r="C36" s="13">
        <f t="shared" si="6"/>
        <v>6604.5976046900487</v>
      </c>
      <c r="D36" s="13">
        <f t="shared" si="7"/>
        <v>6519.2997684375605</v>
      </c>
      <c r="E36" s="13">
        <f t="shared" si="8"/>
        <v>-145.70023156243951</v>
      </c>
      <c r="F36" s="13">
        <f t="shared" si="9"/>
        <v>145.70023156243951</v>
      </c>
      <c r="G36" s="13">
        <f>SUMSQ($E$4:E36)/A36</f>
        <v>732838.46424772311</v>
      </c>
      <c r="H36" s="13">
        <f>SUM($F$4:F36)/A36</f>
        <v>549.3491448736961</v>
      </c>
      <c r="I36" s="9">
        <f t="shared" si="10"/>
        <v>2.1860499859330758</v>
      </c>
      <c r="J36" s="9">
        <f>AVERAGE($I$4:I36)</f>
        <v>13.38203919680546</v>
      </c>
      <c r="K36" s="9">
        <f>SUM($E$4:E36)/H36</f>
        <v>-1.3565631412787149</v>
      </c>
      <c r="L36" s="13">
        <f t="shared" si="11"/>
        <v>686.68643109212007</v>
      </c>
    </row>
    <row r="37" spans="1:12" x14ac:dyDescent="0.3">
      <c r="A37" s="6">
        <v>34</v>
      </c>
      <c r="B37" s="13">
        <v>7523</v>
      </c>
      <c r="C37" s="13">
        <f t="shared" si="6"/>
        <v>7142.2613838685311</v>
      </c>
      <c r="D37" s="13">
        <f t="shared" si="7"/>
        <v>6604.5976046900487</v>
      </c>
      <c r="E37" s="13">
        <f t="shared" si="8"/>
        <v>-918.40239530995132</v>
      </c>
      <c r="F37" s="13">
        <f t="shared" si="9"/>
        <v>918.40239530995132</v>
      </c>
      <c r="G37" s="13">
        <f>SUMSQ($E$4:E37)/A37</f>
        <v>736092.12587899761</v>
      </c>
      <c r="H37" s="13">
        <f>SUM($F$4:F37)/A37</f>
        <v>560.2036522394684</v>
      </c>
      <c r="I37" s="9">
        <f t="shared" si="10"/>
        <v>12.207927626079375</v>
      </c>
      <c r="J37" s="9">
        <f>AVERAGE($I$4:I37)</f>
        <v>13.347506503548811</v>
      </c>
      <c r="K37" s="9">
        <f>SUM($E$4:E37)/H37</f>
        <v>-2.9696864529320175</v>
      </c>
      <c r="L37" s="13">
        <f t="shared" si="11"/>
        <v>700.25456529933547</v>
      </c>
    </row>
    <row r="38" spans="1:12" x14ac:dyDescent="0.3">
      <c r="A38" s="6">
        <v>35</v>
      </c>
      <c r="B38" s="13">
        <v>6096</v>
      </c>
      <c r="C38" s="13">
        <f t="shared" si="6"/>
        <v>6529.7446346396564</v>
      </c>
      <c r="D38" s="13">
        <f t="shared" si="7"/>
        <v>7142.2613838685311</v>
      </c>
      <c r="E38" s="13">
        <f t="shared" si="8"/>
        <v>1046.2613838685311</v>
      </c>
      <c r="F38" s="13">
        <f t="shared" si="9"/>
        <v>1046.2613838685311</v>
      </c>
      <c r="G38" s="13">
        <f>SUMSQ($E$4:E38)/A38</f>
        <v>746337.00466458313</v>
      </c>
      <c r="H38" s="13">
        <f>SUM($F$4:F38)/A38</f>
        <v>574.09101600029874</v>
      </c>
      <c r="I38" s="9">
        <f t="shared" si="10"/>
        <v>17.163080444037586</v>
      </c>
      <c r="J38" s="9">
        <f>AVERAGE($I$4:I38)</f>
        <v>13.456522901848489</v>
      </c>
      <c r="K38" s="9">
        <f>SUM($E$4:E38)/H38</f>
        <v>-1.0753831637555813</v>
      </c>
      <c r="L38" s="13">
        <f t="shared" si="11"/>
        <v>717.61377000037339</v>
      </c>
    </row>
    <row r="39" spans="1:12" x14ac:dyDescent="0.3">
      <c r="A39" s="6">
        <v>36</v>
      </c>
      <c r="B39" s="13">
        <v>6876</v>
      </c>
      <c r="C39" s="13">
        <f t="shared" si="6"/>
        <v>6732.4542195135491</v>
      </c>
      <c r="D39" s="13">
        <f t="shared" si="7"/>
        <v>6529.7446346396564</v>
      </c>
      <c r="E39" s="13">
        <f t="shared" si="8"/>
        <v>-346.2553653603436</v>
      </c>
      <c r="F39" s="13">
        <f t="shared" si="9"/>
        <v>346.2553653603436</v>
      </c>
      <c r="G39" s="13">
        <f>SUMSQ($E$4:E39)/A39</f>
        <v>728935.77614725661</v>
      </c>
      <c r="H39" s="13">
        <f>SUM($F$4:F39)/A39</f>
        <v>567.76224792696667</v>
      </c>
      <c r="I39" s="9">
        <f t="shared" si="10"/>
        <v>5.0357092111742814</v>
      </c>
      <c r="J39" s="9">
        <f>AVERAGE($I$4:I39)</f>
        <v>13.222611410440871</v>
      </c>
      <c r="K39" s="9">
        <f>SUM($E$4:E39)/H39</f>
        <v>-1.6972301028270469</v>
      </c>
      <c r="L39" s="13">
        <f t="shared" si="11"/>
        <v>709.70280990870833</v>
      </c>
    </row>
    <row r="40" spans="1:12" x14ac:dyDescent="0.3">
      <c r="A40" s="6">
        <v>37</v>
      </c>
      <c r="B40" s="13">
        <v>6601</v>
      </c>
      <c r="C40" s="13">
        <f t="shared" si="6"/>
        <v>6655.4964798413221</v>
      </c>
      <c r="D40" s="13">
        <f t="shared" si="7"/>
        <v>6732.4542195135491</v>
      </c>
      <c r="E40" s="13">
        <f t="shared" si="8"/>
        <v>131.45421951354911</v>
      </c>
      <c r="F40" s="13">
        <f t="shared" si="9"/>
        <v>131.45421951354911</v>
      </c>
      <c r="G40" s="13">
        <f>SUMSQ($E$4:E40)/A40</f>
        <v>709701.84197646356</v>
      </c>
      <c r="H40" s="13">
        <f>SUM($F$4:F40)/A40</f>
        <v>555.97013905092842</v>
      </c>
      <c r="I40" s="9">
        <f t="shared" si="10"/>
        <v>1.9914288670436164</v>
      </c>
      <c r="J40" s="9">
        <f>AVERAGE($I$4:I40)</f>
        <v>12.919065936295</v>
      </c>
      <c r="K40" s="9">
        <f>SUM($E$4:E40)/H40</f>
        <v>-1.4967871482044162</v>
      </c>
      <c r="L40" s="13">
        <f t="shared" si="11"/>
        <v>694.96267381366056</v>
      </c>
    </row>
    <row r="41" spans="1:12" x14ac:dyDescent="0.3">
      <c r="A41" s="6">
        <v>38</v>
      </c>
      <c r="B41" s="13">
        <v>6299</v>
      </c>
      <c r="C41" s="13">
        <f t="shared" si="6"/>
        <v>6446.7914006797828</v>
      </c>
      <c r="D41" s="13">
        <f t="shared" si="7"/>
        <v>6655.4964798413221</v>
      </c>
      <c r="E41" s="13">
        <f t="shared" si="8"/>
        <v>356.49647984132207</v>
      </c>
      <c r="F41" s="13">
        <f t="shared" si="9"/>
        <v>356.49647984132207</v>
      </c>
      <c r="G41" s="13">
        <f>SUMSQ($E$4:E41)/A41</f>
        <v>694369.94455969485</v>
      </c>
      <c r="H41" s="13">
        <f>SUM($F$4:F41)/A41</f>
        <v>550.72083222962294</v>
      </c>
      <c r="I41" s="9">
        <f t="shared" si="10"/>
        <v>5.6595726280571848</v>
      </c>
      <c r="J41" s="9">
        <f>AVERAGE($I$4:I41)</f>
        <v>12.728026638709794</v>
      </c>
      <c r="K41" s="9">
        <f>SUM($E$4:E41)/H41</f>
        <v>-0.86372704869315386</v>
      </c>
      <c r="L41" s="13">
        <f t="shared" si="11"/>
        <v>688.40104028702865</v>
      </c>
    </row>
    <row r="42" spans="1:12" x14ac:dyDescent="0.3">
      <c r="A42" s="6">
        <v>39</v>
      </c>
      <c r="B42" s="13">
        <v>7377</v>
      </c>
      <c r="C42" s="13">
        <f t="shared" si="6"/>
        <v>6991.3669304137165</v>
      </c>
      <c r="D42" s="13">
        <f t="shared" si="7"/>
        <v>6446.7914006797828</v>
      </c>
      <c r="E42" s="13">
        <f t="shared" si="8"/>
        <v>-930.20859932021722</v>
      </c>
      <c r="F42" s="13">
        <f t="shared" si="9"/>
        <v>930.20859932021722</v>
      </c>
      <c r="G42" s="13">
        <f>SUMSQ($E$4:E42)/A42</f>
        <v>698752.45978250483</v>
      </c>
      <c r="H42" s="13">
        <f>SUM($F$4:F42)/A42</f>
        <v>560.4512877960484</v>
      </c>
      <c r="I42" s="9">
        <f t="shared" si="10"/>
        <v>12.609578410196789</v>
      </c>
      <c r="J42" s="9">
        <f>AVERAGE($I$4:I42)</f>
        <v>12.724989504645357</v>
      </c>
      <c r="K42" s="9">
        <f>SUM($E$4:E42)/H42</f>
        <v>-2.5084804139255641</v>
      </c>
      <c r="L42" s="13">
        <f t="shared" si="11"/>
        <v>700.56410974506048</v>
      </c>
    </row>
    <row r="43" spans="1:12" x14ac:dyDescent="0.3">
      <c r="A43" s="6">
        <v>40</v>
      </c>
      <c r="B43" s="13">
        <v>6694</v>
      </c>
      <c r="C43" s="13">
        <f t="shared" si="6"/>
        <v>6817.2782864539149</v>
      </c>
      <c r="D43" s="13">
        <f t="shared" si="7"/>
        <v>6991.3669304137165</v>
      </c>
      <c r="E43" s="13">
        <f t="shared" si="8"/>
        <v>297.36693041371655</v>
      </c>
      <c r="F43" s="13">
        <f t="shared" si="9"/>
        <v>297.36693041371655</v>
      </c>
      <c r="G43" s="13">
        <f>SUMSQ($E$4:E43)/A43</f>
        <v>683494.3255705341</v>
      </c>
      <c r="H43" s="13">
        <f>SUM($F$4:F43)/A43</f>
        <v>553.87417886149012</v>
      </c>
      <c r="I43" s="9">
        <f t="shared" si="10"/>
        <v>4.4422905648897002</v>
      </c>
      <c r="J43" s="9">
        <f>AVERAGE($I$4:I43)</f>
        <v>12.517922031151466</v>
      </c>
      <c r="K43" s="9">
        <f>SUM($E$4:E43)/H43</f>
        <v>-2.001382606895711</v>
      </c>
      <c r="L43" s="13">
        <f t="shared" si="11"/>
        <v>692.34272357686268</v>
      </c>
    </row>
    <row r="44" spans="1:12" x14ac:dyDescent="0.3">
      <c r="A44" s="6">
        <v>41</v>
      </c>
      <c r="B44" s="13">
        <v>7617</v>
      </c>
      <c r="C44" s="13">
        <f t="shared" si="6"/>
        <v>7285.4623863561865</v>
      </c>
      <c r="D44" s="13">
        <f t="shared" si="7"/>
        <v>6817.2782864539149</v>
      </c>
      <c r="E44" s="13">
        <f t="shared" si="8"/>
        <v>-799.72171354608508</v>
      </c>
      <c r="F44" s="13">
        <f t="shared" si="9"/>
        <v>799.72171354608508</v>
      </c>
      <c r="G44" s="13">
        <f>SUMSQ($E$4:E44)/A44</f>
        <v>682422.63029118173</v>
      </c>
      <c r="H44" s="13">
        <f>SUM($F$4:F44)/A44</f>
        <v>559.87046019526076</v>
      </c>
      <c r="I44" s="9">
        <f t="shared" si="10"/>
        <v>10.499169141999278</v>
      </c>
      <c r="J44" s="9">
        <f>AVERAGE($I$4:I44)</f>
        <v>12.46868415580629</v>
      </c>
      <c r="K44" s="9">
        <f>SUM($E$4:E44)/H44</f>
        <v>-3.4083524622152739</v>
      </c>
      <c r="L44" s="13">
        <f t="shared" si="11"/>
        <v>699.83807524407598</v>
      </c>
    </row>
    <row r="45" spans="1:12" x14ac:dyDescent="0.3">
      <c r="A45" s="6">
        <v>42</v>
      </c>
      <c r="B45" s="13">
        <v>6933</v>
      </c>
      <c r="C45" s="13">
        <f t="shared" si="6"/>
        <v>7079.1190017632307</v>
      </c>
      <c r="D45" s="13">
        <f t="shared" si="7"/>
        <v>7285.4623863561865</v>
      </c>
      <c r="E45" s="13">
        <f t="shared" si="8"/>
        <v>352.46238635618647</v>
      </c>
      <c r="F45" s="13">
        <f t="shared" si="9"/>
        <v>352.46238635618647</v>
      </c>
      <c r="G45" s="13">
        <f>SUMSQ($E$4:E45)/A45</f>
        <v>669132.32323177019</v>
      </c>
      <c r="H45" s="13">
        <f>SUM($F$4:F45)/A45</f>
        <v>554.9321727229019</v>
      </c>
      <c r="I45" s="9">
        <f t="shared" si="10"/>
        <v>5.0838365261241378</v>
      </c>
      <c r="J45" s="9">
        <f>AVERAGE($I$4:I45)</f>
        <v>12.292854450337668</v>
      </c>
      <c r="K45" s="9">
        <f>SUM($E$4:E45)/H45</f>
        <v>-2.8035380748212342</v>
      </c>
      <c r="L45" s="13">
        <f t="shared" si="11"/>
        <v>693.66521590362731</v>
      </c>
    </row>
    <row r="46" spans="1:12" x14ac:dyDescent="0.3">
      <c r="A46" s="6">
        <v>43</v>
      </c>
      <c r="B46" s="13">
        <v>6381</v>
      </c>
      <c r="C46" s="13">
        <f t="shared" si="6"/>
        <v>6670.4165607404693</v>
      </c>
      <c r="D46" s="13">
        <f t="shared" si="7"/>
        <v>7079.1190017632307</v>
      </c>
      <c r="E46" s="13">
        <f t="shared" si="8"/>
        <v>698.1190017632307</v>
      </c>
      <c r="F46" s="13">
        <f t="shared" si="9"/>
        <v>698.1190017632307</v>
      </c>
      <c r="G46" s="13">
        <f>SUMSQ($E$4:E46)/A46</f>
        <v>664905.29572923807</v>
      </c>
      <c r="H46" s="13">
        <f>SUM($F$4:F46)/A46</f>
        <v>558.26209897965362</v>
      </c>
      <c r="I46" s="9">
        <f t="shared" si="10"/>
        <v>10.940589276966474</v>
      </c>
      <c r="J46" s="9">
        <f>AVERAGE($I$4:I46)</f>
        <v>12.261406423049964</v>
      </c>
      <c r="K46" s="9">
        <f>SUM($E$4:E46)/H46</f>
        <v>-1.5362935706655527</v>
      </c>
      <c r="L46" s="13">
        <f t="shared" si="11"/>
        <v>697.82762372456705</v>
      </c>
    </row>
    <row r="47" spans="1:12" x14ac:dyDescent="0.3">
      <c r="A47" s="6">
        <v>44</v>
      </c>
      <c r="B47" s="13">
        <v>7553</v>
      </c>
      <c r="C47" s="13">
        <f t="shared" si="6"/>
        <v>7187.1107133427959</v>
      </c>
      <c r="D47" s="13">
        <f t="shared" si="7"/>
        <v>6670.4165607404693</v>
      </c>
      <c r="E47" s="13">
        <f t="shared" si="8"/>
        <v>-882.58343925953068</v>
      </c>
      <c r="F47" s="13">
        <f t="shared" si="9"/>
        <v>882.58343925953068</v>
      </c>
      <c r="G47" s="13">
        <f>SUMSQ($E$4:E47)/A47</f>
        <v>667497.30099119141</v>
      </c>
      <c r="H47" s="13">
        <f>SUM($F$4:F47)/A47</f>
        <v>565.63303853146908</v>
      </c>
      <c r="I47" s="9">
        <f t="shared" si="10"/>
        <v>11.685203750291681</v>
      </c>
      <c r="J47" s="9">
        <f>AVERAGE($I$4:I47)</f>
        <v>12.248310907760002</v>
      </c>
      <c r="K47" s="9">
        <f>SUM($E$4:E47)/H47</f>
        <v>-3.0766199887940431</v>
      </c>
      <c r="L47" s="13">
        <f t="shared" si="11"/>
        <v>707.04129816433635</v>
      </c>
    </row>
    <row r="48" spans="1:12" x14ac:dyDescent="0.3">
      <c r="A48" s="6">
        <v>45</v>
      </c>
      <c r="B48" s="13">
        <v>7291</v>
      </c>
      <c r="C48" s="13">
        <f t="shared" si="6"/>
        <v>7247.9310103776461</v>
      </c>
      <c r="D48" s="13">
        <f t="shared" si="7"/>
        <v>7187.1107133427959</v>
      </c>
      <c r="E48" s="13">
        <f t="shared" si="8"/>
        <v>-103.88928665720414</v>
      </c>
      <c r="F48" s="13">
        <f t="shared" si="9"/>
        <v>103.88928665720414</v>
      </c>
      <c r="G48" s="13">
        <f>SUMSQ($E$4:E48)/A48</f>
        <v>652903.87172210147</v>
      </c>
      <c r="H48" s="13">
        <f>SUM($F$4:F48)/A48</f>
        <v>555.37206626759644</v>
      </c>
      <c r="I48" s="9">
        <f t="shared" si="10"/>
        <v>1.4248976362255403</v>
      </c>
      <c r="J48" s="9">
        <f>AVERAGE($I$4:I48)</f>
        <v>12.007790612837013</v>
      </c>
      <c r="K48" s="9">
        <f>SUM($E$4:E48)/H48</f>
        <v>-3.3205256643874348</v>
      </c>
      <c r="L48" s="13">
        <f t="shared" si="11"/>
        <v>694.21508283449555</v>
      </c>
    </row>
    <row r="49" spans="1:12" x14ac:dyDescent="0.3">
      <c r="A49" s="6">
        <v>46</v>
      </c>
      <c r="B49" s="13">
        <v>7353</v>
      </c>
      <c r="C49" s="13">
        <f t="shared" si="6"/>
        <v>7309.4419453700948</v>
      </c>
      <c r="D49" s="13">
        <f t="shared" si="7"/>
        <v>7247.9310103776461</v>
      </c>
      <c r="E49" s="13">
        <f t="shared" si="8"/>
        <v>-105.06898962235391</v>
      </c>
      <c r="F49" s="13">
        <f t="shared" si="9"/>
        <v>105.06898962235391</v>
      </c>
      <c r="G49" s="13">
        <f>SUMSQ($E$4:E49)/A49</f>
        <v>638950.29826249625</v>
      </c>
      <c r="H49" s="13">
        <f>SUM($F$4:F49)/A49</f>
        <v>545.58286894922162</v>
      </c>
      <c r="I49" s="9">
        <f t="shared" si="10"/>
        <v>1.4289268274493936</v>
      </c>
      <c r="J49" s="9">
        <f>AVERAGE($I$4:I49)</f>
        <v>11.777815313154672</v>
      </c>
      <c r="K49" s="9">
        <f>SUM($E$4:E49)/H49</f>
        <v>-3.5726858372622443</v>
      </c>
      <c r="L49" s="13">
        <f t="shared" si="11"/>
        <v>681.97858618652708</v>
      </c>
    </row>
    <row r="50" spans="1:12" x14ac:dyDescent="0.3">
      <c r="A50" s="6">
        <v>47</v>
      </c>
      <c r="B50" s="13">
        <v>6350</v>
      </c>
      <c r="C50" s="13">
        <f t="shared" si="6"/>
        <v>6747.7522275684078</v>
      </c>
      <c r="D50" s="13">
        <f t="shared" si="7"/>
        <v>7309.4419453700948</v>
      </c>
      <c r="E50" s="13">
        <f t="shared" si="8"/>
        <v>959.4419453700948</v>
      </c>
      <c r="F50" s="13">
        <f t="shared" si="9"/>
        <v>959.4419453700948</v>
      </c>
      <c r="G50" s="13">
        <f>SUMSQ($E$4:E50)/A50</f>
        <v>644941.33120447607</v>
      </c>
      <c r="H50" s="13">
        <f>SUM($F$4:F50)/A50</f>
        <v>554.38838121349556</v>
      </c>
      <c r="I50" s="9">
        <f t="shared" si="10"/>
        <v>15.109321974332202</v>
      </c>
      <c r="J50" s="9">
        <f>AVERAGE($I$4:I50)</f>
        <v>11.848698433605257</v>
      </c>
      <c r="K50" s="9">
        <f>SUM($E$4:E50)/H50</f>
        <v>-1.7853084175595968</v>
      </c>
      <c r="L50" s="13">
        <f t="shared" si="11"/>
        <v>692.98547651686943</v>
      </c>
    </row>
    <row r="51" spans="1:12" x14ac:dyDescent="0.3">
      <c r="A51" s="6">
        <v>48</v>
      </c>
      <c r="B51" s="13">
        <v>6727</v>
      </c>
      <c r="C51" s="13">
        <f t="shared" si="6"/>
        <v>6735.6031726903047</v>
      </c>
      <c r="D51" s="13">
        <f t="shared" si="7"/>
        <v>6747.7522275684078</v>
      </c>
      <c r="E51" s="13">
        <f t="shared" si="8"/>
        <v>20.752227568407761</v>
      </c>
      <c r="F51" s="13">
        <f t="shared" si="9"/>
        <v>20.752227568407761</v>
      </c>
      <c r="G51" s="13">
        <f>SUMSQ($E$4:E51)/A51</f>
        <v>631514.02544915478</v>
      </c>
      <c r="H51" s="13">
        <f>SUM($F$4:F51)/A51</f>
        <v>543.27096134588953</v>
      </c>
      <c r="I51" s="9">
        <f t="shared" si="10"/>
        <v>0.30849156486409635</v>
      </c>
      <c r="J51" s="9">
        <f>AVERAGE($I$4:I51)</f>
        <v>11.60827745717315</v>
      </c>
      <c r="K51" s="9">
        <f>SUM($E$4:E51)/H51</f>
        <v>-1.7836440468098951</v>
      </c>
      <c r="L51" s="13">
        <f t="shared" si="11"/>
        <v>679.08870168236194</v>
      </c>
    </row>
    <row r="52" spans="1:12" x14ac:dyDescent="0.3">
      <c r="A52" s="6">
        <v>49</v>
      </c>
      <c r="B52" s="13">
        <v>6848</v>
      </c>
      <c r="C52" s="13">
        <f t="shared" si="6"/>
        <v>6801.4040713460699</v>
      </c>
      <c r="D52" s="13">
        <f t="shared" si="7"/>
        <v>6735.6031726903047</v>
      </c>
      <c r="E52" s="13">
        <f t="shared" si="8"/>
        <v>-112.39682730969525</v>
      </c>
      <c r="F52" s="13">
        <f t="shared" si="9"/>
        <v>112.39682730969525</v>
      </c>
      <c r="G52" s="13">
        <f>SUMSQ($E$4:E52)/A52</f>
        <v>618883.80139487167</v>
      </c>
      <c r="H52" s="13">
        <f>SUM($F$4:F52)/A52</f>
        <v>534.47761167168142</v>
      </c>
      <c r="I52" s="9">
        <f t="shared" si="10"/>
        <v>1.6413088100130733</v>
      </c>
      <c r="J52" s="9">
        <f>AVERAGE($I$4:I52)</f>
        <v>11.40486993376172</v>
      </c>
      <c r="K52" s="9">
        <f>SUM($E$4:E52)/H52</f>
        <v>-2.0232818357661362</v>
      </c>
      <c r="L52" s="13">
        <f t="shared" si="11"/>
        <v>668.09701458960171</v>
      </c>
    </row>
    <row r="53" spans="1:12" x14ac:dyDescent="0.3">
      <c r="A53" s="6">
        <v>50</v>
      </c>
      <c r="B53" s="13">
        <v>6097</v>
      </c>
      <c r="C53" s="13">
        <f t="shared" si="6"/>
        <v>6389.022138325503</v>
      </c>
      <c r="D53" s="13">
        <f t="shared" si="7"/>
        <v>6801.4040713460699</v>
      </c>
      <c r="E53" s="13">
        <f t="shared" si="8"/>
        <v>704.40407134606994</v>
      </c>
      <c r="F53" s="13">
        <f t="shared" si="9"/>
        <v>704.40407134606994</v>
      </c>
      <c r="G53" s="13">
        <f>SUMSQ($E$4:E53)/A53</f>
        <v>616429.8272815526</v>
      </c>
      <c r="H53" s="13">
        <f>SUM($F$4:F53)/A53</f>
        <v>537.87614086516919</v>
      </c>
      <c r="I53" s="9">
        <f t="shared" si="10"/>
        <v>11.553289672725437</v>
      </c>
      <c r="J53" s="9">
        <f>AVERAGE($I$4:I53)</f>
        <v>11.407838328540995</v>
      </c>
      <c r="K53" s="9">
        <f>SUM($E$4:E53)/H53</f>
        <v>-0.7008951379894206</v>
      </c>
      <c r="L53" s="13">
        <f t="shared" si="11"/>
        <v>672.34517608146143</v>
      </c>
    </row>
    <row r="54" spans="1:12" x14ac:dyDescent="0.3">
      <c r="A54" s="6">
        <v>51</v>
      </c>
      <c r="B54" s="13">
        <v>7174</v>
      </c>
      <c r="C54" s="13">
        <f t="shared" si="6"/>
        <v>6848.5746894018912</v>
      </c>
      <c r="D54" s="13">
        <f t="shared" si="7"/>
        <v>6389.022138325503</v>
      </c>
      <c r="E54" s="13">
        <f t="shared" si="8"/>
        <v>-784.97786167449703</v>
      </c>
      <c r="F54" s="13">
        <f t="shared" si="9"/>
        <v>784.97786167449703</v>
      </c>
      <c r="G54" s="13">
        <f>SUMSQ($E$4:E54)/A54</f>
        <v>616425.12955679791</v>
      </c>
      <c r="H54" s="13">
        <f>SUM($F$4:F54)/A54</f>
        <v>542.72127264574431</v>
      </c>
      <c r="I54" s="9">
        <f t="shared" si="10"/>
        <v>10.941983017486717</v>
      </c>
      <c r="J54" s="9">
        <f>AVERAGE($I$4:I54)</f>
        <v>11.398703910677185</v>
      </c>
      <c r="K54" s="9">
        <f>SUM($E$4:E54)/H54</f>
        <v>-2.1410117719964008</v>
      </c>
      <c r="L54" s="13">
        <f t="shared" si="11"/>
        <v>678.40159080718036</v>
      </c>
    </row>
    <row r="55" spans="1:12" x14ac:dyDescent="0.3">
      <c r="A55" s="6">
        <v>52</v>
      </c>
      <c r="B55" s="13">
        <v>6289</v>
      </c>
      <c r="C55" s="13">
        <f t="shared" si="6"/>
        <v>6520.9807678563047</v>
      </c>
      <c r="D55" s="13">
        <f t="shared" si="7"/>
        <v>6848.5746894018912</v>
      </c>
      <c r="E55" s="13">
        <f t="shared" si="8"/>
        <v>559.57468940189119</v>
      </c>
      <c r="F55" s="13">
        <f t="shared" si="9"/>
        <v>559.57468940189119</v>
      </c>
      <c r="G55" s="13">
        <f>SUMSQ($E$4:E55)/A55</f>
        <v>610592.41231569077</v>
      </c>
      <c r="H55" s="13">
        <f>SUM($F$4:F55)/A55</f>
        <v>543.04537681413171</v>
      </c>
      <c r="I55" s="9">
        <f t="shared" si="10"/>
        <v>8.8976735474938984</v>
      </c>
      <c r="J55" s="9">
        <f>AVERAGE($I$4:I55)</f>
        <v>11.350607172923661</v>
      </c>
      <c r="K55" s="9">
        <f>SUM($E$4:E55)/H55</f>
        <v>-1.1092957788897604</v>
      </c>
      <c r="L55" s="13">
        <f t="shared" si="11"/>
        <v>678.80672101766459</v>
      </c>
    </row>
    <row r="56" spans="1:12" x14ac:dyDescent="0.3">
      <c r="A56" s="6">
        <v>53</v>
      </c>
      <c r="B56" s="13">
        <v>6927</v>
      </c>
      <c r="C56" s="13">
        <f t="shared" si="6"/>
        <v>6758.6781387346218</v>
      </c>
      <c r="D56" s="13">
        <f t="shared" si="7"/>
        <v>6520.9807678563047</v>
      </c>
      <c r="E56" s="13">
        <f t="shared" si="8"/>
        <v>-406.01923214369526</v>
      </c>
      <c r="F56" s="13">
        <f t="shared" si="9"/>
        <v>406.01923214369526</v>
      </c>
      <c r="G56" s="13">
        <f>SUMSQ($E$4:E56)/A56</f>
        <v>602182.20862804668</v>
      </c>
      <c r="H56" s="13">
        <f>SUM($F$4:F56)/A56</f>
        <v>540.45997785808584</v>
      </c>
      <c r="I56" s="9">
        <f t="shared" si="10"/>
        <v>5.861400781632673</v>
      </c>
      <c r="J56" s="9">
        <f>AVERAGE($I$4:I56)</f>
        <v>11.24703724101251</v>
      </c>
      <c r="K56" s="9">
        <f>SUM($E$4:E56)/H56</f>
        <v>-1.8658498643797847</v>
      </c>
      <c r="L56" s="13">
        <f t="shared" si="11"/>
        <v>675.57497232260732</v>
      </c>
    </row>
    <row r="57" spans="1:12" x14ac:dyDescent="0.3">
      <c r="A57" s="6">
        <v>54</v>
      </c>
      <c r="B57" s="13">
        <v>6605</v>
      </c>
      <c r="C57" s="13">
        <f t="shared" si="6"/>
        <v>6668.7097661877642</v>
      </c>
      <c r="D57" s="13">
        <f t="shared" si="7"/>
        <v>6758.6781387346218</v>
      </c>
      <c r="E57" s="13">
        <f t="shared" si="8"/>
        <v>153.67813873462183</v>
      </c>
      <c r="F57" s="13">
        <f t="shared" si="9"/>
        <v>153.67813873462183</v>
      </c>
      <c r="G57" s="13">
        <f>SUMSQ($E$4:E57)/A57</f>
        <v>591468.03754835948</v>
      </c>
      <c r="H57" s="13">
        <f>SUM($F$4:F57)/A57</f>
        <v>533.29735120765122</v>
      </c>
      <c r="I57" s="9">
        <f t="shared" si="10"/>
        <v>2.3266940005241761</v>
      </c>
      <c r="J57" s="9">
        <f>AVERAGE($I$4:I57)</f>
        <v>11.081845699521987</v>
      </c>
      <c r="K57" s="9">
        <f>SUM($E$4:E57)/H57</f>
        <v>-1.6027438270957723</v>
      </c>
      <c r="L57" s="13">
        <f t="shared" si="11"/>
        <v>666.62168900956408</v>
      </c>
    </row>
    <row r="58" spans="1:12" x14ac:dyDescent="0.3">
      <c r="A58" s="6">
        <v>55</v>
      </c>
      <c r="B58" s="13">
        <v>7075</v>
      </c>
      <c r="C58" s="13">
        <f t="shared" si="6"/>
        <v>6906.565790595314</v>
      </c>
      <c r="D58" s="13">
        <f t="shared" si="7"/>
        <v>6668.7097661877642</v>
      </c>
      <c r="E58" s="13">
        <f t="shared" si="8"/>
        <v>-406.29023381223578</v>
      </c>
      <c r="F58" s="13">
        <f t="shared" si="9"/>
        <v>406.29023381223578</v>
      </c>
      <c r="G58" s="13">
        <f>SUMSQ($E$4:E58)/A58</f>
        <v>583715.37784913834</v>
      </c>
      <c r="H58" s="13">
        <f>SUM($F$4:F58)/A58</f>
        <v>530.98813089137093</v>
      </c>
      <c r="I58" s="9">
        <f t="shared" si="10"/>
        <v>5.7426181457559826</v>
      </c>
      <c r="J58" s="9">
        <f>AVERAGE($I$4:I58)</f>
        <v>10.984768834908058</v>
      </c>
      <c r="K58" s="9">
        <f>SUM($E$4:E58)/H58</f>
        <v>-2.3748728043128429</v>
      </c>
      <c r="L58" s="13">
        <f t="shared" si="11"/>
        <v>663.73516361421366</v>
      </c>
    </row>
    <row r="59" spans="1:12" x14ac:dyDescent="0.3">
      <c r="A59" s="6">
        <v>56</v>
      </c>
      <c r="B59" s="13">
        <v>7057</v>
      </c>
      <c r="C59" s="13">
        <f t="shared" si="6"/>
        <v>6994.6350573560503</v>
      </c>
      <c r="D59" s="13">
        <f t="shared" si="7"/>
        <v>6906.565790595314</v>
      </c>
      <c r="E59" s="13">
        <f t="shared" si="8"/>
        <v>-150.43420940468604</v>
      </c>
      <c r="F59" s="13">
        <f t="shared" si="9"/>
        <v>150.43420940468604</v>
      </c>
      <c r="G59" s="13">
        <f>SUMSQ($E$4:E59)/A59</f>
        <v>573696.0041618183</v>
      </c>
      <c r="H59" s="13">
        <f>SUM($F$4:F59)/A59</f>
        <v>524.19252515053734</v>
      </c>
      <c r="I59" s="9">
        <f t="shared" si="10"/>
        <v>2.1317019895803604</v>
      </c>
      <c r="J59" s="9">
        <f>AVERAGE($I$4:I59)</f>
        <v>10.826678355527207</v>
      </c>
      <c r="K59" s="9">
        <f>SUM($E$4:E59)/H59</f>
        <v>-2.6926432811421099</v>
      </c>
      <c r="L59" s="13">
        <f t="shared" si="11"/>
        <v>655.24065643817164</v>
      </c>
    </row>
    <row r="60" spans="1:12" x14ac:dyDescent="0.3">
      <c r="A60" s="6">
        <v>57</v>
      </c>
      <c r="B60" s="13">
        <v>6812</v>
      </c>
      <c r="C60" s="13">
        <f t="shared" si="6"/>
        <v>6887.7143266937655</v>
      </c>
      <c r="D60" s="13">
        <f t="shared" si="7"/>
        <v>6994.6350573560503</v>
      </c>
      <c r="E60" s="13">
        <f t="shared" si="8"/>
        <v>182.63505735605031</v>
      </c>
      <c r="F60" s="13">
        <f t="shared" si="9"/>
        <v>182.63505735605031</v>
      </c>
      <c r="G60" s="13">
        <f>SUMSQ($E$4:E60)/A60</f>
        <v>564216.34731995221</v>
      </c>
      <c r="H60" s="13">
        <f>SUM($F$4:F60)/A60</f>
        <v>518.20028887344108</v>
      </c>
      <c r="I60" s="9">
        <f t="shared" si="10"/>
        <v>2.681078352261455</v>
      </c>
      <c r="J60" s="9">
        <f>AVERAGE($I$4:I60)</f>
        <v>10.683773092312018</v>
      </c>
      <c r="K60" s="9">
        <f>SUM($E$4:E60)/H60</f>
        <v>-2.3713387466203724</v>
      </c>
      <c r="L60" s="13">
        <f t="shared" si="11"/>
        <v>647.75036109180132</v>
      </c>
    </row>
    <row r="61" spans="1:12" x14ac:dyDescent="0.3">
      <c r="A61" s="6">
        <v>58</v>
      </c>
      <c r="B61" s="13">
        <v>6478</v>
      </c>
      <c r="C61" s="13">
        <f t="shared" si="6"/>
        <v>6647.8537226723747</v>
      </c>
      <c r="D61" s="13">
        <f t="shared" si="7"/>
        <v>6887.7143266937655</v>
      </c>
      <c r="E61" s="13">
        <f t="shared" si="8"/>
        <v>409.71432669376554</v>
      </c>
      <c r="F61" s="13">
        <f t="shared" si="9"/>
        <v>409.71432669376554</v>
      </c>
      <c r="G61" s="13">
        <f>SUMSQ($E$4:E61)/A61</f>
        <v>557382.71770233451</v>
      </c>
      <c r="H61" s="13">
        <f>SUM($F$4:F61)/A61</f>
        <v>516.32984124965355</v>
      </c>
      <c r="I61" s="9">
        <f t="shared" si="10"/>
        <v>6.3247040242940038</v>
      </c>
      <c r="J61" s="9">
        <f>AVERAGE($I$4:I61)</f>
        <v>10.608616729070327</v>
      </c>
      <c r="K61" s="9">
        <f>SUM($E$4:E61)/H61</f>
        <v>-1.5864163396778002</v>
      </c>
      <c r="L61" s="13">
        <f t="shared" si="11"/>
        <v>645.41230156206689</v>
      </c>
    </row>
    <row r="62" spans="1:12" x14ac:dyDescent="0.3">
      <c r="A62" s="6">
        <v>59</v>
      </c>
      <c r="B62" s="13">
        <v>5630</v>
      </c>
      <c r="C62" s="13">
        <f t="shared" si="6"/>
        <v>6051.967777712247</v>
      </c>
      <c r="D62" s="13">
        <f t="shared" si="7"/>
        <v>6647.8537226723747</v>
      </c>
      <c r="E62" s="13">
        <f t="shared" si="8"/>
        <v>1017.8537226723747</v>
      </c>
      <c r="F62" s="13">
        <f t="shared" si="9"/>
        <v>1017.8537226723747</v>
      </c>
      <c r="G62" s="13">
        <f>SUMSQ($E$4:E62)/A62</f>
        <v>565495.31911005778</v>
      </c>
      <c r="H62" s="13">
        <f>SUM($F$4:F62)/A62</f>
        <v>524.83024601953014</v>
      </c>
      <c r="I62" s="9">
        <f t="shared" si="10"/>
        <v>18.079106974642535</v>
      </c>
      <c r="J62" s="9">
        <f>AVERAGE($I$4:I62)</f>
        <v>10.73523520780884</v>
      </c>
      <c r="K62" s="9">
        <f>SUM($E$4:E62)/H62</f>
        <v>0.37867410912000699</v>
      </c>
      <c r="L62" s="13">
        <f t="shared" si="11"/>
        <v>656.03780752441264</v>
      </c>
    </row>
    <row r="63" spans="1:12" x14ac:dyDescent="0.3">
      <c r="A63" s="6">
        <v>60</v>
      </c>
      <c r="B63" s="13">
        <v>6663</v>
      </c>
      <c r="C63" s="13">
        <f t="shared" si="6"/>
        <v>6409.6866768710242</v>
      </c>
      <c r="D63" s="13">
        <f t="shared" si="7"/>
        <v>6051.967777712247</v>
      </c>
      <c r="E63" s="13">
        <f t="shared" si="8"/>
        <v>-611.03222228775303</v>
      </c>
      <c r="F63" s="13">
        <f t="shared" si="9"/>
        <v>611.03222228775303</v>
      </c>
      <c r="G63" s="13">
        <f>SUMSQ($E$4:E63)/A63</f>
        <v>562293.07006945531</v>
      </c>
      <c r="H63" s="13">
        <f>SUM($F$4:F63)/A63</f>
        <v>526.26694562400053</v>
      </c>
      <c r="I63" s="9">
        <f t="shared" si="10"/>
        <v>9.1705271242346242</v>
      </c>
      <c r="J63" s="9">
        <f>AVERAGE($I$4:I63)</f>
        <v>10.709156739749268</v>
      </c>
      <c r="K63" s="9">
        <f>SUM($E$4:E63)/H63</f>
        <v>-0.78342863800464135</v>
      </c>
      <c r="L63" s="13">
        <f t="shared" si="11"/>
        <v>657.83368203000066</v>
      </c>
    </row>
    <row r="64" spans="1:12" x14ac:dyDescent="0.3">
      <c r="B64" s="8"/>
      <c r="C64" s="8"/>
      <c r="D64" s="8"/>
      <c r="E64" s="8"/>
      <c r="F64" s="8"/>
      <c r="G64" s="8"/>
      <c r="H64" s="8"/>
      <c r="I64" s="9"/>
      <c r="J64" s="9"/>
      <c r="K64" s="9"/>
      <c r="L64" s="8"/>
    </row>
    <row r="65" spans="1:10" x14ac:dyDescent="0.3">
      <c r="G65" s="8"/>
      <c r="H65" s="8"/>
      <c r="I65" s="9"/>
      <c r="J65" s="9"/>
    </row>
    <row r="67" spans="1:10" x14ac:dyDescent="0.3">
      <c r="A67" s="6" t="s">
        <v>102</v>
      </c>
      <c r="B67" s="9">
        <v>0.58543377273861108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D8EC-ABCE-4DFD-9543-08E82973953F}">
  <dimension ref="A1:M70"/>
  <sheetViews>
    <sheetView topLeftCell="A38" workbookViewId="0">
      <selection activeCell="H18" sqref="H18"/>
    </sheetView>
  </sheetViews>
  <sheetFormatPr baseColWidth="10" defaultRowHeight="14.4" x14ac:dyDescent="0.3"/>
  <cols>
    <col min="1" max="1" width="11.5546875" style="6"/>
    <col min="2" max="2" width="11.6640625" style="6" bestFit="1" customWidth="1"/>
    <col min="3" max="3" width="12.6640625" style="6" bestFit="1" customWidth="1"/>
    <col min="4" max="7" width="11.6640625" style="6" bestFit="1" customWidth="1"/>
    <col min="8" max="8" width="20.109375" style="6" bestFit="1" customWidth="1"/>
    <col min="9" max="9" width="11.6640625" style="6" bestFit="1" customWidth="1"/>
    <col min="10" max="10" width="11.5546875" style="6"/>
    <col min="11" max="11" width="12.5546875" style="6" bestFit="1" customWidth="1"/>
    <col min="12" max="12" width="14.5546875" style="6" bestFit="1" customWidth="1"/>
    <col min="13" max="16384" width="11.5546875" style="6"/>
  </cols>
  <sheetData>
    <row r="1" spans="1:13" x14ac:dyDescent="0.3">
      <c r="A1" s="6" t="s">
        <v>3</v>
      </c>
    </row>
    <row r="2" spans="1:13" x14ac:dyDescent="0.3">
      <c r="A2" s="7" t="s">
        <v>91</v>
      </c>
      <c r="B2" s="7" t="s">
        <v>3</v>
      </c>
      <c r="C2" s="7" t="s">
        <v>92</v>
      </c>
      <c r="D2" s="7" t="s">
        <v>103</v>
      </c>
      <c r="E2" s="7" t="s">
        <v>104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  <c r="M2" s="7" t="s">
        <v>101</v>
      </c>
    </row>
    <row r="3" spans="1:13" x14ac:dyDescent="0.3">
      <c r="A3" s="6">
        <v>0</v>
      </c>
      <c r="B3" s="13"/>
      <c r="C3" s="13">
        <f>'Regresión lineal Holt'!B19</f>
        <v>5282.8209039548019</v>
      </c>
      <c r="D3" s="13">
        <f>'Regresión lineal Holt'!B20</f>
        <v>29.032647957766041</v>
      </c>
      <c r="E3" s="13"/>
      <c r="F3" s="13"/>
      <c r="G3" s="13"/>
      <c r="H3" s="13"/>
      <c r="I3" s="13"/>
      <c r="M3" s="13"/>
    </row>
    <row r="4" spans="1:13" x14ac:dyDescent="0.3">
      <c r="A4" s="6">
        <v>1</v>
      </c>
      <c r="B4" s="13">
        <v>5482</v>
      </c>
      <c r="C4" s="13">
        <f>$B$69*B4+(1-$B$69)*(C3+D3)</f>
        <v>5388.047647214451</v>
      </c>
      <c r="D4" s="13">
        <f>$B$70*(C4-C3)+(1-$B$70)*D3</f>
        <v>29.032647957766041</v>
      </c>
      <c r="E4" s="13">
        <f>C3+D3</f>
        <v>5311.853551912568</v>
      </c>
      <c r="F4" s="13">
        <f>E4-B4</f>
        <v>-170.14644808743196</v>
      </c>
      <c r="G4" s="13">
        <f>ABS(F4)</f>
        <v>170.14644808743196</v>
      </c>
      <c r="H4" s="13">
        <f>SUMSQ($E$4:E4)/A4</f>
        <v>28215788.156966165</v>
      </c>
      <c r="I4" s="13">
        <f>SUM($G$4:G4)/A4</f>
        <v>170.14644808743196</v>
      </c>
      <c r="J4" s="9">
        <f>(G4/B4)*100</f>
        <v>3.10372944340445</v>
      </c>
      <c r="K4" s="9">
        <f>AVERAGE($J$4:J4)</f>
        <v>3.10372944340445</v>
      </c>
      <c r="L4" s="9">
        <f>SUM($F$4:F4)/I4</f>
        <v>-1</v>
      </c>
      <c r="M4" s="13">
        <f>1.25*I4</f>
        <v>212.68306010928995</v>
      </c>
    </row>
    <row r="5" spans="1:13" x14ac:dyDescent="0.3">
      <c r="A5" s="6">
        <v>2</v>
      </c>
      <c r="B5" s="13">
        <v>5482</v>
      </c>
      <c r="C5" s="13">
        <f t="shared" ref="C5:C17" si="0">$B$69*B5+(1-$B$69)*(C4+D4)</f>
        <v>5446.1522989208725</v>
      </c>
      <c r="D5" s="13">
        <f t="shared" ref="D5:D17" si="1">$B$70*(C5-C4)+(1-$B$70)*D4</f>
        <v>29.032647957766041</v>
      </c>
      <c r="E5" s="13">
        <f t="shared" ref="E5:E17" si="2">C4+D4</f>
        <v>5417.0802951722171</v>
      </c>
      <c r="F5" s="13">
        <f t="shared" ref="F5:F17" si="3">E5-B5</f>
        <v>-64.91970482778288</v>
      </c>
      <c r="G5" s="13">
        <f t="shared" ref="G5:G17" si="4">ABS(F5)</f>
        <v>64.91970482778288</v>
      </c>
      <c r="H5" s="13">
        <f>SUMSQ($E$4:E5)/A5</f>
        <v>28780273.540654641</v>
      </c>
      <c r="I5" s="13">
        <f>SUM($G$4:G5)/A5</f>
        <v>117.53307645760742</v>
      </c>
      <c r="J5" s="9">
        <f t="shared" ref="J5:J17" si="5">(G5/B5)*100</f>
        <v>1.1842339443229275</v>
      </c>
      <c r="K5" s="9">
        <f>AVERAGE($J$4:J5)</f>
        <v>2.1439816938636889</v>
      </c>
      <c r="L5" s="9">
        <f>SUM($F$4:F5)/I5</f>
        <v>-2</v>
      </c>
      <c r="M5" s="13">
        <f t="shared" ref="M5:M17" si="6">1.25*I5</f>
        <v>146.91634557200928</v>
      </c>
    </row>
    <row r="6" spans="1:13" x14ac:dyDescent="0.3">
      <c r="A6" s="6">
        <v>3</v>
      </c>
      <c r="B6" s="13">
        <v>5459</v>
      </c>
      <c r="C6" s="13">
        <f t="shared" si="0"/>
        <v>5467.9370883497722</v>
      </c>
      <c r="D6" s="13">
        <f t="shared" si="1"/>
        <v>29.032647957766041</v>
      </c>
      <c r="E6" s="13">
        <f t="shared" si="2"/>
        <v>5475.1849468786386</v>
      </c>
      <c r="F6" s="13">
        <f t="shared" si="3"/>
        <v>16.184946878638584</v>
      </c>
      <c r="G6" s="13">
        <f t="shared" si="4"/>
        <v>16.184946878638584</v>
      </c>
      <c r="H6" s="13">
        <f>SUMSQ($E$4:E6)/A6</f>
        <v>29179399.094611909</v>
      </c>
      <c r="I6" s="13">
        <f>SUM($G$4:G6)/A6</f>
        <v>83.750366597951142</v>
      </c>
      <c r="J6" s="9">
        <f t="shared" si="5"/>
        <v>0.29648189922400775</v>
      </c>
      <c r="K6" s="9">
        <f>AVERAGE($J$4:J6)</f>
        <v>1.5281484289837952</v>
      </c>
      <c r="L6" s="9">
        <f>SUM($F$4:F6)/I6</f>
        <v>-2.6134954977251521</v>
      </c>
      <c r="M6" s="13">
        <f t="shared" si="6"/>
        <v>104.68795824743893</v>
      </c>
    </row>
    <row r="7" spans="1:13" x14ac:dyDescent="0.3">
      <c r="A7" s="6">
        <v>4</v>
      </c>
      <c r="B7" s="13">
        <v>5815</v>
      </c>
      <c r="C7" s="13">
        <f t="shared" si="0"/>
        <v>5639.3883909021642</v>
      </c>
      <c r="D7" s="13">
        <f t="shared" si="1"/>
        <v>29.032647957766041</v>
      </c>
      <c r="E7" s="13">
        <f t="shared" si="2"/>
        <v>5496.9697363075384</v>
      </c>
      <c r="F7" s="13">
        <f t="shared" si="3"/>
        <v>-318.03026369246163</v>
      </c>
      <c r="G7" s="13">
        <f t="shared" si="4"/>
        <v>318.03026369246163</v>
      </c>
      <c r="H7" s="13">
        <f>SUMSQ($E$4:E7)/A7</f>
        <v>29438718.391429171</v>
      </c>
      <c r="I7" s="13">
        <f>SUM($G$4:G7)/A7</f>
        <v>142.32034087157876</v>
      </c>
      <c r="J7" s="9">
        <f t="shared" si="5"/>
        <v>5.4691360910139579</v>
      </c>
      <c r="K7" s="9">
        <f>AVERAGE($J$4:J7)</f>
        <v>2.5133953444913359</v>
      </c>
      <c r="L7" s="9">
        <f>SUM($F$4:F7)/I7</f>
        <v>-3.7725560973291525</v>
      </c>
      <c r="M7" s="13">
        <f t="shared" si="6"/>
        <v>177.90042608947346</v>
      </c>
    </row>
    <row r="8" spans="1:13" x14ac:dyDescent="0.3">
      <c r="A8" s="6">
        <v>5</v>
      </c>
      <c r="B8" s="13">
        <v>6089</v>
      </c>
      <c r="C8" s="13">
        <f t="shared" si="0"/>
        <v>5856.7625164945757</v>
      </c>
      <c r="D8" s="13">
        <f t="shared" si="1"/>
        <v>29.032647957766041</v>
      </c>
      <c r="E8" s="13">
        <f t="shared" si="2"/>
        <v>5668.4210388599304</v>
      </c>
      <c r="F8" s="13">
        <f t="shared" si="3"/>
        <v>-420.57896114006962</v>
      </c>
      <c r="G8" s="13">
        <f t="shared" si="4"/>
        <v>420.57896114006962</v>
      </c>
      <c r="H8" s="13">
        <f>SUMSQ($E$4:E8)/A8</f>
        <v>29977174.127901316</v>
      </c>
      <c r="I8" s="13">
        <f>SUM($G$4:G8)/A8</f>
        <v>197.97206492527692</v>
      </c>
      <c r="J8" s="9">
        <f t="shared" si="5"/>
        <v>6.9071926611934575</v>
      </c>
      <c r="K8" s="9">
        <f>AVERAGE($J$4:J8)</f>
        <v>3.3921548078317598</v>
      </c>
      <c r="L8" s="9">
        <f>SUM($F$4:F8)/I8</f>
        <v>-4.8364926194536846</v>
      </c>
      <c r="M8" s="13">
        <f t="shared" si="6"/>
        <v>247.46508115659617</v>
      </c>
    </row>
    <row r="9" spans="1:13" x14ac:dyDescent="0.3">
      <c r="A9" s="6">
        <v>6</v>
      </c>
      <c r="B9" s="13">
        <v>6044</v>
      </c>
      <c r="C9" s="13">
        <f t="shared" si="0"/>
        <v>5956.6416290858124</v>
      </c>
      <c r="D9" s="13">
        <f t="shared" si="1"/>
        <v>29.032647957766041</v>
      </c>
      <c r="E9" s="13">
        <f t="shared" si="2"/>
        <v>5885.7951644523419</v>
      </c>
      <c r="F9" s="13">
        <f t="shared" si="3"/>
        <v>-158.20483554765815</v>
      </c>
      <c r="G9" s="13">
        <f t="shared" si="4"/>
        <v>158.20483554765815</v>
      </c>
      <c r="H9" s="13">
        <f>SUMSQ($E$4:E9)/A9</f>
        <v>30754742.559566189</v>
      </c>
      <c r="I9" s="13">
        <f>SUM($G$4:G9)/A9</f>
        <v>191.34419336234046</v>
      </c>
      <c r="J9" s="9">
        <f t="shared" si="5"/>
        <v>2.6175518786839538</v>
      </c>
      <c r="K9" s="9">
        <f>AVERAGE($J$4:J9)</f>
        <v>3.2630543196404589</v>
      </c>
      <c r="L9" s="9">
        <f>SUM($F$4:F9)/I9</f>
        <v>-5.8308289727089884</v>
      </c>
      <c r="M9" s="13">
        <f t="shared" si="6"/>
        <v>239.18024170292557</v>
      </c>
    </row>
    <row r="10" spans="1:13" x14ac:dyDescent="0.3">
      <c r="A10" s="6">
        <v>7</v>
      </c>
      <c r="B10" s="13">
        <v>6538</v>
      </c>
      <c r="C10" s="13">
        <f t="shared" si="0"/>
        <v>6233.0139026759489</v>
      </c>
      <c r="D10" s="13">
        <f t="shared" si="1"/>
        <v>29.032647957766041</v>
      </c>
      <c r="E10" s="13">
        <f t="shared" si="2"/>
        <v>5985.6742770435785</v>
      </c>
      <c r="F10" s="13">
        <f t="shared" si="3"/>
        <v>-552.32572295642149</v>
      </c>
      <c r="G10" s="13">
        <f t="shared" si="4"/>
        <v>552.32572295642149</v>
      </c>
      <c r="H10" s="13">
        <f>SUMSQ($E$4:E10)/A10</f>
        <v>31479535.986894045</v>
      </c>
      <c r="I10" s="13">
        <f>SUM($G$4:G10)/A10</f>
        <v>242.91298330435205</v>
      </c>
      <c r="J10" s="9">
        <f t="shared" si="5"/>
        <v>8.4479309109272176</v>
      </c>
      <c r="K10" s="9">
        <f>AVERAGE($J$4:J10)</f>
        <v>4.0037509755385674</v>
      </c>
      <c r="L10" s="9">
        <f>SUM($F$4:F10)/I10</f>
        <v>-6.8667428421612193</v>
      </c>
      <c r="M10" s="13">
        <f t="shared" si="6"/>
        <v>303.64122913044008</v>
      </c>
    </row>
    <row r="11" spans="1:13" x14ac:dyDescent="0.3">
      <c r="A11" s="6">
        <v>8</v>
      </c>
      <c r="B11" s="13">
        <v>6219</v>
      </c>
      <c r="C11" s="13">
        <f t="shared" si="0"/>
        <v>6242.7696687577136</v>
      </c>
      <c r="D11" s="13">
        <f t="shared" si="1"/>
        <v>29.032647957766041</v>
      </c>
      <c r="E11" s="13">
        <f t="shared" si="2"/>
        <v>6262.046550633715</v>
      </c>
      <c r="F11" s="13">
        <f t="shared" si="3"/>
        <v>43.046550633715015</v>
      </c>
      <c r="G11" s="13">
        <f t="shared" si="4"/>
        <v>43.046550633715015</v>
      </c>
      <c r="H11" s="13">
        <f>SUMSQ($E$4:E11)/A11</f>
        <v>32446247.36382024</v>
      </c>
      <c r="I11" s="13">
        <f>SUM($G$4:G11)/A11</f>
        <v>217.92967922052242</v>
      </c>
      <c r="J11" s="9">
        <f t="shared" si="5"/>
        <v>0.69217801308433857</v>
      </c>
      <c r="K11" s="9">
        <f>AVERAGE($J$4:J11)</f>
        <v>3.5898043552317889</v>
      </c>
      <c r="L11" s="9">
        <f>SUM($F$4:F11)/I11</f>
        <v>-7.4564164208912782</v>
      </c>
      <c r="M11" s="13">
        <f t="shared" si="6"/>
        <v>272.41209902565299</v>
      </c>
    </row>
    <row r="12" spans="1:13" x14ac:dyDescent="0.3">
      <c r="A12" s="6">
        <v>9</v>
      </c>
      <c r="B12" s="13">
        <v>5935</v>
      </c>
      <c r="C12" s="13">
        <f t="shared" si="0"/>
        <v>6120.9772592066256</v>
      </c>
      <c r="D12" s="13">
        <f t="shared" si="1"/>
        <v>29.032647957766041</v>
      </c>
      <c r="E12" s="13">
        <f t="shared" si="2"/>
        <v>6271.8023167154797</v>
      </c>
      <c r="F12" s="13">
        <f t="shared" si="3"/>
        <v>336.80231671547972</v>
      </c>
      <c r="G12" s="13">
        <f t="shared" si="4"/>
        <v>336.80231671547972</v>
      </c>
      <c r="H12" s="13">
        <f>SUMSQ($E$4:E12)/A12</f>
        <v>33211720.356724396</v>
      </c>
      <c r="I12" s="13">
        <f>SUM($G$4:G12)/A12</f>
        <v>231.13775005329546</v>
      </c>
      <c r="J12" s="9">
        <f t="shared" si="5"/>
        <v>5.6748494813054711</v>
      </c>
      <c r="K12" s="9">
        <f>AVERAGE($J$4:J12)</f>
        <v>3.8214760359066426</v>
      </c>
      <c r="L12" s="9">
        <f>SUM($F$4:F12)/I12</f>
        <v>-5.5731792912536671</v>
      </c>
      <c r="M12" s="13">
        <f t="shared" si="6"/>
        <v>288.9221875666193</v>
      </c>
    </row>
    <row r="13" spans="1:13" x14ac:dyDescent="0.3">
      <c r="A13" s="6">
        <v>10</v>
      </c>
      <c r="B13" s="13">
        <v>6401</v>
      </c>
      <c r="C13" s="13">
        <f t="shared" si="0"/>
        <v>6262.4069819685492</v>
      </c>
      <c r="D13" s="13">
        <f t="shared" si="1"/>
        <v>29.032647957766041</v>
      </c>
      <c r="E13" s="13">
        <f t="shared" si="2"/>
        <v>6150.0099071643917</v>
      </c>
      <c r="F13" s="13">
        <f t="shared" si="3"/>
        <v>-250.99009283560827</v>
      </c>
      <c r="G13" s="13">
        <f t="shared" si="4"/>
        <v>250.99009283560827</v>
      </c>
      <c r="H13" s="13">
        <f>SUMSQ($E$4:E13)/A13</f>
        <v>33672810.506873973</v>
      </c>
      <c r="I13" s="13">
        <f>SUM($G$4:G13)/A13</f>
        <v>233.12298433152674</v>
      </c>
      <c r="J13" s="9">
        <f t="shared" si="5"/>
        <v>3.9211075275052063</v>
      </c>
      <c r="K13" s="9">
        <f>AVERAGE($J$4:J13)</f>
        <v>3.8314391850664991</v>
      </c>
      <c r="L13" s="9">
        <f>SUM($F$4:F13)/I13</f>
        <v>-6.6023614928965619</v>
      </c>
      <c r="M13" s="13">
        <f t="shared" si="6"/>
        <v>291.40373041440841</v>
      </c>
    </row>
    <row r="14" spans="1:13" x14ac:dyDescent="0.3">
      <c r="A14" s="6">
        <v>11</v>
      </c>
      <c r="B14" s="13">
        <v>5652</v>
      </c>
      <c r="C14" s="13">
        <f t="shared" si="0"/>
        <v>6005.0891086543688</v>
      </c>
      <c r="D14" s="13">
        <f t="shared" si="1"/>
        <v>29.032647957766041</v>
      </c>
      <c r="E14" s="13">
        <f t="shared" si="2"/>
        <v>6291.4396299263153</v>
      </c>
      <c r="F14" s="13">
        <f t="shared" si="3"/>
        <v>639.43962992631532</v>
      </c>
      <c r="G14" s="13">
        <f t="shared" si="4"/>
        <v>639.43962992631532</v>
      </c>
      <c r="H14" s="13">
        <f>SUMSQ($E$4:E14)/A14</f>
        <v>34210028.88052246</v>
      </c>
      <c r="I14" s="13">
        <f>SUM($G$4:G14)/A14</f>
        <v>270.06086120378023</v>
      </c>
      <c r="J14" s="9">
        <f t="shared" si="5"/>
        <v>11.313510791336082</v>
      </c>
      <c r="K14" s="9">
        <f>AVERAGE($J$4:J14)</f>
        <v>4.5116275129091887</v>
      </c>
      <c r="L14" s="9">
        <f>SUM($F$4:F14)/I14</f>
        <v>-3.3315548981175036</v>
      </c>
      <c r="M14" s="13">
        <f t="shared" si="6"/>
        <v>337.57607650472528</v>
      </c>
    </row>
    <row r="15" spans="1:13" x14ac:dyDescent="0.3">
      <c r="A15" s="6">
        <v>12</v>
      </c>
      <c r="B15" s="13">
        <v>5636</v>
      </c>
      <c r="C15" s="13">
        <f t="shared" si="0"/>
        <v>5855.8369472256336</v>
      </c>
      <c r="D15" s="13">
        <f t="shared" si="1"/>
        <v>29.032647957766041</v>
      </c>
      <c r="E15" s="13">
        <f t="shared" si="2"/>
        <v>6034.121756612135</v>
      </c>
      <c r="F15" s="13">
        <f t="shared" si="3"/>
        <v>398.12175661213496</v>
      </c>
      <c r="G15" s="13">
        <f t="shared" si="4"/>
        <v>398.12175661213496</v>
      </c>
      <c r="H15" s="13">
        <f>SUMSQ($E$4:E15)/A15</f>
        <v>34393411.921613917</v>
      </c>
      <c r="I15" s="13">
        <f>SUM($G$4:G15)/A15</f>
        <v>280.7326024878098</v>
      </c>
      <c r="J15" s="9">
        <f t="shared" si="5"/>
        <v>7.0639062564253896</v>
      </c>
      <c r="K15" s="9">
        <f>AVERAGE($J$4:J15)</f>
        <v>4.7243174082022055</v>
      </c>
      <c r="L15" s="9">
        <f>SUM($F$4:F15)/I15</f>
        <v>-1.7867565928432958</v>
      </c>
      <c r="M15" s="13">
        <f t="shared" si="6"/>
        <v>350.91575310976225</v>
      </c>
    </row>
    <row r="16" spans="1:13" x14ac:dyDescent="0.3">
      <c r="A16" s="6">
        <v>13</v>
      </c>
      <c r="B16" s="13">
        <v>6655</v>
      </c>
      <c r="C16" s="13">
        <f t="shared" si="0"/>
        <v>6229.7453778933659</v>
      </c>
      <c r="D16" s="13">
        <f t="shared" si="1"/>
        <v>29.032647957766041</v>
      </c>
      <c r="E16" s="13">
        <f t="shared" si="2"/>
        <v>5884.8695951833997</v>
      </c>
      <c r="F16" s="13">
        <f t="shared" si="3"/>
        <v>-770.13040481660028</v>
      </c>
      <c r="G16" s="13">
        <f t="shared" si="4"/>
        <v>770.13040481660028</v>
      </c>
      <c r="H16" s="13">
        <f>SUMSQ($E$4:E16)/A16</f>
        <v>34411741.016283154</v>
      </c>
      <c r="I16" s="13">
        <f>SUM($G$4:G16)/A16</f>
        <v>318.37858728233215</v>
      </c>
      <c r="J16" s="9">
        <f t="shared" si="5"/>
        <v>11.57220743526071</v>
      </c>
      <c r="K16" s="9">
        <f>AVERAGE($J$4:J16)</f>
        <v>5.2510781795143986</v>
      </c>
      <c r="L16" s="9">
        <f>SUM($F$4:F16)/I16</f>
        <v>-3.9943993846860164</v>
      </c>
      <c r="M16" s="13">
        <f t="shared" si="6"/>
        <v>397.97323410291517</v>
      </c>
    </row>
    <row r="17" spans="1:13" x14ac:dyDescent="0.3">
      <c r="A17" s="6">
        <v>14</v>
      </c>
      <c r="B17" s="13">
        <v>6597</v>
      </c>
      <c r="C17" s="13">
        <f t="shared" si="0"/>
        <v>6410.2388269502371</v>
      </c>
      <c r="D17" s="13">
        <f t="shared" si="1"/>
        <v>29.032647957766041</v>
      </c>
      <c r="E17" s="13">
        <f t="shared" si="2"/>
        <v>6258.778025851132</v>
      </c>
      <c r="F17" s="13">
        <f t="shared" si="3"/>
        <v>-338.22197414886796</v>
      </c>
      <c r="G17" s="13">
        <f t="shared" si="4"/>
        <v>338.22197414886796</v>
      </c>
      <c r="H17" s="13">
        <f>SUMSQ($E$4:E17)/A17</f>
        <v>34751781.113468431</v>
      </c>
      <c r="I17" s="13">
        <f>SUM($G$4:G17)/A17</f>
        <v>319.79597205851326</v>
      </c>
      <c r="J17" s="9">
        <f t="shared" si="5"/>
        <v>5.1269057776090339</v>
      </c>
      <c r="K17" s="9">
        <f>AVERAGE($J$4:J17)</f>
        <v>5.2422087222354445</v>
      </c>
      <c r="L17" s="9">
        <f>SUM($F$4:F17)/I17</f>
        <v>-5.0343135872644593</v>
      </c>
      <c r="M17" s="13">
        <f t="shared" si="6"/>
        <v>399.74496507314154</v>
      </c>
    </row>
    <row r="18" spans="1:13" x14ac:dyDescent="0.3">
      <c r="A18" s="6">
        <v>15</v>
      </c>
      <c r="B18" s="13">
        <v>4745</v>
      </c>
      <c r="C18" s="13">
        <f t="shared" ref="C18:C63" si="7">$B$69*B18+(1-$B$69)*(C17+D17)</f>
        <v>5680.5516563193378</v>
      </c>
      <c r="D18" s="13">
        <f t="shared" ref="D18:D63" si="8">$B$70*(C18-C17)+(1-$B$70)*D17</f>
        <v>29.032647957766041</v>
      </c>
      <c r="E18" s="13">
        <f t="shared" ref="E18:E63" si="9">C17+D17</f>
        <v>6439.2714749080033</v>
      </c>
      <c r="F18" s="13">
        <f t="shared" ref="F18:F63" si="10">E18-B18</f>
        <v>1694.2714749080033</v>
      </c>
      <c r="G18" s="13">
        <f t="shared" ref="G18:G63" si="11">ABS(F18)</f>
        <v>1694.2714749080033</v>
      </c>
      <c r="H18" s="13">
        <f>SUMSQ($E$4:E18)/A18</f>
        <v>35199276.847741462</v>
      </c>
      <c r="I18" s="13">
        <f>SUM($G$4:G18)/A18</f>
        <v>411.42767224847927</v>
      </c>
      <c r="J18" s="9">
        <f t="shared" ref="J18:J63" si="12">(G18/B18)*100</f>
        <v>35.706458902170773</v>
      </c>
      <c r="K18" s="9">
        <f>AVERAGE($J$4:J18)</f>
        <v>7.2731587342311323</v>
      </c>
      <c r="L18" s="9">
        <f>SUM($F$4:F18)/I18</f>
        <v>0.20494068170130547</v>
      </c>
      <c r="M18" s="13">
        <f t="shared" ref="M18:M63" si="13">1.25*I18</f>
        <v>514.28459031059913</v>
      </c>
    </row>
    <row r="19" spans="1:13" x14ac:dyDescent="0.3">
      <c r="A19" s="6">
        <v>16</v>
      </c>
      <c r="B19" s="13">
        <v>1955</v>
      </c>
      <c r="C19" s="13">
        <f t="shared" si="7"/>
        <v>4028.225936149202</v>
      </c>
      <c r="D19" s="13">
        <f t="shared" si="8"/>
        <v>29.032647957766041</v>
      </c>
      <c r="E19" s="13">
        <f t="shared" si="9"/>
        <v>5709.5843042771039</v>
      </c>
      <c r="F19" s="13">
        <f t="shared" si="10"/>
        <v>3754.5843042771039</v>
      </c>
      <c r="G19" s="13">
        <f t="shared" si="11"/>
        <v>3754.5843042771039</v>
      </c>
      <c r="H19" s="13">
        <f>SUMSQ($E$4:E19)/A19</f>
        <v>35036781.602735586</v>
      </c>
      <c r="I19" s="13">
        <f>SUM($G$4:G19)/A19</f>
        <v>620.37496175026831</v>
      </c>
      <c r="J19" s="9">
        <f t="shared" si="12"/>
        <v>192.05034804486465</v>
      </c>
      <c r="K19" s="9">
        <f>AVERAGE($J$4:J19)</f>
        <v>18.821733066145725</v>
      </c>
      <c r="L19" s="9">
        <f>SUM($F$4:F19)/I19</f>
        <v>6.1880359598455827</v>
      </c>
      <c r="M19" s="13">
        <f t="shared" si="13"/>
        <v>775.46870218783533</v>
      </c>
    </row>
    <row r="20" spans="1:13" x14ac:dyDescent="0.3">
      <c r="A20" s="6">
        <v>17</v>
      </c>
      <c r="B20" s="13">
        <v>3353</v>
      </c>
      <c r="C20" s="13">
        <f t="shared" si="7"/>
        <v>3741.8811767158868</v>
      </c>
      <c r="D20" s="13">
        <f t="shared" si="8"/>
        <v>29.032647957766041</v>
      </c>
      <c r="E20" s="13">
        <f t="shared" si="9"/>
        <v>4057.2585841069681</v>
      </c>
      <c r="F20" s="13">
        <f t="shared" si="10"/>
        <v>704.2585841069681</v>
      </c>
      <c r="G20" s="13">
        <f t="shared" si="11"/>
        <v>704.2585841069681</v>
      </c>
      <c r="H20" s="13">
        <f>SUMSQ($E$4:E20)/A20</f>
        <v>33944108.991887003</v>
      </c>
      <c r="I20" s="13">
        <f>SUM($G$4:G20)/A20</f>
        <v>625.309292477133</v>
      </c>
      <c r="J20" s="9">
        <f t="shared" si="12"/>
        <v>21.003834897314885</v>
      </c>
      <c r="K20" s="9">
        <f>AVERAGE($J$4:J20)</f>
        <v>18.95009199739097</v>
      </c>
      <c r="L20" s="9">
        <f>SUM($F$4:F20)/I20</f>
        <v>7.2654624050251044</v>
      </c>
      <c r="M20" s="13">
        <f t="shared" si="13"/>
        <v>781.63661559641628</v>
      </c>
    </row>
    <row r="21" spans="1:13" x14ac:dyDescent="0.3">
      <c r="A21" s="6">
        <v>18</v>
      </c>
      <c r="B21" s="13">
        <v>4316</v>
      </c>
      <c r="C21" s="13">
        <f t="shared" si="7"/>
        <v>4015.0114738306465</v>
      </c>
      <c r="D21" s="13">
        <f t="shared" si="8"/>
        <v>29.032647957766041</v>
      </c>
      <c r="E21" s="13">
        <f t="shared" si="9"/>
        <v>3770.9138246736529</v>
      </c>
      <c r="F21" s="13">
        <f t="shared" si="10"/>
        <v>-545.08617532634707</v>
      </c>
      <c r="G21" s="13">
        <f t="shared" si="11"/>
        <v>545.08617532634707</v>
      </c>
      <c r="H21" s="13">
        <f>SUMSQ($E$4:E21)/A21</f>
        <v>32848313.551955216</v>
      </c>
      <c r="I21" s="13">
        <f>SUM($G$4:G21)/A21</f>
        <v>620.85245263542265</v>
      </c>
      <c r="J21" s="9">
        <f t="shared" si="12"/>
        <v>12.629429456124816</v>
      </c>
      <c r="K21" s="9">
        <f>AVERAGE($J$4:J21)</f>
        <v>18.598944078431739</v>
      </c>
      <c r="L21" s="9">
        <f>SUM($F$4:F21)/I21</f>
        <v>6.4396540010559677</v>
      </c>
      <c r="M21" s="13">
        <f t="shared" si="13"/>
        <v>776.06556579427831</v>
      </c>
    </row>
    <row r="22" spans="1:13" x14ac:dyDescent="0.3">
      <c r="A22" s="6">
        <v>19</v>
      </c>
      <c r="B22" s="13">
        <v>4479</v>
      </c>
      <c r="C22" s="13">
        <f t="shared" si="7"/>
        <v>4238.823795470098</v>
      </c>
      <c r="D22" s="13">
        <f t="shared" si="8"/>
        <v>29.032647957766041</v>
      </c>
      <c r="E22" s="13">
        <f t="shared" si="9"/>
        <v>4044.0441217884127</v>
      </c>
      <c r="F22" s="13">
        <f t="shared" si="10"/>
        <v>-434.95587821158733</v>
      </c>
      <c r="G22" s="13">
        <f t="shared" si="11"/>
        <v>434.95587821158733</v>
      </c>
      <c r="H22" s="13">
        <f>SUMSQ($E$4:E22)/A22</f>
        <v>31980207.199692909</v>
      </c>
      <c r="I22" s="13">
        <f>SUM($G$4:G22)/A22</f>
        <v>611.06842240258925</v>
      </c>
      <c r="J22" s="9">
        <f t="shared" si="12"/>
        <v>9.7110042020894696</v>
      </c>
      <c r="K22" s="9">
        <f>AVERAGE($J$4:J22)</f>
        <v>18.131157769150569</v>
      </c>
      <c r="L22" s="9">
        <f>SUM($F$4:F22)/I22</f>
        <v>5.8309658490584519</v>
      </c>
      <c r="M22" s="13">
        <f t="shared" si="13"/>
        <v>763.8355280032365</v>
      </c>
    </row>
    <row r="23" spans="1:13" x14ac:dyDescent="0.3">
      <c r="A23" s="6">
        <v>20</v>
      </c>
      <c r="B23" s="13">
        <v>5035</v>
      </c>
      <c r="C23" s="13">
        <f t="shared" si="7"/>
        <v>4611.3946713293153</v>
      </c>
      <c r="D23" s="13">
        <f t="shared" si="8"/>
        <v>29.032647957766041</v>
      </c>
      <c r="E23" s="13">
        <f t="shared" si="9"/>
        <v>4267.8564434278642</v>
      </c>
      <c r="F23" s="13">
        <f t="shared" si="10"/>
        <v>-767.14355657213582</v>
      </c>
      <c r="G23" s="13">
        <f t="shared" si="11"/>
        <v>767.14355657213582</v>
      </c>
      <c r="H23" s="13">
        <f>SUMSQ($E$4:E23)/A23</f>
        <v>31291926.770793699</v>
      </c>
      <c r="I23" s="13">
        <f>SUM($G$4:G23)/A23</f>
        <v>618.87217911106654</v>
      </c>
      <c r="J23" s="9">
        <f t="shared" si="12"/>
        <v>15.236217608185418</v>
      </c>
      <c r="K23" s="9">
        <f>AVERAGE($J$4:J23)</f>
        <v>17.986410761102313</v>
      </c>
      <c r="L23" s="9">
        <f>SUM($F$4:F23)/I23</f>
        <v>4.5178562557319353</v>
      </c>
      <c r="M23" s="13">
        <f t="shared" si="13"/>
        <v>773.59022388883318</v>
      </c>
    </row>
    <row r="24" spans="1:13" x14ac:dyDescent="0.3">
      <c r="A24" s="6">
        <v>21</v>
      </c>
      <c r="B24" s="13">
        <v>5604</v>
      </c>
      <c r="C24" s="13">
        <f t="shared" si="7"/>
        <v>5071.9294134524789</v>
      </c>
      <c r="D24" s="13">
        <f t="shared" si="8"/>
        <v>29.032647957766041</v>
      </c>
      <c r="E24" s="13">
        <f t="shared" si="9"/>
        <v>4640.4273192870814</v>
      </c>
      <c r="F24" s="13">
        <f t="shared" si="10"/>
        <v>-963.57268071291855</v>
      </c>
      <c r="G24" s="13">
        <f t="shared" si="11"/>
        <v>963.57268071291855</v>
      </c>
      <c r="H24" s="13">
        <f>SUMSQ($E$4:E24)/A24</f>
        <v>30827242.910545707</v>
      </c>
      <c r="I24" s="13">
        <f>SUM($G$4:G24)/A24</f>
        <v>635.28648871115468</v>
      </c>
      <c r="J24" s="9">
        <f t="shared" si="12"/>
        <v>17.194373317503899</v>
      </c>
      <c r="K24" s="9">
        <f>AVERAGE($J$4:J24)</f>
        <v>17.948694692359531</v>
      </c>
      <c r="L24" s="9">
        <f>SUM($F$4:F24)/I24</f>
        <v>2.8843724803591813</v>
      </c>
      <c r="M24" s="13">
        <f t="shared" si="13"/>
        <v>794.10811088894332</v>
      </c>
    </row>
    <row r="25" spans="1:13" x14ac:dyDescent="0.3">
      <c r="A25" s="6">
        <v>22</v>
      </c>
      <c r="B25" s="13">
        <v>5937</v>
      </c>
      <c r="C25" s="13">
        <f t="shared" si="7"/>
        <v>5475.3522122770082</v>
      </c>
      <c r="D25" s="13">
        <f t="shared" si="8"/>
        <v>29.032647957766041</v>
      </c>
      <c r="E25" s="13">
        <f t="shared" si="9"/>
        <v>5100.962061410245</v>
      </c>
      <c r="F25" s="13">
        <f t="shared" si="10"/>
        <v>-836.03793858975496</v>
      </c>
      <c r="G25" s="13">
        <f t="shared" si="11"/>
        <v>836.03793858975496</v>
      </c>
      <c r="H25" s="13">
        <f>SUMSQ($E$4:E25)/A25</f>
        <v>30608723.412427567</v>
      </c>
      <c r="I25" s="13">
        <f>SUM($G$4:G25)/A25</f>
        <v>644.41155461472738</v>
      </c>
      <c r="J25" s="9">
        <f t="shared" si="12"/>
        <v>14.081824803600387</v>
      </c>
      <c r="K25" s="9">
        <f>AVERAGE($J$4:J25)</f>
        <v>17.772927879234114</v>
      </c>
      <c r="L25" s="9">
        <f>SUM($F$4:F25)/I25</f>
        <v>1.5461624166382419</v>
      </c>
      <c r="M25" s="13">
        <f t="shared" si="13"/>
        <v>805.5144432684092</v>
      </c>
    </row>
    <row r="26" spans="1:13" x14ac:dyDescent="0.3">
      <c r="A26" s="6">
        <v>23</v>
      </c>
      <c r="B26" s="13">
        <v>5074</v>
      </c>
      <c r="C26" s="13">
        <f t="shared" si="7"/>
        <v>5311.6521559918683</v>
      </c>
      <c r="D26" s="13">
        <f t="shared" si="8"/>
        <v>29.032647957766041</v>
      </c>
      <c r="E26" s="13">
        <f t="shared" si="9"/>
        <v>5504.3848602347744</v>
      </c>
      <c r="F26" s="13">
        <f t="shared" si="10"/>
        <v>430.38486023477435</v>
      </c>
      <c r="G26" s="13">
        <f t="shared" si="11"/>
        <v>430.38486023477435</v>
      </c>
      <c r="H26" s="13">
        <f>SUMSQ($E$4:E26)/A26</f>
        <v>30595224.685347315</v>
      </c>
      <c r="I26" s="13">
        <f>SUM($G$4:G26)/A26</f>
        <v>635.10604616342516</v>
      </c>
      <c r="J26" s="9">
        <f t="shared" si="12"/>
        <v>8.4821612186593285</v>
      </c>
      <c r="K26" s="9">
        <f>AVERAGE($J$4:J26)</f>
        <v>17.368981502687383</v>
      </c>
      <c r="L26" s="9">
        <f>SUM($F$4:F26)/I26</f>
        <v>2.2464748925730698</v>
      </c>
      <c r="M26" s="13">
        <f t="shared" si="13"/>
        <v>793.88255770428145</v>
      </c>
    </row>
    <row r="27" spans="1:13" x14ac:dyDescent="0.3">
      <c r="A27" s="6">
        <v>24</v>
      </c>
      <c r="B27" s="13">
        <v>5353</v>
      </c>
      <c r="C27" s="13">
        <f t="shared" si="7"/>
        <v>5346.1997308380332</v>
      </c>
      <c r="D27" s="13">
        <f t="shared" si="8"/>
        <v>29.032647957766041</v>
      </c>
      <c r="E27" s="13">
        <f t="shared" si="9"/>
        <v>5340.6848039496344</v>
      </c>
      <c r="F27" s="13">
        <f t="shared" si="10"/>
        <v>-12.315196050365557</v>
      </c>
      <c r="G27" s="13">
        <f t="shared" si="11"/>
        <v>12.315196050365557</v>
      </c>
      <c r="H27" s="13">
        <f>SUMSQ($E$4:E27)/A27</f>
        <v>30508878.414088618</v>
      </c>
      <c r="I27" s="13">
        <f>SUM($G$4:G27)/A27</f>
        <v>609.15642740871431</v>
      </c>
      <c r="J27" s="9">
        <f t="shared" si="12"/>
        <v>0.23006157389063248</v>
      </c>
      <c r="K27" s="9">
        <f>AVERAGE($J$4:J27)</f>
        <v>16.65485983898752</v>
      </c>
      <c r="L27" s="9">
        <f>SUM($F$4:F27)/I27</f>
        <v>2.3219562777888991</v>
      </c>
      <c r="M27" s="13">
        <f t="shared" si="13"/>
        <v>761.44553426089283</v>
      </c>
    </row>
    <row r="28" spans="1:13" x14ac:dyDescent="0.3">
      <c r="A28" s="6">
        <v>25</v>
      </c>
      <c r="B28" s="13">
        <v>5139</v>
      </c>
      <c r="C28" s="13">
        <f t="shared" si="7"/>
        <v>5269.4440265516878</v>
      </c>
      <c r="D28" s="13">
        <f t="shared" si="8"/>
        <v>29.032647957766041</v>
      </c>
      <c r="E28" s="13">
        <f t="shared" si="9"/>
        <v>5375.2323787957994</v>
      </c>
      <c r="F28" s="13">
        <f t="shared" si="10"/>
        <v>236.23237879579938</v>
      </c>
      <c r="G28" s="13">
        <f t="shared" si="11"/>
        <v>236.23237879579938</v>
      </c>
      <c r="H28" s="13">
        <f>SUMSQ($E$4:E28)/A28</f>
        <v>30444248.202567264</v>
      </c>
      <c r="I28" s="13">
        <f>SUM($G$4:G28)/A28</f>
        <v>594.23946546419768</v>
      </c>
      <c r="J28" s="9">
        <f t="shared" si="12"/>
        <v>4.5968550067289238</v>
      </c>
      <c r="K28" s="9">
        <f>AVERAGE($J$4:J28)</f>
        <v>16.172539645697174</v>
      </c>
      <c r="L28" s="9">
        <f>SUM($F$4:F28)/I28</f>
        <v>2.7777807862079342</v>
      </c>
      <c r="M28" s="13">
        <f t="shared" si="13"/>
        <v>742.79933183024707</v>
      </c>
    </row>
    <row r="29" spans="1:13" x14ac:dyDescent="0.3">
      <c r="A29" s="6">
        <v>26</v>
      </c>
      <c r="B29" s="13">
        <v>5589</v>
      </c>
      <c r="C29" s="13">
        <f t="shared" si="7"/>
        <v>5428.5773154494964</v>
      </c>
      <c r="D29" s="13">
        <f t="shared" si="8"/>
        <v>29.032647957766041</v>
      </c>
      <c r="E29" s="13">
        <f t="shared" si="9"/>
        <v>5298.4766745094539</v>
      </c>
      <c r="F29" s="13">
        <f t="shared" si="10"/>
        <v>-290.52332549054609</v>
      </c>
      <c r="G29" s="13">
        <f t="shared" si="11"/>
        <v>290.52332549054609</v>
      </c>
      <c r="H29" s="13">
        <f>SUMSQ($E$4:E29)/A29</f>
        <v>30353079.235942397</v>
      </c>
      <c r="I29" s="13">
        <f>SUM($G$4:G29)/A29</f>
        <v>582.55807546521112</v>
      </c>
      <c r="J29" s="9">
        <f t="shared" si="12"/>
        <v>5.1981271334862429</v>
      </c>
      <c r="K29" s="9">
        <f>AVERAGE($J$4:J29)</f>
        <v>15.750446856765986</v>
      </c>
      <c r="L29" s="9">
        <f>SUM($F$4:F29)/I29</f>
        <v>2.3347777695746657</v>
      </c>
      <c r="M29" s="13">
        <f t="shared" si="13"/>
        <v>728.19759433151387</v>
      </c>
    </row>
    <row r="30" spans="1:13" x14ac:dyDescent="0.3">
      <c r="A30" s="6">
        <v>27</v>
      </c>
      <c r="B30" s="13">
        <v>6980</v>
      </c>
      <c r="C30" s="13">
        <f t="shared" si="7"/>
        <v>6139.3587324158134</v>
      </c>
      <c r="D30" s="13">
        <f t="shared" si="8"/>
        <v>29.032647957766041</v>
      </c>
      <c r="E30" s="13">
        <f t="shared" si="9"/>
        <v>5457.6099634072625</v>
      </c>
      <c r="F30" s="13">
        <f t="shared" si="10"/>
        <v>-1522.3900365927375</v>
      </c>
      <c r="G30" s="13">
        <f t="shared" si="11"/>
        <v>1522.3900365927375</v>
      </c>
      <c r="H30" s="13">
        <f>SUMSQ($E$4:E30)/A30</f>
        <v>30332058.023969796</v>
      </c>
      <c r="I30" s="13">
        <f>SUM($G$4:G30)/A30</f>
        <v>617.36666661808249</v>
      </c>
      <c r="J30" s="9">
        <f t="shared" si="12"/>
        <v>21.810745509924605</v>
      </c>
      <c r="K30" s="9">
        <f>AVERAGE($J$4:J30)</f>
        <v>15.974902362438527</v>
      </c>
      <c r="L30" s="9">
        <f>SUM($F$4:F30)/I30</f>
        <v>-0.26280394015948949</v>
      </c>
      <c r="M30" s="13">
        <f t="shared" si="13"/>
        <v>771.70833327260311</v>
      </c>
    </row>
    <row r="31" spans="1:13" x14ac:dyDescent="0.3">
      <c r="A31" s="6">
        <v>28</v>
      </c>
      <c r="B31" s="13">
        <v>6340</v>
      </c>
      <c r="C31" s="13">
        <f t="shared" si="7"/>
        <v>6245.2402577108305</v>
      </c>
      <c r="D31" s="13">
        <f t="shared" si="8"/>
        <v>29.032647957766041</v>
      </c>
      <c r="E31" s="13">
        <f t="shared" si="9"/>
        <v>6168.3913803735795</v>
      </c>
      <c r="F31" s="13">
        <f t="shared" si="10"/>
        <v>-171.60861962642048</v>
      </c>
      <c r="G31" s="13">
        <f t="shared" si="11"/>
        <v>171.60861962642048</v>
      </c>
      <c r="H31" s="13">
        <f>SUMSQ($E$4:E31)/A31</f>
        <v>30607664.959594697</v>
      </c>
      <c r="I31" s="13">
        <f>SUM($G$4:G31)/A31</f>
        <v>601.44673636838036</v>
      </c>
      <c r="J31" s="9">
        <f t="shared" si="12"/>
        <v>2.7067605619309223</v>
      </c>
      <c r="K31" s="9">
        <f>AVERAGE($J$4:J31)</f>
        <v>15.501040155277542</v>
      </c>
      <c r="L31" s="9">
        <f>SUM($F$4:F31)/I31</f>
        <v>-0.55508658032238378</v>
      </c>
      <c r="M31" s="13">
        <f t="shared" si="13"/>
        <v>751.80842046047542</v>
      </c>
    </row>
    <row r="32" spans="1:13" x14ac:dyDescent="0.3">
      <c r="A32" s="6">
        <v>29</v>
      </c>
      <c r="B32" s="13">
        <v>6747</v>
      </c>
      <c r="C32" s="13">
        <f t="shared" si="7"/>
        <v>6485.9670884279112</v>
      </c>
      <c r="D32" s="13">
        <f t="shared" si="8"/>
        <v>29.032647957766041</v>
      </c>
      <c r="E32" s="13">
        <f t="shared" si="9"/>
        <v>6274.2729056685966</v>
      </c>
      <c r="F32" s="13">
        <f t="shared" si="10"/>
        <v>-472.72709433140335</v>
      </c>
      <c r="G32" s="13">
        <f t="shared" si="11"/>
        <v>472.72709433140335</v>
      </c>
      <c r="H32" s="13">
        <f>SUMSQ($E$4:E32)/A32</f>
        <v>30909693.771153741</v>
      </c>
      <c r="I32" s="13">
        <f>SUM($G$4:G32)/A32</f>
        <v>597.00812802227767</v>
      </c>
      <c r="J32" s="9">
        <f t="shared" si="12"/>
        <v>7.0064783508433868</v>
      </c>
      <c r="K32" s="9">
        <f>AVERAGE($J$4:J32)</f>
        <v>15.20812423098671</v>
      </c>
      <c r="L32" s="9">
        <f>SUM($F$4:F32)/I32</f>
        <v>-1.3510404106894971</v>
      </c>
      <c r="M32" s="13">
        <f t="shared" si="13"/>
        <v>746.26016002784706</v>
      </c>
    </row>
    <row r="33" spans="1:13" x14ac:dyDescent="0.3">
      <c r="A33" s="6">
        <v>30</v>
      </c>
      <c r="B33" s="13">
        <v>6515</v>
      </c>
      <c r="C33" s="13">
        <f t="shared" si="7"/>
        <v>6514.9998544360697</v>
      </c>
      <c r="D33" s="13">
        <f t="shared" si="8"/>
        <v>29.032647957766041</v>
      </c>
      <c r="E33" s="13">
        <f t="shared" si="9"/>
        <v>6514.9997363856774</v>
      </c>
      <c r="F33" s="13">
        <f t="shared" si="10"/>
        <v>-2.6361432264820905E-4</v>
      </c>
      <c r="G33" s="13">
        <f t="shared" si="11"/>
        <v>2.6361432264820905E-4</v>
      </c>
      <c r="H33" s="13">
        <f>SUMSQ($E$4:E33)/A33</f>
        <v>31294211.364285465</v>
      </c>
      <c r="I33" s="13">
        <f>SUM($G$4:G33)/A33</f>
        <v>577.10786587534574</v>
      </c>
      <c r="J33" s="9">
        <f t="shared" si="12"/>
        <v>4.0462674236102692E-6</v>
      </c>
      <c r="K33" s="9">
        <f>AVERAGE($J$4:J33)</f>
        <v>14.701186891496066</v>
      </c>
      <c r="L33" s="9">
        <f>SUM($F$4:F33)/I33</f>
        <v>-1.3976284465627591</v>
      </c>
      <c r="M33" s="13">
        <f t="shared" si="13"/>
        <v>721.3848323441822</v>
      </c>
    </row>
    <row r="34" spans="1:13" x14ac:dyDescent="0.3">
      <c r="A34" s="6">
        <v>31</v>
      </c>
      <c r="B34" s="13">
        <v>6367</v>
      </c>
      <c r="C34" s="13">
        <f t="shared" si="7"/>
        <v>6464.7547301537979</v>
      </c>
      <c r="D34" s="13">
        <f t="shared" si="8"/>
        <v>29.032647957766041</v>
      </c>
      <c r="E34" s="13">
        <f t="shared" si="9"/>
        <v>6544.0325023938358</v>
      </c>
      <c r="F34" s="13">
        <f t="shared" si="10"/>
        <v>177.03250239383578</v>
      </c>
      <c r="G34" s="13">
        <f t="shared" si="11"/>
        <v>177.03250239383578</v>
      </c>
      <c r="H34" s="13">
        <f>SUMSQ($E$4:E34)/A34</f>
        <v>31666151.687772609</v>
      </c>
      <c r="I34" s="13">
        <f>SUM($G$4:G34)/A34</f>
        <v>564.20220898884543</v>
      </c>
      <c r="J34" s="9">
        <f t="shared" si="12"/>
        <v>2.7804696465185454</v>
      </c>
      <c r="K34" s="9">
        <f>AVERAGE($J$4:J34)</f>
        <v>14.31664762552905</v>
      </c>
      <c r="L34" s="9">
        <f>SUM($F$4:F34)/I34</f>
        <v>-1.115823117419094</v>
      </c>
      <c r="M34" s="13">
        <f t="shared" si="13"/>
        <v>705.25276123605681</v>
      </c>
    </row>
    <row r="35" spans="1:13" x14ac:dyDescent="0.3">
      <c r="A35" s="6">
        <v>32</v>
      </c>
      <c r="B35" s="13">
        <v>6576</v>
      </c>
      <c r="C35" s="13">
        <f t="shared" si="7"/>
        <v>6530.6034058194491</v>
      </c>
      <c r="D35" s="13">
        <f t="shared" si="8"/>
        <v>29.032647957766041</v>
      </c>
      <c r="E35" s="13">
        <f t="shared" si="9"/>
        <v>6493.7873781115641</v>
      </c>
      <c r="F35" s="13">
        <f t="shared" si="10"/>
        <v>-82.212621888435933</v>
      </c>
      <c r="G35" s="13">
        <f t="shared" si="11"/>
        <v>82.212621888435933</v>
      </c>
      <c r="H35" s="13">
        <f>SUMSQ($E$4:E35)/A35</f>
        <v>31994374.276033498</v>
      </c>
      <c r="I35" s="13">
        <f>SUM($G$4:G35)/A35</f>
        <v>549.14003439195767</v>
      </c>
      <c r="J35" s="9">
        <f t="shared" si="12"/>
        <v>1.2501919386927605</v>
      </c>
      <c r="K35" s="9">
        <f>AVERAGE($J$4:J35)</f>
        <v>13.908320885315415</v>
      </c>
      <c r="L35" s="9">
        <f>SUM($F$4:F35)/I35</f>
        <v>-1.2961402283576298</v>
      </c>
      <c r="M35" s="13">
        <f t="shared" si="13"/>
        <v>686.42504298994709</v>
      </c>
    </row>
    <row r="36" spans="1:13" x14ac:dyDescent="0.3">
      <c r="A36" s="6">
        <v>33</v>
      </c>
      <c r="B36" s="13">
        <v>6665</v>
      </c>
      <c r="C36" s="13">
        <f t="shared" si="7"/>
        <v>6606.8195868460689</v>
      </c>
      <c r="D36" s="13">
        <f t="shared" si="8"/>
        <v>29.032647957766041</v>
      </c>
      <c r="E36" s="13">
        <f t="shared" si="9"/>
        <v>6559.6360537772152</v>
      </c>
      <c r="F36" s="13">
        <f t="shared" si="10"/>
        <v>-105.36394622278476</v>
      </c>
      <c r="G36" s="13">
        <f t="shared" si="11"/>
        <v>105.36394622278476</v>
      </c>
      <c r="H36" s="13">
        <f>SUMSQ($E$4:E36)/A36</f>
        <v>32328751.57548745</v>
      </c>
      <c r="I36" s="13">
        <f>SUM($G$4:G36)/A36</f>
        <v>535.69227414440695</v>
      </c>
      <c r="J36" s="9">
        <f t="shared" si="12"/>
        <v>1.5808544069435073</v>
      </c>
      <c r="K36" s="9">
        <f>AVERAGE($J$4:J36)</f>
        <v>13.53476129506172</v>
      </c>
      <c r="L36" s="9">
        <f>SUM($F$4:F36)/I36</f>
        <v>-1.5253653547738493</v>
      </c>
      <c r="M36" s="13">
        <f t="shared" si="13"/>
        <v>669.61534268050866</v>
      </c>
    </row>
    <row r="37" spans="1:13" x14ac:dyDescent="0.3">
      <c r="A37" s="6">
        <v>34</v>
      </c>
      <c r="B37" s="13">
        <v>7523</v>
      </c>
      <c r="C37" s="13">
        <f t="shared" si="7"/>
        <v>7033.1301217537539</v>
      </c>
      <c r="D37" s="13">
        <f t="shared" si="8"/>
        <v>29.032647957766041</v>
      </c>
      <c r="E37" s="13">
        <f t="shared" si="9"/>
        <v>6635.852234803835</v>
      </c>
      <c r="F37" s="13">
        <f t="shared" si="10"/>
        <v>-887.14776519616498</v>
      </c>
      <c r="G37" s="13">
        <f t="shared" si="11"/>
        <v>887.14776519616498</v>
      </c>
      <c r="H37" s="13">
        <f>SUMSQ($E$4:E37)/A37</f>
        <v>32673039.319801085</v>
      </c>
      <c r="I37" s="13">
        <f>SUM($G$4:G37)/A37</f>
        <v>546.0292003518116</v>
      </c>
      <c r="J37" s="9">
        <f t="shared" si="12"/>
        <v>11.792473284542934</v>
      </c>
      <c r="K37" s="9">
        <f>AVERAGE($J$4:J37)</f>
        <v>13.483517530046463</v>
      </c>
      <c r="L37" s="9">
        <f>SUM($F$4:F37)/I37</f>
        <v>-3.1212143964058678</v>
      </c>
      <c r="M37" s="13">
        <f t="shared" si="13"/>
        <v>682.5365004397645</v>
      </c>
    </row>
    <row r="38" spans="1:13" x14ac:dyDescent="0.3">
      <c r="A38" s="6">
        <v>35</v>
      </c>
      <c r="B38" s="13">
        <v>6096</v>
      </c>
      <c r="C38" s="13">
        <f t="shared" si="7"/>
        <v>6629.5007953945351</v>
      </c>
      <c r="D38" s="13">
        <f t="shared" si="8"/>
        <v>29.032647957766041</v>
      </c>
      <c r="E38" s="13">
        <f t="shared" si="9"/>
        <v>7062.16276971152</v>
      </c>
      <c r="F38" s="13">
        <f t="shared" si="10"/>
        <v>966.16276971152001</v>
      </c>
      <c r="G38" s="13">
        <f t="shared" si="11"/>
        <v>966.16276971152001</v>
      </c>
      <c r="H38" s="13">
        <f>SUMSQ($E$4:E38)/A38</f>
        <v>33164499.424546752</v>
      </c>
      <c r="I38" s="13">
        <f>SUM($G$4:G38)/A38</f>
        <v>558.03301661923183</v>
      </c>
      <c r="J38" s="9">
        <f t="shared" si="12"/>
        <v>15.84912679972966</v>
      </c>
      <c r="K38" s="9">
        <f>AVERAGE($J$4:J38)</f>
        <v>13.551106366323125</v>
      </c>
      <c r="L38" s="9">
        <f>SUM($F$4:F38)/I38</f>
        <v>-1.3227020790925375</v>
      </c>
      <c r="M38" s="13">
        <f t="shared" si="13"/>
        <v>697.54127077403973</v>
      </c>
    </row>
    <row r="39" spans="1:13" x14ac:dyDescent="0.3">
      <c r="A39" s="6">
        <v>36</v>
      </c>
      <c r="B39" s="13">
        <v>6876</v>
      </c>
      <c r="C39" s="13">
        <f t="shared" si="7"/>
        <v>6755.9181829601039</v>
      </c>
      <c r="D39" s="13">
        <f t="shared" si="8"/>
        <v>29.032647957766041</v>
      </c>
      <c r="E39" s="13">
        <f t="shared" si="9"/>
        <v>6658.5334433523012</v>
      </c>
      <c r="F39" s="13">
        <f t="shared" si="10"/>
        <v>-217.46655664769878</v>
      </c>
      <c r="G39" s="13">
        <f t="shared" si="11"/>
        <v>217.46655664769878</v>
      </c>
      <c r="H39" s="13">
        <f>SUMSQ($E$4:E39)/A39</f>
        <v>33474820.763204925</v>
      </c>
      <c r="I39" s="13">
        <f>SUM($G$4:G39)/A39</f>
        <v>548.57283717557812</v>
      </c>
      <c r="J39" s="9">
        <f t="shared" si="12"/>
        <v>3.1626898872556541</v>
      </c>
      <c r="K39" s="9">
        <f>AVERAGE($J$4:J39)</f>
        <v>13.262539241904586</v>
      </c>
      <c r="L39" s="9">
        <f>SUM($F$4:F39)/I39</f>
        <v>-1.7419345676176665</v>
      </c>
      <c r="M39" s="13">
        <f t="shared" si="13"/>
        <v>685.71604646947264</v>
      </c>
    </row>
    <row r="40" spans="1:13" x14ac:dyDescent="0.3">
      <c r="A40" s="6">
        <v>37</v>
      </c>
      <c r="B40" s="13">
        <v>6601</v>
      </c>
      <c r="C40" s="13">
        <f t="shared" si="7"/>
        <v>6702.5749288678053</v>
      </c>
      <c r="D40" s="13">
        <f t="shared" si="8"/>
        <v>29.032647957766041</v>
      </c>
      <c r="E40" s="13">
        <f t="shared" si="9"/>
        <v>6784.95083091787</v>
      </c>
      <c r="F40" s="13">
        <f t="shared" si="10"/>
        <v>183.95083091787001</v>
      </c>
      <c r="G40" s="13">
        <f t="shared" si="11"/>
        <v>183.95083091787001</v>
      </c>
      <c r="H40" s="13">
        <f>SUMSQ($E$4:E40)/A40</f>
        <v>33814300.141982444</v>
      </c>
      <c r="I40" s="13">
        <f>SUM($G$4:G40)/A40</f>
        <v>538.71818835780221</v>
      </c>
      <c r="J40" s="9">
        <f t="shared" si="12"/>
        <v>2.7867115727597334</v>
      </c>
      <c r="K40" s="9">
        <f>AVERAGE($J$4:J40)</f>
        <v>12.97940876436013</v>
      </c>
      <c r="L40" s="9">
        <f>SUM($F$4:F40)/I40</f>
        <v>-1.432339159304332</v>
      </c>
      <c r="M40" s="13">
        <f t="shared" si="13"/>
        <v>673.39773544725278</v>
      </c>
    </row>
    <row r="41" spans="1:13" x14ac:dyDescent="0.3">
      <c r="A41" s="6">
        <v>38</v>
      </c>
      <c r="B41" s="13">
        <v>6299</v>
      </c>
      <c r="C41" s="13">
        <f t="shared" si="7"/>
        <v>6537.879507227397</v>
      </c>
      <c r="D41" s="13">
        <f t="shared" si="8"/>
        <v>29.032647957766041</v>
      </c>
      <c r="E41" s="13">
        <f t="shared" si="9"/>
        <v>6731.6075768255714</v>
      </c>
      <c r="F41" s="13">
        <f t="shared" si="10"/>
        <v>432.60757682557141</v>
      </c>
      <c r="G41" s="13">
        <f t="shared" si="11"/>
        <v>432.60757682557141</v>
      </c>
      <c r="H41" s="13">
        <f>SUMSQ($E$4:E41)/A41</f>
        <v>34116938.047940157</v>
      </c>
      <c r="I41" s="13">
        <f>SUM($G$4:G41)/A41</f>
        <v>535.92580384379619</v>
      </c>
      <c r="J41" s="9">
        <f t="shared" si="12"/>
        <v>6.8678770729571585</v>
      </c>
      <c r="K41" s="9">
        <f>AVERAGE($J$4:J41)</f>
        <v>12.818578983007422</v>
      </c>
      <c r="L41" s="9">
        <f>SUM($F$4:F41)/I41</f>
        <v>-0.63258678301597182</v>
      </c>
      <c r="M41" s="13">
        <f t="shared" si="13"/>
        <v>669.90725480474521</v>
      </c>
    </row>
    <row r="42" spans="1:13" x14ac:dyDescent="0.3">
      <c r="A42" s="6">
        <v>39</v>
      </c>
      <c r="B42" s="13">
        <v>7377</v>
      </c>
      <c r="C42" s="13">
        <f t="shared" si="7"/>
        <v>6929.6814703518303</v>
      </c>
      <c r="D42" s="13">
        <f t="shared" si="8"/>
        <v>29.032647957766041</v>
      </c>
      <c r="E42" s="13">
        <f t="shared" si="9"/>
        <v>6566.9121551851631</v>
      </c>
      <c r="F42" s="13">
        <f t="shared" si="10"/>
        <v>-810.0878448148369</v>
      </c>
      <c r="G42" s="13">
        <f t="shared" si="11"/>
        <v>810.0878448148369</v>
      </c>
      <c r="H42" s="13">
        <f>SUMSQ($E$4:E42)/A42</f>
        <v>34347896.950657554</v>
      </c>
      <c r="I42" s="13">
        <f>SUM($G$4:G42)/A42</f>
        <v>542.95559976613049</v>
      </c>
      <c r="J42" s="9">
        <f t="shared" si="12"/>
        <v>10.981263993694414</v>
      </c>
      <c r="K42" s="9">
        <f>AVERAGE($J$4:J42)</f>
        <v>12.771468342255806</v>
      </c>
      <c r="L42" s="9">
        <f>SUM($F$4:F42)/I42</f>
        <v>-2.1163929895899267</v>
      </c>
      <c r="M42" s="13">
        <f t="shared" si="13"/>
        <v>678.69449970766311</v>
      </c>
    </row>
    <row r="43" spans="1:13" x14ac:dyDescent="0.3">
      <c r="A43" s="6">
        <v>40</v>
      </c>
      <c r="B43" s="13">
        <v>6694</v>
      </c>
      <c r="C43" s="13">
        <f t="shared" si="7"/>
        <v>6840.1712219696692</v>
      </c>
      <c r="D43" s="13">
        <f t="shared" si="8"/>
        <v>29.032647957766041</v>
      </c>
      <c r="E43" s="13">
        <f t="shared" si="9"/>
        <v>6958.7141183095964</v>
      </c>
      <c r="F43" s="13">
        <f t="shared" si="10"/>
        <v>264.71411830959642</v>
      </c>
      <c r="G43" s="13">
        <f t="shared" si="11"/>
        <v>264.71411830959642</v>
      </c>
      <c r="H43" s="13">
        <f>SUMSQ($E$4:E43)/A43</f>
        <v>34699792.081400141</v>
      </c>
      <c r="I43" s="13">
        <f>SUM($G$4:G43)/A43</f>
        <v>535.99956272971713</v>
      </c>
      <c r="J43" s="9">
        <f t="shared" si="12"/>
        <v>3.9544983314848583</v>
      </c>
      <c r="K43" s="9">
        <f>AVERAGE($J$4:J43)</f>
        <v>12.551044091986531</v>
      </c>
      <c r="L43" s="9">
        <f>SUM($F$4:F43)/I43</f>
        <v>-1.6499888585543492</v>
      </c>
      <c r="M43" s="13">
        <f t="shared" si="13"/>
        <v>669.99945341214641</v>
      </c>
    </row>
    <row r="44" spans="1:13" x14ac:dyDescent="0.3">
      <c r="A44" s="6">
        <v>41</v>
      </c>
      <c r="B44" s="13">
        <v>7617</v>
      </c>
      <c r="C44" s="13">
        <f t="shared" si="7"/>
        <v>7204.078034164173</v>
      </c>
      <c r="D44" s="13">
        <f t="shared" si="8"/>
        <v>29.032647957766041</v>
      </c>
      <c r="E44" s="13">
        <f t="shared" si="9"/>
        <v>6869.2038699274353</v>
      </c>
      <c r="F44" s="13">
        <f t="shared" si="10"/>
        <v>-747.79613007256467</v>
      </c>
      <c r="G44" s="13">
        <f t="shared" si="11"/>
        <v>747.79613007256467</v>
      </c>
      <c r="H44" s="13">
        <f>SUMSQ($E$4:E44)/A44</f>
        <v>35004332.806405656</v>
      </c>
      <c r="I44" s="13">
        <f>SUM($G$4:G44)/A44</f>
        <v>541.16533266490853</v>
      </c>
      <c r="J44" s="9">
        <f t="shared" si="12"/>
        <v>9.8174626502896771</v>
      </c>
      <c r="K44" s="9">
        <f>AVERAGE($J$4:J44)</f>
        <v>12.484371373896364</v>
      </c>
      <c r="L44" s="9">
        <f>SUM($F$4:F44)/I44</f>
        <v>-3.0160642935663775</v>
      </c>
      <c r="M44" s="13">
        <f t="shared" si="13"/>
        <v>676.45666583113564</v>
      </c>
    </row>
    <row r="45" spans="1:13" x14ac:dyDescent="0.3">
      <c r="A45" s="6">
        <v>42</v>
      </c>
      <c r="B45" s="13">
        <v>6933</v>
      </c>
      <c r="C45" s="13">
        <f t="shared" si="7"/>
        <v>7098.7166811201569</v>
      </c>
      <c r="D45" s="13">
        <f t="shared" si="8"/>
        <v>29.032647957766041</v>
      </c>
      <c r="E45" s="13">
        <f t="shared" si="9"/>
        <v>7233.1106821219391</v>
      </c>
      <c r="F45" s="13">
        <f t="shared" si="10"/>
        <v>300.11068212193913</v>
      </c>
      <c r="G45" s="13">
        <f t="shared" si="11"/>
        <v>300.11068212193913</v>
      </c>
      <c r="H45" s="13">
        <f>SUMSQ($E$4:E45)/A45</f>
        <v>35416560.361963294</v>
      </c>
      <c r="I45" s="13">
        <f>SUM($G$4:G45)/A45</f>
        <v>535.42593622340928</v>
      </c>
      <c r="J45" s="9">
        <f t="shared" si="12"/>
        <v>4.3287275655840061</v>
      </c>
      <c r="K45" s="9">
        <f>AVERAGE($J$4:J45)</f>
        <v>12.290189378460354</v>
      </c>
      <c r="L45" s="9">
        <f>SUM($F$4:F45)/I45</f>
        <v>-2.4878861193023063</v>
      </c>
      <c r="M45" s="13">
        <f t="shared" si="13"/>
        <v>669.2824202792616</v>
      </c>
    </row>
    <row r="46" spans="1:13" x14ac:dyDescent="0.3">
      <c r="A46" s="6">
        <v>43</v>
      </c>
      <c r="B46" s="13">
        <v>6381</v>
      </c>
      <c r="C46" s="13">
        <f t="shared" si="7"/>
        <v>6793.3439378049734</v>
      </c>
      <c r="D46" s="13">
        <f t="shared" si="8"/>
        <v>29.032647957766041</v>
      </c>
      <c r="E46" s="13">
        <f t="shared" si="9"/>
        <v>7127.749329077923</v>
      </c>
      <c r="F46" s="13">
        <f t="shared" si="10"/>
        <v>746.74932907792299</v>
      </c>
      <c r="G46" s="13">
        <f t="shared" si="11"/>
        <v>746.74932907792299</v>
      </c>
      <c r="H46" s="13">
        <f>SUMSQ($E$4:E46)/A46</f>
        <v>35774426.644200683</v>
      </c>
      <c r="I46" s="13">
        <f>SUM($G$4:G46)/A46</f>
        <v>540.34043373165377</v>
      </c>
      <c r="J46" s="9">
        <f t="shared" si="12"/>
        <v>11.702700659425215</v>
      </c>
      <c r="K46" s="9">
        <f>AVERAGE($J$4:J46)</f>
        <v>12.276526850110701</v>
      </c>
      <c r="L46" s="9">
        <f>SUM($F$4:F46)/I46</f>
        <v>-1.0832604577162324</v>
      </c>
      <c r="M46" s="13">
        <f t="shared" si="13"/>
        <v>675.42554216456722</v>
      </c>
    </row>
    <row r="47" spans="1:13" x14ac:dyDescent="0.3">
      <c r="A47" s="6">
        <v>44</v>
      </c>
      <c r="B47" s="13">
        <v>7553</v>
      </c>
      <c r="C47" s="13">
        <f t="shared" si="7"/>
        <v>7149.5605539262979</v>
      </c>
      <c r="D47" s="13">
        <f t="shared" si="8"/>
        <v>29.032647957766041</v>
      </c>
      <c r="E47" s="13">
        <f t="shared" si="9"/>
        <v>6822.3765857627395</v>
      </c>
      <c r="F47" s="13">
        <f t="shared" si="10"/>
        <v>-730.62341423726048</v>
      </c>
      <c r="G47" s="13">
        <f t="shared" si="11"/>
        <v>730.62341423726048</v>
      </c>
      <c r="H47" s="13">
        <f>SUMSQ($E$4:E47)/A47</f>
        <v>36019208.363149837</v>
      </c>
      <c r="I47" s="13">
        <f>SUM($G$4:G47)/A47</f>
        <v>544.66504692496301</v>
      </c>
      <c r="J47" s="9">
        <f t="shared" si="12"/>
        <v>9.6732876239541969</v>
      </c>
      <c r="K47" s="9">
        <f>AVERAGE($J$4:J47)</f>
        <v>12.217362322243508</v>
      </c>
      <c r="L47" s="9">
        <f>SUM($F$4:F47)/I47</f>
        <v>-2.4160772703031457</v>
      </c>
      <c r="M47" s="13">
        <f t="shared" si="13"/>
        <v>680.83130865620376</v>
      </c>
    </row>
    <row r="48" spans="1:13" x14ac:dyDescent="0.3">
      <c r="A48" s="6">
        <v>45</v>
      </c>
      <c r="B48" s="13">
        <v>7291</v>
      </c>
      <c r="C48" s="13">
        <f t="shared" si="7"/>
        <v>7228.9306281688841</v>
      </c>
      <c r="D48" s="13">
        <f t="shared" si="8"/>
        <v>29.032647957766041</v>
      </c>
      <c r="E48" s="13">
        <f t="shared" si="9"/>
        <v>7178.593201884064</v>
      </c>
      <c r="F48" s="13">
        <f t="shared" si="10"/>
        <v>-112.406798115936</v>
      </c>
      <c r="G48" s="13">
        <f t="shared" si="11"/>
        <v>112.406798115936</v>
      </c>
      <c r="H48" s="13">
        <f>SUMSQ($E$4:E48)/A48</f>
        <v>36363941.518593982</v>
      </c>
      <c r="I48" s="13">
        <f>SUM($G$4:G48)/A48</f>
        <v>535.05930806254025</v>
      </c>
      <c r="J48" s="9">
        <f t="shared" si="12"/>
        <v>1.5417199028382389</v>
      </c>
      <c r="K48" s="9">
        <f>AVERAGE($J$4:J48)</f>
        <v>11.980125824034502</v>
      </c>
      <c r="L48" s="9">
        <f>SUM($F$4:F48)/I48</f>
        <v>-2.6695351644139267</v>
      </c>
      <c r="M48" s="13">
        <f t="shared" si="13"/>
        <v>668.82413507817535</v>
      </c>
    </row>
    <row r="49" spans="1:13" x14ac:dyDescent="0.3">
      <c r="A49" s="6">
        <v>46</v>
      </c>
      <c r="B49" s="13">
        <v>7353</v>
      </c>
      <c r="C49" s="13">
        <f t="shared" si="7"/>
        <v>7300.522126325297</v>
      </c>
      <c r="D49" s="13">
        <f t="shared" si="8"/>
        <v>29.032647957766041</v>
      </c>
      <c r="E49" s="13">
        <f t="shared" si="9"/>
        <v>7257.9632761266503</v>
      </c>
      <c r="F49" s="13">
        <f t="shared" si="10"/>
        <v>-95.036723873349729</v>
      </c>
      <c r="G49" s="13">
        <f t="shared" si="11"/>
        <v>95.036723873349729</v>
      </c>
      <c r="H49" s="13">
        <f>SUMSQ($E$4:E49)/A49</f>
        <v>36718595.635963738</v>
      </c>
      <c r="I49" s="13">
        <f>SUM($G$4:G49)/A49</f>
        <v>525.4935997106013</v>
      </c>
      <c r="J49" s="9">
        <f t="shared" si="12"/>
        <v>1.2924891047647182</v>
      </c>
      <c r="K49" s="9">
        <f>AVERAGE($J$4:J49)</f>
        <v>11.747785895354726</v>
      </c>
      <c r="L49" s="9">
        <f>SUM($F$4:F49)/I49</f>
        <v>-2.8989817623511427</v>
      </c>
      <c r="M49" s="13">
        <f t="shared" si="13"/>
        <v>656.86699963825163</v>
      </c>
    </row>
    <row r="50" spans="1:13" x14ac:dyDescent="0.3">
      <c r="A50" s="6">
        <v>47</v>
      </c>
      <c r="B50" s="13">
        <v>6350</v>
      </c>
      <c r="C50" s="13">
        <f t="shared" si="7"/>
        <v>6890.8956622998066</v>
      </c>
      <c r="D50" s="13">
        <f t="shared" si="8"/>
        <v>29.032647957766041</v>
      </c>
      <c r="E50" s="13">
        <f t="shared" si="9"/>
        <v>7329.5547742830631</v>
      </c>
      <c r="F50" s="13">
        <f t="shared" si="10"/>
        <v>979.55477428306313</v>
      </c>
      <c r="G50" s="13">
        <f t="shared" si="11"/>
        <v>979.55477428306313</v>
      </c>
      <c r="H50" s="13">
        <f>SUMSQ($E$4:E50)/A50</f>
        <v>37080378.137096763</v>
      </c>
      <c r="I50" s="13">
        <f>SUM($G$4:G50)/A50</f>
        <v>535.1544757653345</v>
      </c>
      <c r="J50" s="9">
        <f t="shared" si="12"/>
        <v>15.426059437528552</v>
      </c>
      <c r="K50" s="9">
        <f>AVERAGE($J$4:J50)</f>
        <v>11.826047034549914</v>
      </c>
      <c r="L50" s="9">
        <f>SUM($F$4:F50)/I50</f>
        <v>-1.0162329049616259</v>
      </c>
      <c r="M50" s="13">
        <f t="shared" si="13"/>
        <v>668.94309470666815</v>
      </c>
    </row>
    <row r="51" spans="1:13" x14ac:dyDescent="0.3">
      <c r="A51" s="6">
        <v>48</v>
      </c>
      <c r="B51" s="13">
        <v>6727</v>
      </c>
      <c r="C51" s="13">
        <f t="shared" si="7"/>
        <v>6833.5321602148579</v>
      </c>
      <c r="D51" s="13">
        <f t="shared" si="8"/>
        <v>29.032647957766041</v>
      </c>
      <c r="E51" s="13">
        <f t="shared" si="9"/>
        <v>6919.9283102575728</v>
      </c>
      <c r="F51" s="13">
        <f t="shared" si="10"/>
        <v>192.92831025757278</v>
      </c>
      <c r="G51" s="13">
        <f t="shared" si="11"/>
        <v>192.92831025757278</v>
      </c>
      <c r="H51" s="13">
        <f>SUMSQ($E$4:E51)/A51</f>
        <v>37305482.922138579</v>
      </c>
      <c r="I51" s="13">
        <f>SUM($G$4:G51)/A51</f>
        <v>528.02476398392275</v>
      </c>
      <c r="J51" s="9">
        <f t="shared" si="12"/>
        <v>2.8679695296205261</v>
      </c>
      <c r="K51" s="9">
        <f>AVERAGE($J$4:J51)</f>
        <v>11.639420419863884</v>
      </c>
      <c r="L51" s="9">
        <f>SUM($F$4:F51)/I51</f>
        <v>-0.6645773099826312</v>
      </c>
      <c r="M51" s="13">
        <f t="shared" si="13"/>
        <v>660.03095497990341</v>
      </c>
    </row>
    <row r="52" spans="1:13" x14ac:dyDescent="0.3">
      <c r="A52" s="6">
        <v>49</v>
      </c>
      <c r="B52" s="13">
        <v>6848</v>
      </c>
      <c r="C52" s="13">
        <f t="shared" si="7"/>
        <v>6856.0424717122805</v>
      </c>
      <c r="D52" s="13">
        <f t="shared" si="8"/>
        <v>29.032647957766041</v>
      </c>
      <c r="E52" s="13">
        <f t="shared" si="9"/>
        <v>6862.564808172624</v>
      </c>
      <c r="F52" s="13">
        <f t="shared" si="10"/>
        <v>14.564808172623998</v>
      </c>
      <c r="G52" s="13">
        <f t="shared" si="11"/>
        <v>14.564808172623998</v>
      </c>
      <c r="H52" s="13">
        <f>SUMSQ($E$4:E52)/A52</f>
        <v>37505264.81651064</v>
      </c>
      <c r="I52" s="13">
        <f>SUM($G$4:G52)/A52</f>
        <v>517.54598937552896</v>
      </c>
      <c r="J52" s="9">
        <f t="shared" si="12"/>
        <v>0.21268703523107474</v>
      </c>
      <c r="K52" s="9">
        <f>AVERAGE($J$4:J52)</f>
        <v>11.406221779361173</v>
      </c>
      <c r="L52" s="9">
        <f>SUM($F$4:F52)/I52</f>
        <v>-0.64989097777738203</v>
      </c>
      <c r="M52" s="13">
        <f t="shared" si="13"/>
        <v>646.93248671941114</v>
      </c>
    </row>
    <row r="53" spans="1:13" x14ac:dyDescent="0.3">
      <c r="A53" s="6">
        <v>50</v>
      </c>
      <c r="B53" s="13">
        <v>6097</v>
      </c>
      <c r="C53" s="13">
        <f t="shared" si="7"/>
        <v>6532.1634283115145</v>
      </c>
      <c r="D53" s="13">
        <f t="shared" si="8"/>
        <v>29.032647957766041</v>
      </c>
      <c r="E53" s="13">
        <f t="shared" si="9"/>
        <v>6885.0751196700467</v>
      </c>
      <c r="F53" s="13">
        <f t="shared" si="10"/>
        <v>788.07511967004666</v>
      </c>
      <c r="G53" s="13">
        <f t="shared" si="11"/>
        <v>788.07511967004666</v>
      </c>
      <c r="H53" s="13">
        <f>SUMSQ($E$4:E53)/A53</f>
        <v>37703244.708250418</v>
      </c>
      <c r="I53" s="13">
        <f>SUM($G$4:G53)/A53</f>
        <v>522.9565719814193</v>
      </c>
      <c r="J53" s="9">
        <f t="shared" si="12"/>
        <v>12.925621119731781</v>
      </c>
      <c r="K53" s="9">
        <f>AVERAGE($J$4:J53)</f>
        <v>11.436609766168585</v>
      </c>
      <c r="L53" s="9">
        <f>SUM($F$4:F53)/I53</f>
        <v>0.86379381155586943</v>
      </c>
      <c r="M53" s="13">
        <f t="shared" si="13"/>
        <v>653.69571497677407</v>
      </c>
    </row>
    <row r="54" spans="1:13" x14ac:dyDescent="0.3">
      <c r="A54" s="6">
        <v>51</v>
      </c>
      <c r="B54" s="13">
        <v>7174</v>
      </c>
      <c r="C54" s="13">
        <f t="shared" si="7"/>
        <v>6835.6187344614336</v>
      </c>
      <c r="D54" s="13">
        <f t="shared" si="8"/>
        <v>29.032647957766041</v>
      </c>
      <c r="E54" s="13">
        <f t="shared" si="9"/>
        <v>6561.1960762692806</v>
      </c>
      <c r="F54" s="13">
        <f t="shared" si="10"/>
        <v>-612.80392373071936</v>
      </c>
      <c r="G54" s="13">
        <f t="shared" si="11"/>
        <v>612.80392373071936</v>
      </c>
      <c r="H54" s="13">
        <f>SUMSQ($E$4:E54)/A54</f>
        <v>37808069.203211226</v>
      </c>
      <c r="I54" s="13">
        <f>SUM($G$4:G54)/A54</f>
        <v>524.71828476081737</v>
      </c>
      <c r="J54" s="9">
        <f t="shared" si="12"/>
        <v>8.5420117609523185</v>
      </c>
      <c r="K54" s="9">
        <f>AVERAGE($J$4:J54)</f>
        <v>11.379852942536893</v>
      </c>
      <c r="L54" s="9">
        <f>SUM($F$4:F54)/I54</f>
        <v>-0.3069785784463786</v>
      </c>
      <c r="M54" s="13">
        <f t="shared" si="13"/>
        <v>655.89785595102171</v>
      </c>
    </row>
    <row r="55" spans="1:13" x14ac:dyDescent="0.3">
      <c r="A55" s="6">
        <v>52</v>
      </c>
      <c r="B55" s="13">
        <v>6289</v>
      </c>
      <c r="C55" s="13">
        <f t="shared" si="7"/>
        <v>6606.8661815775667</v>
      </c>
      <c r="D55" s="13">
        <f t="shared" si="8"/>
        <v>29.032647957766041</v>
      </c>
      <c r="E55" s="13">
        <f t="shared" si="9"/>
        <v>6864.6513824191998</v>
      </c>
      <c r="F55" s="13">
        <f t="shared" si="10"/>
        <v>575.65138241919976</v>
      </c>
      <c r="G55" s="13">
        <f t="shared" si="11"/>
        <v>575.65138241919976</v>
      </c>
      <c r="H55" s="13">
        <f>SUMSQ($E$4:E55)/A55</f>
        <v>37987210.922421582</v>
      </c>
      <c r="I55" s="13">
        <f>SUM($G$4:G55)/A55</f>
        <v>525.69776740809402</v>
      </c>
      <c r="J55" s="9">
        <f t="shared" si="12"/>
        <v>9.1533054924344057</v>
      </c>
      <c r="K55" s="9">
        <f>AVERAGE($J$4:J55)</f>
        <v>11.337034722342613</v>
      </c>
      <c r="L55" s="9">
        <f>SUM($F$4:F55)/I55</f>
        <v>0.78861683457877829</v>
      </c>
      <c r="M55" s="13">
        <f t="shared" si="13"/>
        <v>657.12220926011753</v>
      </c>
    </row>
    <row r="56" spans="1:13" x14ac:dyDescent="0.3">
      <c r="A56" s="6">
        <v>53</v>
      </c>
      <c r="B56" s="13">
        <v>6927</v>
      </c>
      <c r="C56" s="13">
        <f t="shared" si="7"/>
        <v>6766.2582379990163</v>
      </c>
      <c r="D56" s="13">
        <f t="shared" si="8"/>
        <v>29.032647957766041</v>
      </c>
      <c r="E56" s="13">
        <f t="shared" si="9"/>
        <v>6635.8988295353329</v>
      </c>
      <c r="F56" s="13">
        <f t="shared" si="10"/>
        <v>-291.10117046466712</v>
      </c>
      <c r="G56" s="13">
        <f t="shared" si="11"/>
        <v>291.10117046466712</v>
      </c>
      <c r="H56" s="13">
        <f>SUMSQ($E$4:E56)/A56</f>
        <v>38101323.042297177</v>
      </c>
      <c r="I56" s="13">
        <f>SUM($G$4:G56)/A56</f>
        <v>521.2714165223689</v>
      </c>
      <c r="J56" s="9">
        <f t="shared" si="12"/>
        <v>4.2024133169433684</v>
      </c>
      <c r="K56" s="9">
        <f>AVERAGE($J$4:J56)</f>
        <v>11.202419224127535</v>
      </c>
      <c r="L56" s="9">
        <f>SUM($F$4:F56)/I56</f>
        <v>0.23686880749682609</v>
      </c>
      <c r="M56" s="13">
        <f t="shared" si="13"/>
        <v>651.58927065296109</v>
      </c>
    </row>
    <row r="57" spans="1:13" x14ac:dyDescent="0.3">
      <c r="A57" s="6">
        <v>54</v>
      </c>
      <c r="B57" s="13">
        <v>6605</v>
      </c>
      <c r="C57" s="13">
        <f t="shared" si="7"/>
        <v>6710.0758135138931</v>
      </c>
      <c r="D57" s="13">
        <f t="shared" si="8"/>
        <v>29.032647957766041</v>
      </c>
      <c r="E57" s="13">
        <f t="shared" si="9"/>
        <v>6795.2908859567824</v>
      </c>
      <c r="F57" s="13">
        <f t="shared" si="10"/>
        <v>190.2908859567824</v>
      </c>
      <c r="G57" s="13">
        <f t="shared" si="11"/>
        <v>190.2908859567824</v>
      </c>
      <c r="H57" s="13">
        <f>SUMSQ($E$4:E57)/A57</f>
        <v>38250853.693824403</v>
      </c>
      <c r="I57" s="13">
        <f>SUM($G$4:G57)/A57</f>
        <v>515.14214743782111</v>
      </c>
      <c r="J57" s="9">
        <f t="shared" si="12"/>
        <v>2.8810126564236547</v>
      </c>
      <c r="K57" s="9">
        <f>AVERAGE($J$4:J57)</f>
        <v>11.048319102503388</v>
      </c>
      <c r="L57" s="9">
        <f>SUM($F$4:F57)/I57</f>
        <v>0.60908202974886516</v>
      </c>
      <c r="M57" s="13">
        <f t="shared" si="13"/>
        <v>643.92768429727641</v>
      </c>
    </row>
    <row r="58" spans="1:13" x14ac:dyDescent="0.3">
      <c r="A58" s="6">
        <v>55</v>
      </c>
      <c r="B58" s="13">
        <v>7075</v>
      </c>
      <c r="C58" s="13">
        <f t="shared" si="7"/>
        <v>6889.52565904121</v>
      </c>
      <c r="D58" s="13">
        <f t="shared" si="8"/>
        <v>29.032647957766041</v>
      </c>
      <c r="E58" s="13">
        <f t="shared" si="9"/>
        <v>6739.1084614716592</v>
      </c>
      <c r="F58" s="13">
        <f t="shared" si="10"/>
        <v>-335.89153852834079</v>
      </c>
      <c r="G58" s="13">
        <f t="shared" si="11"/>
        <v>335.89153852834079</v>
      </c>
      <c r="H58" s="13">
        <f>SUMSQ($E$4:E58)/A58</f>
        <v>38381121.49676358</v>
      </c>
      <c r="I58" s="13">
        <f>SUM($G$4:G58)/A58</f>
        <v>511.88304545764868</v>
      </c>
      <c r="J58" s="9">
        <f t="shared" si="12"/>
        <v>4.7475835834394458</v>
      </c>
      <c r="K58" s="9">
        <f>AVERAGE($J$4:J58)</f>
        <v>10.933760274884044</v>
      </c>
      <c r="L58" s="9">
        <f>SUM($F$4:F58)/I58</f>
        <v>-4.3228065383451551E-2</v>
      </c>
      <c r="M58" s="13">
        <f t="shared" si="13"/>
        <v>639.85380682206085</v>
      </c>
    </row>
    <row r="59" spans="1:13" x14ac:dyDescent="0.3">
      <c r="A59" s="6">
        <v>56</v>
      </c>
      <c r="B59" s="13">
        <v>7057</v>
      </c>
      <c r="C59" s="13">
        <f t="shared" si="7"/>
        <v>6980.5545441749273</v>
      </c>
      <c r="D59" s="13">
        <f t="shared" si="8"/>
        <v>29.032647957766041</v>
      </c>
      <c r="E59" s="13">
        <f t="shared" si="9"/>
        <v>6918.5583069989761</v>
      </c>
      <c r="F59" s="13">
        <f t="shared" si="10"/>
        <v>-138.44169300102385</v>
      </c>
      <c r="G59" s="13">
        <f t="shared" si="11"/>
        <v>138.44169300102385</v>
      </c>
      <c r="H59" s="13">
        <f>SUMSQ($E$4:E59)/A59</f>
        <v>38550502.345881097</v>
      </c>
      <c r="I59" s="13">
        <f>SUM($G$4:G59)/A59</f>
        <v>505.21444987806609</v>
      </c>
      <c r="J59" s="9">
        <f t="shared" si="12"/>
        <v>1.9617641065753699</v>
      </c>
      <c r="K59" s="9">
        <f>AVERAGE($J$4:J59)</f>
        <v>10.773546057592819</v>
      </c>
      <c r="L59" s="9">
        <f>SUM($F$4:F59)/I59</f>
        <v>-0.31782425620941945</v>
      </c>
      <c r="M59" s="13">
        <f t="shared" si="13"/>
        <v>631.5180623475826</v>
      </c>
    </row>
    <row r="60" spans="1:13" x14ac:dyDescent="0.3">
      <c r="A60" s="6">
        <v>57</v>
      </c>
      <c r="B60" s="13">
        <v>6812</v>
      </c>
      <c r="C60" s="13">
        <f t="shared" si="7"/>
        <v>6921.104725898349</v>
      </c>
      <c r="D60" s="13">
        <f t="shared" si="8"/>
        <v>29.032647957766041</v>
      </c>
      <c r="E60" s="13">
        <f t="shared" si="9"/>
        <v>7009.5871921326934</v>
      </c>
      <c r="F60" s="13">
        <f t="shared" si="10"/>
        <v>197.58719213269342</v>
      </c>
      <c r="G60" s="13">
        <f t="shared" si="11"/>
        <v>197.58719213269342</v>
      </c>
      <c r="H60" s="13">
        <f>SUMSQ($E$4:E60)/A60</f>
        <v>38736183.227604419</v>
      </c>
      <c r="I60" s="13">
        <f>SUM($G$4:G60)/A60</f>
        <v>499.81748044393674</v>
      </c>
      <c r="J60" s="9">
        <f t="shared" si="12"/>
        <v>2.9005753395873959</v>
      </c>
      <c r="K60" s="9">
        <f>AVERAGE($J$4:J60)</f>
        <v>10.635423764294478</v>
      </c>
      <c r="L60" s="9">
        <f>SUM($F$4:F60)/I60</f>
        <v>7.4062606496009126E-2</v>
      </c>
      <c r="M60" s="13">
        <f t="shared" si="13"/>
        <v>624.77185055492089</v>
      </c>
    </row>
    <row r="61" spans="1:13" x14ac:dyDescent="0.3">
      <c r="A61" s="6">
        <v>58</v>
      </c>
      <c r="B61" s="13">
        <v>6478</v>
      </c>
      <c r="C61" s="13">
        <f t="shared" si="7"/>
        <v>6738.7072766454594</v>
      </c>
      <c r="D61" s="13">
        <f t="shared" si="8"/>
        <v>29.032647957766041</v>
      </c>
      <c r="E61" s="13">
        <f t="shared" si="9"/>
        <v>6950.1373738561151</v>
      </c>
      <c r="F61" s="13">
        <f t="shared" si="10"/>
        <v>472.13737385611512</v>
      </c>
      <c r="G61" s="13">
        <f t="shared" si="11"/>
        <v>472.13737385611512</v>
      </c>
      <c r="H61" s="13">
        <f>SUMSQ($E$4:E61)/A61</f>
        <v>38901152.646360748</v>
      </c>
      <c r="I61" s="13">
        <f>SUM($G$4:G61)/A61</f>
        <v>499.34023722690534</v>
      </c>
      <c r="J61" s="9">
        <f t="shared" si="12"/>
        <v>7.2883200657010665</v>
      </c>
      <c r="K61" s="9">
        <f>AVERAGE($J$4:J61)</f>
        <v>10.57771507983597</v>
      </c>
      <c r="L61" s="9">
        <f>SUM($F$4:F61)/I61</f>
        <v>1.0196557803105617</v>
      </c>
      <c r="M61" s="13">
        <f t="shared" si="13"/>
        <v>624.17529653363169</v>
      </c>
    </row>
    <row r="62" spans="1:13" x14ac:dyDescent="0.3">
      <c r="A62" s="6">
        <v>59</v>
      </c>
      <c r="B62" s="13">
        <v>5630</v>
      </c>
      <c r="C62" s="13">
        <f t="shared" si="7"/>
        <v>6258.2431633224442</v>
      </c>
      <c r="D62" s="13">
        <f t="shared" si="8"/>
        <v>29.032647957766041</v>
      </c>
      <c r="E62" s="13">
        <f t="shared" si="9"/>
        <v>6767.7399246032255</v>
      </c>
      <c r="F62" s="13">
        <f t="shared" si="10"/>
        <v>1137.7399246032255</v>
      </c>
      <c r="G62" s="13">
        <f t="shared" si="11"/>
        <v>1137.7399246032255</v>
      </c>
      <c r="H62" s="13">
        <f>SUMSQ($E$4:E62)/A62</f>
        <v>39018121.308067665</v>
      </c>
      <c r="I62" s="13">
        <f>SUM($G$4:G62)/A62</f>
        <v>510.16057091124975</v>
      </c>
      <c r="J62" s="9">
        <f t="shared" si="12"/>
        <v>20.208524415687844</v>
      </c>
      <c r="K62" s="9">
        <f>AVERAGE($J$4:J62)</f>
        <v>10.740949136375834</v>
      </c>
      <c r="L62" s="9">
        <f>SUM($F$4:F62)/I62</f>
        <v>3.2281896676013195</v>
      </c>
      <c r="M62" s="13">
        <f t="shared" si="13"/>
        <v>637.7007136390622</v>
      </c>
    </row>
    <row r="63" spans="1:13" x14ac:dyDescent="0.3">
      <c r="A63" s="6">
        <v>60</v>
      </c>
      <c r="B63" s="13">
        <v>6663</v>
      </c>
      <c r="C63" s="13">
        <f t="shared" si="7"/>
        <v>6455.5306585857943</v>
      </c>
      <c r="D63" s="13">
        <f t="shared" si="8"/>
        <v>29.032647957766041</v>
      </c>
      <c r="E63" s="13">
        <f t="shared" si="9"/>
        <v>6287.2758112802103</v>
      </c>
      <c r="F63" s="13">
        <f t="shared" si="10"/>
        <v>-375.72418871978971</v>
      </c>
      <c r="G63" s="13">
        <f t="shared" si="11"/>
        <v>375.72418871978971</v>
      </c>
      <c r="H63" s="13">
        <f>SUMSQ($E$4:E63)/A63</f>
        <v>39026649.905051686</v>
      </c>
      <c r="I63" s="13">
        <f>SUM($G$4:G63)/A63</f>
        <v>507.91996454139206</v>
      </c>
      <c r="J63" s="9">
        <f t="shared" si="12"/>
        <v>5.6389642611404733</v>
      </c>
      <c r="K63" s="9">
        <f>AVERAGE($J$4:J63)</f>
        <v>10.65591605512191</v>
      </c>
      <c r="L63" s="9">
        <f>SUM($F$4:F63)/I63</f>
        <v>2.5026992121903588</v>
      </c>
      <c r="M63" s="13">
        <f t="shared" si="13"/>
        <v>634.89995567674009</v>
      </c>
    </row>
    <row r="69" spans="1:2" x14ac:dyDescent="0.3">
      <c r="A69" s="6" t="s">
        <v>102</v>
      </c>
      <c r="B69" s="9">
        <v>0.44781478636997218</v>
      </c>
    </row>
    <row r="70" spans="1:2" x14ac:dyDescent="0.3">
      <c r="B70" s="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CE1B-FAD7-49CA-944F-536C811FD2E5}">
  <dimension ref="A1:N20"/>
  <sheetViews>
    <sheetView workbookViewId="0">
      <selection activeCell="A31" sqref="A31"/>
    </sheetView>
  </sheetViews>
  <sheetFormatPr baseColWidth="10" defaultRowHeight="14.4" x14ac:dyDescent="0.3"/>
  <cols>
    <col min="1" max="8" width="11.5546875" style="6"/>
    <col min="9" max="9" width="16.44140625" style="6" customWidth="1"/>
    <col min="10" max="16384" width="11.5546875" style="6"/>
  </cols>
  <sheetData>
    <row r="1" spans="1:14" x14ac:dyDescent="0.3">
      <c r="A1" s="7" t="s">
        <v>91</v>
      </c>
      <c r="B1" s="7" t="s">
        <v>3</v>
      </c>
      <c r="C1" s="7" t="s">
        <v>92</v>
      </c>
      <c r="D1" s="7" t="s">
        <v>103</v>
      </c>
      <c r="E1" s="7" t="s">
        <v>101</v>
      </c>
      <c r="F1" s="7" t="s">
        <v>105</v>
      </c>
      <c r="G1" s="7" t="s">
        <v>94</v>
      </c>
      <c r="H1" s="7" t="s">
        <v>95</v>
      </c>
      <c r="I1" s="7" t="s">
        <v>96</v>
      </c>
      <c r="J1" s="7" t="s">
        <v>97</v>
      </c>
      <c r="K1" s="7" t="s">
        <v>98</v>
      </c>
      <c r="L1" s="7" t="s">
        <v>99</v>
      </c>
      <c r="M1" s="7" t="s">
        <v>100</v>
      </c>
      <c r="N1" s="7" t="s">
        <v>101</v>
      </c>
    </row>
    <row r="2" spans="1:14" x14ac:dyDescent="0.3">
      <c r="A2" s="6">
        <v>0</v>
      </c>
    </row>
    <row r="3" spans="1:14" x14ac:dyDescent="0.3">
      <c r="A3" s="6">
        <v>1</v>
      </c>
      <c r="B3" s="8">
        <v>408248840</v>
      </c>
      <c r="C3" s="6">
        <f>$B$19*(B3/E3)+(1-$B$19)*(C2+D2)</f>
        <v>0</v>
      </c>
      <c r="D3" s="6">
        <f>$B$20*(C3-C2)+(1-$B$20)*D2</f>
        <v>0</v>
      </c>
      <c r="E3" s="6">
        <v>1</v>
      </c>
      <c r="F3" s="6">
        <f>(C2+D2)*E3</f>
        <v>0</v>
      </c>
      <c r="G3" s="8">
        <f>F3-B3</f>
        <v>-408248840</v>
      </c>
      <c r="H3" s="8">
        <f>ABS(G3)</f>
        <v>408248840</v>
      </c>
      <c r="I3" s="6">
        <f>SUMSQ($G$3:G3)/A3</f>
        <v>1.666671153613456E+17</v>
      </c>
      <c r="J3" s="6">
        <f>SUM($H$3:H3)/A3</f>
        <v>408248840</v>
      </c>
      <c r="K3" s="6">
        <f>(H3/B3)*100</f>
        <v>100</v>
      </c>
      <c r="L3" s="6">
        <f>AVERAGE($K$3:K3)</f>
        <v>100</v>
      </c>
      <c r="M3" s="6">
        <f>SUM($G$3:G3)/J3</f>
        <v>-1</v>
      </c>
      <c r="N3" s="8">
        <f>1.25*J3</f>
        <v>510311050</v>
      </c>
    </row>
    <row r="4" spans="1:14" x14ac:dyDescent="0.3">
      <c r="A4" s="6">
        <v>2</v>
      </c>
      <c r="B4" s="8">
        <v>460208710</v>
      </c>
      <c r="C4" s="6">
        <f t="shared" ref="C4:C16" si="0">$B$19*(B4/E4)+(1-$B$19)*(C3+D3)</f>
        <v>0</v>
      </c>
      <c r="D4" s="6">
        <f t="shared" ref="D4:D16" si="1">$B$20*(C4-C3)+(1-$B$20)*D3</f>
        <v>0</v>
      </c>
      <c r="E4" s="6">
        <v>1</v>
      </c>
      <c r="F4" s="6">
        <f t="shared" ref="F4:F16" si="2">(C3+D3)*E4</f>
        <v>0</v>
      </c>
      <c r="G4" s="8">
        <f t="shared" ref="G4:G16" si="3">F4-B4</f>
        <v>-460208710</v>
      </c>
      <c r="H4" s="8">
        <f t="shared" ref="H4:H16" si="4">ABS(G4)</f>
        <v>460208710</v>
      </c>
      <c r="I4" s="6">
        <f>SUMSQ($G$3:G4)/A4</f>
        <v>1.8922958606060486E+17</v>
      </c>
      <c r="J4" s="6">
        <f>SUM($H$3:H4)/A4</f>
        <v>434228775</v>
      </c>
      <c r="K4" s="6">
        <f t="shared" ref="K4:K16" si="5">(H4/B4)*100</f>
        <v>100</v>
      </c>
      <c r="L4" s="6">
        <f>AVERAGE($K$3:K4)</f>
        <v>100</v>
      </c>
      <c r="M4" s="6">
        <f>SUM($G$3:G4)/J4</f>
        <v>-2</v>
      </c>
      <c r="N4" s="8">
        <f t="shared" ref="N4:N16" si="6">1.25*J4</f>
        <v>542785968.75</v>
      </c>
    </row>
    <row r="5" spans="1:14" x14ac:dyDescent="0.3">
      <c r="A5" s="6">
        <v>3</v>
      </c>
      <c r="B5" s="8">
        <v>492460518</v>
      </c>
      <c r="C5" s="6">
        <f t="shared" si="0"/>
        <v>0</v>
      </c>
      <c r="D5" s="6">
        <f t="shared" si="1"/>
        <v>0</v>
      </c>
      <c r="E5" s="6">
        <v>1</v>
      </c>
      <c r="F5" s="6">
        <f t="shared" si="2"/>
        <v>0</v>
      </c>
      <c r="G5" s="8">
        <f t="shared" si="3"/>
        <v>-492460518</v>
      </c>
      <c r="H5" s="8">
        <f t="shared" si="4"/>
        <v>492460518</v>
      </c>
      <c r="I5" s="6">
        <f>SUMSQ($G$3:G5)/A5</f>
        <v>2.0699217797001267E+17</v>
      </c>
      <c r="J5" s="6">
        <f>SUM($H$3:H5)/A5</f>
        <v>453639356</v>
      </c>
      <c r="K5" s="6">
        <f t="shared" si="5"/>
        <v>100</v>
      </c>
      <c r="L5" s="6">
        <f>AVERAGE($K$3:K5)</f>
        <v>100</v>
      </c>
      <c r="M5" s="6">
        <f>SUM($G$3:G5)/J5</f>
        <v>-3</v>
      </c>
      <c r="N5" s="8">
        <f t="shared" si="6"/>
        <v>567049195</v>
      </c>
    </row>
    <row r="6" spans="1:14" x14ac:dyDescent="0.3">
      <c r="A6" s="6">
        <v>4</v>
      </c>
      <c r="B6" s="8">
        <v>565388631</v>
      </c>
      <c r="C6" s="6">
        <f t="shared" si="0"/>
        <v>0</v>
      </c>
      <c r="D6" s="6">
        <f t="shared" si="1"/>
        <v>0</v>
      </c>
      <c r="E6" s="6">
        <v>1</v>
      </c>
      <c r="F6" s="6">
        <f t="shared" si="2"/>
        <v>0</v>
      </c>
      <c r="G6" s="8">
        <f t="shared" si="3"/>
        <v>-565388631</v>
      </c>
      <c r="H6" s="8">
        <f t="shared" si="4"/>
        <v>565388631</v>
      </c>
      <c r="I6" s="6">
        <f>SUMSQ($G$3:G6)/A6</f>
        <v>2.3516020949352304E+17</v>
      </c>
      <c r="J6" s="6">
        <f>SUM($H$3:H6)/A6</f>
        <v>481576674.75</v>
      </c>
      <c r="K6" s="6">
        <f t="shared" si="5"/>
        <v>100</v>
      </c>
      <c r="L6" s="6">
        <f>AVERAGE($K$3:K6)</f>
        <v>100</v>
      </c>
      <c r="M6" s="6">
        <f>SUM($G$3:G6)/J6</f>
        <v>-4</v>
      </c>
      <c r="N6" s="8">
        <f t="shared" si="6"/>
        <v>601970843.4375</v>
      </c>
    </row>
    <row r="7" spans="1:14" x14ac:dyDescent="0.3">
      <c r="A7" s="6">
        <v>5</v>
      </c>
      <c r="B7" s="8">
        <v>609993267</v>
      </c>
      <c r="C7" s="6">
        <f t="shared" si="0"/>
        <v>0</v>
      </c>
      <c r="D7" s="6">
        <f t="shared" si="1"/>
        <v>0</v>
      </c>
      <c r="E7" s="6">
        <v>1</v>
      </c>
      <c r="F7" s="6">
        <f t="shared" si="2"/>
        <v>0</v>
      </c>
      <c r="G7" s="8">
        <f t="shared" si="3"/>
        <v>-609993267</v>
      </c>
      <c r="H7" s="8">
        <f t="shared" si="4"/>
        <v>609993267</v>
      </c>
      <c r="I7" s="6">
        <f>SUMSQ($G$3:G7)/A7</f>
        <v>2.6254652475188512E+17</v>
      </c>
      <c r="J7" s="6">
        <f>SUM($H$3:H7)/A7</f>
        <v>507259993.19999999</v>
      </c>
      <c r="K7" s="6">
        <f t="shared" si="5"/>
        <v>100</v>
      </c>
      <c r="L7" s="6">
        <f>AVERAGE($K$3:K7)</f>
        <v>100</v>
      </c>
      <c r="M7" s="6">
        <f>SUM($G$3:G7)/J7</f>
        <v>-5</v>
      </c>
      <c r="N7" s="8">
        <f t="shared" si="6"/>
        <v>634074991.5</v>
      </c>
    </row>
    <row r="8" spans="1:14" x14ac:dyDescent="0.3">
      <c r="A8" s="6">
        <v>6</v>
      </c>
      <c r="B8" s="8">
        <v>493130032</v>
      </c>
      <c r="C8" s="6">
        <f t="shared" si="0"/>
        <v>0</v>
      </c>
      <c r="D8" s="6">
        <f t="shared" si="1"/>
        <v>0</v>
      </c>
      <c r="E8" s="6">
        <v>1</v>
      </c>
      <c r="F8" s="6">
        <f t="shared" si="2"/>
        <v>0</v>
      </c>
      <c r="G8" s="8">
        <f t="shared" si="3"/>
        <v>-493130032</v>
      </c>
      <c r="H8" s="8">
        <f t="shared" si="4"/>
        <v>493130032</v>
      </c>
      <c r="I8" s="6">
        <f>SUMSQ($G$3:G8)/A8</f>
        <v>2.593183087032911E+17</v>
      </c>
      <c r="J8" s="6">
        <f>SUM($H$3:H8)/A8</f>
        <v>504904999.66666669</v>
      </c>
      <c r="K8" s="6">
        <f t="shared" si="5"/>
        <v>100</v>
      </c>
      <c r="L8" s="6">
        <f>AVERAGE($K$3:K8)</f>
        <v>100</v>
      </c>
      <c r="M8" s="6">
        <f>SUM($G$3:G8)/J8</f>
        <v>-6</v>
      </c>
      <c r="N8" s="8">
        <f t="shared" si="6"/>
        <v>631131249.58333337</v>
      </c>
    </row>
    <row r="9" spans="1:14" x14ac:dyDescent="0.3">
      <c r="A9" s="6">
        <v>7</v>
      </c>
      <c r="B9" s="8">
        <v>478576977</v>
      </c>
      <c r="C9" s="6">
        <f t="shared" si="0"/>
        <v>0</v>
      </c>
      <c r="D9" s="6">
        <f t="shared" si="1"/>
        <v>0</v>
      </c>
      <c r="E9" s="6">
        <v>1</v>
      </c>
      <c r="F9" s="6">
        <f t="shared" si="2"/>
        <v>0</v>
      </c>
      <c r="G9" s="8">
        <f t="shared" si="3"/>
        <v>-478576977</v>
      </c>
      <c r="H9" s="8">
        <f t="shared" si="4"/>
        <v>478576977</v>
      </c>
      <c r="I9" s="6">
        <f>SUMSQ($G$3:G9)/A9</f>
        <v>2.5499225359060074E+17</v>
      </c>
      <c r="J9" s="6">
        <f>SUM($H$3:H9)/A9</f>
        <v>501143853.5714286</v>
      </c>
      <c r="K9" s="6">
        <f t="shared" si="5"/>
        <v>100</v>
      </c>
      <c r="L9" s="6">
        <f>AVERAGE($K$3:K9)</f>
        <v>100</v>
      </c>
      <c r="M9" s="6">
        <f>SUM($G$3:G9)/J9</f>
        <v>-7</v>
      </c>
      <c r="N9" s="8">
        <f t="shared" si="6"/>
        <v>626429816.96428573</v>
      </c>
    </row>
    <row r="10" spans="1:14" x14ac:dyDescent="0.3">
      <c r="A10" s="6">
        <v>8</v>
      </c>
      <c r="B10" s="8">
        <v>501310048</v>
      </c>
      <c r="C10" s="6">
        <f t="shared" si="0"/>
        <v>0</v>
      </c>
      <c r="D10" s="6">
        <f t="shared" si="1"/>
        <v>0</v>
      </c>
      <c r="E10" s="6">
        <v>1</v>
      </c>
      <c r="F10" s="6">
        <f t="shared" si="2"/>
        <v>0</v>
      </c>
      <c r="G10" s="8">
        <f t="shared" si="3"/>
        <v>-501310048</v>
      </c>
      <c r="H10" s="8">
        <f t="shared" si="4"/>
        <v>501310048</v>
      </c>
      <c r="I10" s="6">
        <f>SUMSQ($G$3:G10)/A10</f>
        <v>2.5453219241999594E+17</v>
      </c>
      <c r="J10" s="6">
        <f>SUM($H$3:H10)/A10</f>
        <v>501164627.875</v>
      </c>
      <c r="K10" s="6">
        <f t="shared" si="5"/>
        <v>100</v>
      </c>
      <c r="L10" s="6">
        <f>AVERAGE($K$3:K10)</f>
        <v>100</v>
      </c>
      <c r="M10" s="6">
        <f>SUM($G$3:G10)/J10</f>
        <v>-8</v>
      </c>
      <c r="N10" s="8">
        <f t="shared" si="6"/>
        <v>626455784.84375</v>
      </c>
    </row>
    <row r="11" spans="1:14" x14ac:dyDescent="0.3">
      <c r="A11" s="6">
        <v>9</v>
      </c>
      <c r="B11" s="8">
        <v>509075022</v>
      </c>
      <c r="C11" s="6">
        <f t="shared" si="0"/>
        <v>0</v>
      </c>
      <c r="D11" s="6">
        <f t="shared" si="1"/>
        <v>0</v>
      </c>
      <c r="E11" s="6">
        <v>1</v>
      </c>
      <c r="F11" s="6">
        <f t="shared" si="2"/>
        <v>0</v>
      </c>
      <c r="G11" s="8">
        <f t="shared" si="3"/>
        <v>-509075022</v>
      </c>
      <c r="H11" s="8">
        <f t="shared" si="4"/>
        <v>509075022</v>
      </c>
      <c r="I11" s="6">
        <f>SUMSQ($G$3:G11)/A11</f>
        <v>2.5504610193158534E+17</v>
      </c>
      <c r="J11" s="6">
        <f>SUM($H$3:H11)/A11</f>
        <v>502043560.55555558</v>
      </c>
      <c r="K11" s="6">
        <f t="shared" si="5"/>
        <v>100</v>
      </c>
      <c r="L11" s="6">
        <f>AVERAGE($K$3:K11)</f>
        <v>100</v>
      </c>
      <c r="M11" s="6">
        <f>SUM($G$3:G11)/J11</f>
        <v>-9</v>
      </c>
      <c r="N11" s="8">
        <f t="shared" si="6"/>
        <v>627554450.69444442</v>
      </c>
    </row>
    <row r="12" spans="1:14" x14ac:dyDescent="0.3">
      <c r="A12" s="6">
        <v>10</v>
      </c>
      <c r="B12" s="8">
        <v>1327362932</v>
      </c>
      <c r="C12" s="6">
        <f t="shared" si="0"/>
        <v>0</v>
      </c>
      <c r="D12" s="6">
        <f t="shared" si="1"/>
        <v>0</v>
      </c>
      <c r="E12" s="6">
        <v>1</v>
      </c>
      <c r="F12" s="6">
        <f t="shared" si="2"/>
        <v>0</v>
      </c>
      <c r="G12" s="8">
        <f t="shared" si="3"/>
        <v>-1327362932</v>
      </c>
      <c r="H12" s="8">
        <f t="shared" si="4"/>
        <v>1327362932</v>
      </c>
      <c r="I12" s="6">
        <f>SUMSQ($G$3:G12)/A12</f>
        <v>4.0573072706319046E+17</v>
      </c>
      <c r="J12" s="6">
        <f>SUM($H$3:H12)/A12</f>
        <v>584575497.70000005</v>
      </c>
      <c r="K12" s="6">
        <f t="shared" si="5"/>
        <v>100</v>
      </c>
      <c r="L12" s="6">
        <f>AVERAGE($K$3:K12)</f>
        <v>100</v>
      </c>
      <c r="M12" s="6">
        <f>SUM($G$3:G12)/J12</f>
        <v>-10</v>
      </c>
      <c r="N12" s="8">
        <f t="shared" si="6"/>
        <v>730719372.125</v>
      </c>
    </row>
    <row r="13" spans="1:14" x14ac:dyDescent="0.3">
      <c r="A13" s="6">
        <v>11</v>
      </c>
      <c r="B13" s="8">
        <v>1539402219</v>
      </c>
      <c r="C13" s="6">
        <f t="shared" si="0"/>
        <v>0</v>
      </c>
      <c r="D13" s="6">
        <f t="shared" si="1"/>
        <v>0</v>
      </c>
      <c r="E13" s="6">
        <v>1</v>
      </c>
      <c r="F13" s="6">
        <f t="shared" si="2"/>
        <v>0</v>
      </c>
      <c r="G13" s="8">
        <f t="shared" si="3"/>
        <v>-1539402219</v>
      </c>
      <c r="H13" s="8">
        <f t="shared" si="4"/>
        <v>1539402219</v>
      </c>
      <c r="I13" s="6">
        <f>SUMSQ($G$3:G13)/A13</f>
        <v>5.8427876931763904E+17</v>
      </c>
      <c r="J13" s="6">
        <f>SUM($H$3:H13)/A13</f>
        <v>671377926.90909088</v>
      </c>
      <c r="K13" s="6">
        <f t="shared" si="5"/>
        <v>100</v>
      </c>
      <c r="L13" s="6">
        <f>AVERAGE($K$3:K13)</f>
        <v>100</v>
      </c>
      <c r="M13" s="6">
        <f>SUM($G$3:G13)/J13</f>
        <v>-11</v>
      </c>
      <c r="N13" s="8">
        <f t="shared" si="6"/>
        <v>839222408.63636363</v>
      </c>
    </row>
    <row r="14" spans="1:14" x14ac:dyDescent="0.3">
      <c r="A14" s="6">
        <v>12</v>
      </c>
      <c r="B14" s="8">
        <v>3409017029</v>
      </c>
      <c r="C14" s="6">
        <f t="shared" si="0"/>
        <v>0</v>
      </c>
      <c r="D14" s="6">
        <f t="shared" si="1"/>
        <v>0</v>
      </c>
      <c r="E14" s="6">
        <v>1</v>
      </c>
      <c r="F14" s="6">
        <f t="shared" si="2"/>
        <v>0</v>
      </c>
      <c r="G14" s="8">
        <f t="shared" si="3"/>
        <v>-3409017029</v>
      </c>
      <c r="H14" s="8">
        <f t="shared" si="4"/>
        <v>3409017029</v>
      </c>
      <c r="I14" s="6">
        <f>SUMSQ($G$3:G14)/A14</f>
        <v>1.5040386305421681E+18</v>
      </c>
      <c r="J14" s="6">
        <f>SUM($H$3:H14)/A14</f>
        <v>899514518.75</v>
      </c>
      <c r="K14" s="6">
        <f t="shared" si="5"/>
        <v>100</v>
      </c>
      <c r="L14" s="6">
        <f>AVERAGE($K$3:K14)</f>
        <v>100</v>
      </c>
      <c r="M14" s="6">
        <f>SUM($G$3:G14)/J14</f>
        <v>-12</v>
      </c>
      <c r="N14" s="8">
        <f t="shared" si="6"/>
        <v>1124393148.4375</v>
      </c>
    </row>
    <row r="15" spans="1:14" x14ac:dyDescent="0.3">
      <c r="A15" s="6">
        <v>13</v>
      </c>
      <c r="B15" s="8">
        <v>3334158859</v>
      </c>
      <c r="C15" s="6">
        <f t="shared" si="0"/>
        <v>0</v>
      </c>
      <c r="D15" s="6">
        <f t="shared" si="1"/>
        <v>0</v>
      </c>
      <c r="E15" s="6">
        <v>1</v>
      </c>
      <c r="F15" s="6">
        <f t="shared" si="2"/>
        <v>0</v>
      </c>
      <c r="G15" s="8">
        <f t="shared" si="3"/>
        <v>-3334158859</v>
      </c>
      <c r="H15" s="8">
        <f t="shared" si="4"/>
        <v>3334158859</v>
      </c>
      <c r="I15" s="6">
        <f>SUMSQ($G$3:G15)/A15</f>
        <v>2.2434676048887846E+18</v>
      </c>
      <c r="J15" s="6">
        <f>SUM($H$3:H15)/A15</f>
        <v>1086794852.6153846</v>
      </c>
      <c r="K15" s="6">
        <f t="shared" si="5"/>
        <v>100</v>
      </c>
      <c r="L15" s="6">
        <f>AVERAGE($K$3:K15)</f>
        <v>100</v>
      </c>
      <c r="M15" s="6">
        <f>SUM($G$3:G15)/J15</f>
        <v>-13</v>
      </c>
      <c r="N15" s="8">
        <f t="shared" si="6"/>
        <v>1358493565.7692308</v>
      </c>
    </row>
    <row r="16" spans="1:14" x14ac:dyDescent="0.3">
      <c r="A16" s="6">
        <v>14</v>
      </c>
      <c r="B16" s="8">
        <v>3085833159</v>
      </c>
      <c r="C16" s="6">
        <f t="shared" si="0"/>
        <v>0</v>
      </c>
      <c r="D16" s="6">
        <f t="shared" si="1"/>
        <v>0</v>
      </c>
      <c r="E16" s="6">
        <v>1</v>
      </c>
      <c r="F16" s="6">
        <f t="shared" si="2"/>
        <v>0</v>
      </c>
      <c r="G16" s="8">
        <f t="shared" si="3"/>
        <v>-3085833159</v>
      </c>
      <c r="H16" s="8">
        <f t="shared" si="4"/>
        <v>3085833159</v>
      </c>
      <c r="I16" s="6">
        <f>SUMSQ($G$3:G16)/A16</f>
        <v>2.7633889391955799E+18</v>
      </c>
      <c r="J16" s="6">
        <f>SUM($H$3:H16)/A16</f>
        <v>1229583303.0714285</v>
      </c>
      <c r="K16" s="6">
        <f t="shared" si="5"/>
        <v>100</v>
      </c>
      <c r="L16" s="6">
        <f>AVERAGE($K$3:K16)</f>
        <v>100</v>
      </c>
      <c r="M16" s="6">
        <f>SUM($G$3:G16)/J16</f>
        <v>-14</v>
      </c>
      <c r="N16" s="8">
        <f t="shared" si="6"/>
        <v>1536979128.8392856</v>
      </c>
    </row>
    <row r="19" spans="1:2" x14ac:dyDescent="0.3">
      <c r="A19" s="6" t="s">
        <v>102</v>
      </c>
      <c r="B19" s="9">
        <v>0</v>
      </c>
    </row>
    <row r="20" spans="1:2" x14ac:dyDescent="0.3">
      <c r="B20" s="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1F02-009B-4668-B633-EEF0FB463E99}">
  <dimension ref="A1:L62"/>
  <sheetViews>
    <sheetView topLeftCell="A39" workbookViewId="0">
      <selection activeCell="M55" sqref="M55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/>
      <c r="D4" s="13"/>
      <c r="E4" s="13"/>
      <c r="F4" s="13"/>
      <c r="G4" s="13"/>
      <c r="H4" s="13"/>
      <c r="I4" s="9"/>
      <c r="J4" s="9"/>
      <c r="K4" s="9"/>
      <c r="L4" s="13"/>
    </row>
    <row r="5" spans="1:12" x14ac:dyDescent="0.3">
      <c r="A5" s="6">
        <v>3</v>
      </c>
      <c r="B5" s="13">
        <v>5459</v>
      </c>
      <c r="C5" s="13"/>
      <c r="D5" s="13"/>
      <c r="E5" s="13"/>
      <c r="F5" s="13"/>
      <c r="G5" s="13"/>
      <c r="H5" s="13"/>
      <c r="I5" s="9"/>
      <c r="J5" s="9"/>
      <c r="K5" s="9"/>
      <c r="L5" s="13"/>
    </row>
    <row r="6" spans="1:12" x14ac:dyDescent="0.3">
      <c r="A6" s="6">
        <v>4</v>
      </c>
      <c r="B6" s="13">
        <v>5815</v>
      </c>
      <c r="C6" s="13"/>
      <c r="D6" s="13"/>
      <c r="E6" s="13"/>
      <c r="F6" s="13"/>
      <c r="G6" s="13"/>
      <c r="H6" s="13"/>
      <c r="I6" s="9"/>
      <c r="J6" s="9"/>
      <c r="K6" s="9"/>
      <c r="L6" s="13"/>
    </row>
    <row r="7" spans="1:12" x14ac:dyDescent="0.3">
      <c r="A7" s="6">
        <v>5</v>
      </c>
      <c r="B7" s="13">
        <v>6089</v>
      </c>
      <c r="C7" s="13"/>
      <c r="D7" s="13"/>
      <c r="E7" s="13"/>
      <c r="F7" s="13"/>
      <c r="G7" s="13"/>
      <c r="H7" s="13"/>
      <c r="I7" s="9"/>
      <c r="J7" s="9"/>
      <c r="K7" s="9"/>
      <c r="L7" s="13"/>
    </row>
    <row r="8" spans="1:12" x14ac:dyDescent="0.3">
      <c r="A8" s="6">
        <v>6</v>
      </c>
      <c r="B8" s="13">
        <v>6044</v>
      </c>
      <c r="C8" s="13"/>
      <c r="D8" s="13"/>
      <c r="E8" s="13"/>
      <c r="F8" s="13"/>
      <c r="G8" s="13"/>
      <c r="H8" s="13"/>
      <c r="I8" s="9"/>
      <c r="J8" s="9"/>
      <c r="K8" s="9"/>
      <c r="L8" s="13"/>
    </row>
    <row r="9" spans="1:12" x14ac:dyDescent="0.3">
      <c r="A9" s="6">
        <v>7</v>
      </c>
      <c r="B9" s="13">
        <v>6538</v>
      </c>
      <c r="C9" s="13"/>
      <c r="D9" s="13"/>
      <c r="E9" s="13"/>
      <c r="F9" s="13"/>
      <c r="G9" s="13"/>
      <c r="H9" s="13"/>
      <c r="I9" s="9"/>
      <c r="J9" s="9"/>
      <c r="K9" s="9"/>
      <c r="L9" s="13"/>
    </row>
    <row r="10" spans="1:12" x14ac:dyDescent="0.3">
      <c r="A10" s="6">
        <v>8</v>
      </c>
      <c r="B10" s="13">
        <v>6219</v>
      </c>
      <c r="C10" s="13"/>
      <c r="D10" s="13"/>
      <c r="E10" s="13"/>
      <c r="F10" s="13"/>
      <c r="G10" s="13"/>
      <c r="H10" s="13"/>
      <c r="I10" s="9"/>
      <c r="J10" s="9"/>
      <c r="K10" s="9"/>
      <c r="L10" s="13"/>
    </row>
    <row r="11" spans="1:12" x14ac:dyDescent="0.3">
      <c r="A11" s="6">
        <v>9</v>
      </c>
      <c r="B11" s="13">
        <v>5935</v>
      </c>
      <c r="C11" s="13"/>
      <c r="D11" s="13"/>
      <c r="E11" s="13"/>
      <c r="F11" s="13"/>
      <c r="G11" s="13"/>
      <c r="H11" s="13"/>
      <c r="I11" s="9"/>
      <c r="J11" s="9"/>
      <c r="K11" s="9"/>
      <c r="L11" s="13"/>
    </row>
    <row r="12" spans="1:12" x14ac:dyDescent="0.3">
      <c r="A12" s="6">
        <v>10</v>
      </c>
      <c r="B12" s="13">
        <v>6401</v>
      </c>
      <c r="C12" s="13"/>
      <c r="D12" s="13"/>
      <c r="E12" s="13"/>
      <c r="F12" s="13"/>
      <c r="G12" s="13"/>
      <c r="H12" s="13"/>
      <c r="I12" s="9"/>
      <c r="J12" s="9"/>
      <c r="K12" s="9"/>
      <c r="L12" s="13"/>
    </row>
    <row r="13" spans="1:12" x14ac:dyDescent="0.3">
      <c r="A13" s="6">
        <v>11</v>
      </c>
      <c r="B13" s="13">
        <v>5652</v>
      </c>
      <c r="C13" s="13"/>
      <c r="D13" s="13"/>
      <c r="E13" s="13"/>
      <c r="F13" s="13"/>
      <c r="G13" s="13"/>
      <c r="H13" s="13"/>
      <c r="I13" s="9"/>
      <c r="J13" s="9"/>
      <c r="K13" s="9"/>
      <c r="L13" s="13"/>
    </row>
    <row r="14" spans="1:12" x14ac:dyDescent="0.3">
      <c r="A14" s="6">
        <v>12</v>
      </c>
      <c r="B14" s="13">
        <v>5636</v>
      </c>
      <c r="C14" s="13"/>
      <c r="D14" s="13"/>
      <c r="E14" s="13"/>
      <c r="F14" s="13"/>
      <c r="G14" s="13"/>
      <c r="H14" s="13"/>
      <c r="I14" s="9"/>
      <c r="J14" s="9"/>
      <c r="K14" s="9"/>
      <c r="L14" s="13"/>
    </row>
    <row r="15" spans="1:12" x14ac:dyDescent="0.3">
      <c r="A15" s="6">
        <v>13</v>
      </c>
      <c r="B15" s="13">
        <v>6655</v>
      </c>
      <c r="C15" s="13"/>
      <c r="D15" s="13"/>
      <c r="E15" s="13"/>
      <c r="F15" s="13"/>
      <c r="G15" s="13"/>
      <c r="H15" s="13"/>
      <c r="I15" s="9"/>
      <c r="J15" s="9"/>
      <c r="K15" s="9"/>
      <c r="L15" s="13"/>
    </row>
    <row r="16" spans="1:12" x14ac:dyDescent="0.3">
      <c r="A16" s="6">
        <v>14</v>
      </c>
      <c r="B16" s="13">
        <v>6597</v>
      </c>
      <c r="C16" s="13"/>
      <c r="D16" s="13"/>
      <c r="E16" s="13"/>
      <c r="F16" s="13"/>
      <c r="G16" s="13"/>
      <c r="H16" s="13"/>
      <c r="I16" s="9"/>
      <c r="J16" s="9"/>
      <c r="K16" s="9"/>
      <c r="L16" s="13"/>
    </row>
    <row r="17" spans="1:12" x14ac:dyDescent="0.3">
      <c r="A17" s="6">
        <v>15</v>
      </c>
      <c r="B17" s="6">
        <v>4745</v>
      </c>
      <c r="C17" s="13"/>
      <c r="D17" s="13"/>
      <c r="E17" s="13"/>
      <c r="F17" s="13"/>
      <c r="G17" s="13"/>
      <c r="H17" s="13"/>
      <c r="I17" s="9"/>
      <c r="J17" s="9"/>
      <c r="K17" s="9"/>
      <c r="L17" s="13"/>
    </row>
    <row r="18" spans="1:12" x14ac:dyDescent="0.3">
      <c r="A18" s="6">
        <v>16</v>
      </c>
      <c r="B18" s="6">
        <v>1955</v>
      </c>
      <c r="C18" s="13"/>
      <c r="D18" s="13"/>
      <c r="E18" s="13"/>
      <c r="F18" s="13"/>
      <c r="G18" s="13"/>
      <c r="H18" s="13"/>
      <c r="I18" s="9"/>
      <c r="J18" s="9"/>
      <c r="K18" s="9"/>
      <c r="L18" s="13"/>
    </row>
    <row r="19" spans="1:12" x14ac:dyDescent="0.3">
      <c r="A19" s="6">
        <v>17</v>
      </c>
      <c r="B19" s="6">
        <v>3353</v>
      </c>
      <c r="C19" s="13"/>
      <c r="D19" s="13"/>
      <c r="E19" s="13"/>
      <c r="F19" s="13"/>
      <c r="G19" s="13"/>
      <c r="H19" s="13"/>
      <c r="I19" s="9"/>
      <c r="J19" s="9"/>
      <c r="K19" s="9"/>
      <c r="L19" s="13"/>
    </row>
    <row r="20" spans="1:12" x14ac:dyDescent="0.3">
      <c r="A20" s="6">
        <v>18</v>
      </c>
      <c r="B20" s="6">
        <v>4316</v>
      </c>
      <c r="C20" s="13"/>
      <c r="D20" s="13"/>
      <c r="E20" s="13"/>
      <c r="F20" s="13"/>
      <c r="G20" s="13"/>
      <c r="H20" s="13"/>
      <c r="I20" s="9"/>
      <c r="J20" s="9"/>
      <c r="K20" s="9"/>
      <c r="L20" s="13"/>
    </row>
    <row r="21" spans="1:12" x14ac:dyDescent="0.3">
      <c r="A21" s="6">
        <v>19</v>
      </c>
      <c r="B21" s="6">
        <v>4479</v>
      </c>
      <c r="C21" s="13"/>
      <c r="D21" s="13"/>
      <c r="E21" s="13"/>
      <c r="F21" s="13"/>
      <c r="G21" s="13"/>
      <c r="H21" s="13"/>
      <c r="I21" s="9"/>
      <c r="J21" s="9"/>
      <c r="K21" s="9"/>
      <c r="L21" s="13"/>
    </row>
    <row r="22" spans="1:12" x14ac:dyDescent="0.3">
      <c r="A22" s="6">
        <v>20</v>
      </c>
      <c r="B22" s="6">
        <v>5035</v>
      </c>
      <c r="C22" s="13"/>
      <c r="D22" s="13"/>
      <c r="E22" s="13"/>
      <c r="F22" s="13"/>
      <c r="G22" s="13"/>
      <c r="H22" s="13"/>
      <c r="I22" s="9"/>
      <c r="J22" s="9"/>
      <c r="K22" s="9"/>
      <c r="L22" s="13"/>
    </row>
    <row r="23" spans="1:12" x14ac:dyDescent="0.3">
      <c r="A23" s="6">
        <v>21</v>
      </c>
      <c r="B23" s="6">
        <v>5604</v>
      </c>
      <c r="C23" s="13"/>
      <c r="D23" s="13"/>
      <c r="E23" s="13"/>
      <c r="F23" s="13"/>
      <c r="G23" s="13"/>
      <c r="H23" s="13"/>
      <c r="I23" s="9"/>
      <c r="J23" s="9"/>
      <c r="K23" s="9"/>
      <c r="L23" s="13"/>
    </row>
    <row r="24" spans="1:12" x14ac:dyDescent="0.3">
      <c r="A24" s="6">
        <v>22</v>
      </c>
      <c r="B24" s="6">
        <v>5937</v>
      </c>
      <c r="C24" s="13"/>
      <c r="D24" s="13"/>
      <c r="E24" s="13"/>
      <c r="F24" s="13"/>
      <c r="G24" s="13"/>
      <c r="H24" s="13"/>
      <c r="I24" s="9"/>
      <c r="J24" s="9"/>
      <c r="K24" s="9"/>
      <c r="L24" s="13"/>
    </row>
    <row r="25" spans="1:12" x14ac:dyDescent="0.3">
      <c r="A25" s="6">
        <v>23</v>
      </c>
      <c r="B25" s="6">
        <v>5074</v>
      </c>
      <c r="C25" s="13"/>
      <c r="D25" s="13"/>
      <c r="E25" s="13"/>
      <c r="F25" s="13"/>
      <c r="G25" s="13"/>
      <c r="H25" s="13"/>
      <c r="I25" s="9"/>
      <c r="J25" s="9"/>
      <c r="K25" s="9"/>
      <c r="L25" s="13"/>
    </row>
    <row r="26" spans="1:12" x14ac:dyDescent="0.3">
      <c r="A26" s="6">
        <v>24</v>
      </c>
      <c r="B26" s="6">
        <v>5353</v>
      </c>
      <c r="C26" s="13"/>
      <c r="D26" s="13"/>
      <c r="E26" s="13"/>
      <c r="F26" s="13"/>
      <c r="G26" s="13"/>
      <c r="H26" s="13"/>
      <c r="I26" s="9"/>
      <c r="J26" s="9"/>
      <c r="K26" s="9"/>
      <c r="L26" s="13"/>
    </row>
    <row r="27" spans="1:12" x14ac:dyDescent="0.3">
      <c r="A27" s="6">
        <v>25</v>
      </c>
      <c r="B27" s="6">
        <v>5139</v>
      </c>
      <c r="C27" s="13"/>
      <c r="D27" s="13"/>
      <c r="E27" s="13"/>
      <c r="F27" s="13"/>
      <c r="G27" s="13"/>
      <c r="H27" s="13"/>
      <c r="I27" s="9"/>
      <c r="J27" s="9"/>
      <c r="K27" s="9"/>
      <c r="L27" s="13"/>
    </row>
    <row r="28" spans="1:12" x14ac:dyDescent="0.3">
      <c r="A28" s="6">
        <v>26</v>
      </c>
      <c r="B28" s="6">
        <v>5589</v>
      </c>
      <c r="C28" s="13"/>
      <c r="D28" s="13"/>
      <c r="E28" s="13"/>
      <c r="F28" s="13"/>
      <c r="G28" s="13"/>
      <c r="H28" s="13"/>
      <c r="I28" s="9"/>
      <c r="J28" s="9"/>
      <c r="K28" s="9"/>
      <c r="L28" s="13"/>
    </row>
    <row r="29" spans="1:12" x14ac:dyDescent="0.3">
      <c r="A29" s="6">
        <v>27</v>
      </c>
      <c r="B29" s="6">
        <v>6980</v>
      </c>
      <c r="C29" s="13"/>
      <c r="D29" s="13"/>
      <c r="E29" s="13"/>
      <c r="F29" s="13"/>
      <c r="G29" s="13"/>
      <c r="H29" s="13"/>
      <c r="I29" s="9"/>
      <c r="J29" s="9"/>
      <c r="K29" s="9"/>
      <c r="L29" s="13"/>
    </row>
    <row r="30" spans="1:12" x14ac:dyDescent="0.3">
      <c r="A30" s="6">
        <v>28</v>
      </c>
      <c r="B30" s="6">
        <v>6340</v>
      </c>
      <c r="C30" s="13"/>
      <c r="D30" s="13"/>
      <c r="E30" s="13"/>
      <c r="F30" s="13"/>
      <c r="G30" s="13"/>
      <c r="H30" s="13"/>
      <c r="I30" s="9"/>
      <c r="J30" s="9"/>
      <c r="K30" s="9"/>
      <c r="L30" s="13"/>
    </row>
    <row r="31" spans="1:12" x14ac:dyDescent="0.3">
      <c r="A31" s="6">
        <v>29</v>
      </c>
      <c r="B31" s="6">
        <v>6747</v>
      </c>
      <c r="C31" s="13"/>
      <c r="D31" s="13"/>
      <c r="E31" s="13"/>
      <c r="F31" s="13"/>
      <c r="G31" s="13"/>
      <c r="H31" s="13"/>
      <c r="I31" s="9"/>
      <c r="J31" s="9"/>
      <c r="K31" s="9"/>
      <c r="L31" s="13"/>
    </row>
    <row r="32" spans="1:12" x14ac:dyDescent="0.3">
      <c r="A32" s="6">
        <v>30</v>
      </c>
      <c r="B32" s="6">
        <v>6515</v>
      </c>
      <c r="C32" s="13"/>
      <c r="D32" s="13"/>
      <c r="E32" s="13"/>
      <c r="F32" s="13"/>
      <c r="G32" s="13"/>
      <c r="H32" s="13"/>
      <c r="I32" s="9"/>
      <c r="J32" s="9"/>
      <c r="K32" s="9"/>
      <c r="L32" s="13"/>
    </row>
    <row r="33" spans="1:12" x14ac:dyDescent="0.3">
      <c r="A33" s="6">
        <v>31</v>
      </c>
      <c r="B33" s="6">
        <v>6367</v>
      </c>
      <c r="C33" s="13"/>
      <c r="D33" s="13"/>
      <c r="E33" s="13"/>
      <c r="F33" s="13"/>
      <c r="G33" s="13"/>
      <c r="H33" s="13"/>
      <c r="I33" s="9"/>
      <c r="J33" s="9"/>
      <c r="K33" s="9"/>
      <c r="L33" s="13"/>
    </row>
    <row r="34" spans="1:12" x14ac:dyDescent="0.3">
      <c r="A34" s="6">
        <v>32</v>
      </c>
      <c r="B34" s="6">
        <v>6576</v>
      </c>
      <c r="C34" s="13"/>
      <c r="D34" s="13"/>
      <c r="E34" s="13"/>
      <c r="F34" s="13"/>
      <c r="G34" s="13"/>
      <c r="H34" s="13"/>
      <c r="I34" s="9"/>
      <c r="J34" s="9"/>
      <c r="K34" s="9"/>
      <c r="L34" s="13"/>
    </row>
    <row r="35" spans="1:12" x14ac:dyDescent="0.3">
      <c r="A35" s="6">
        <v>33</v>
      </c>
      <c r="B35" s="6">
        <v>6665</v>
      </c>
      <c r="C35" s="13"/>
      <c r="D35" s="13"/>
      <c r="E35" s="13"/>
      <c r="F35" s="13"/>
      <c r="G35" s="13"/>
      <c r="H35" s="13"/>
      <c r="I35" s="9"/>
      <c r="J35" s="9"/>
      <c r="K35" s="9"/>
      <c r="L35" s="13"/>
    </row>
    <row r="36" spans="1:12" x14ac:dyDescent="0.3">
      <c r="A36" s="6">
        <v>34</v>
      </c>
      <c r="B36" s="6">
        <v>7523</v>
      </c>
      <c r="C36" s="13"/>
      <c r="D36" s="13"/>
      <c r="E36" s="13"/>
      <c r="F36" s="13"/>
      <c r="G36" s="13"/>
      <c r="H36" s="13"/>
      <c r="I36" s="9"/>
      <c r="J36" s="9"/>
      <c r="K36" s="9"/>
      <c r="L36" s="13"/>
    </row>
    <row r="37" spans="1:12" x14ac:dyDescent="0.3">
      <c r="A37" s="6">
        <v>35</v>
      </c>
      <c r="B37" s="6">
        <v>6096</v>
      </c>
      <c r="C37" s="13"/>
      <c r="D37" s="13"/>
      <c r="E37" s="13"/>
      <c r="F37" s="13"/>
      <c r="G37" s="13"/>
      <c r="H37" s="13"/>
      <c r="I37" s="9"/>
      <c r="J37" s="9"/>
      <c r="K37" s="9"/>
      <c r="L37" s="13"/>
    </row>
    <row r="38" spans="1:12" x14ac:dyDescent="0.3">
      <c r="A38" s="6">
        <v>36</v>
      </c>
      <c r="B38" s="6">
        <v>6876</v>
      </c>
      <c r="C38" s="13"/>
      <c r="D38" s="13"/>
      <c r="E38" s="13"/>
      <c r="F38" s="13"/>
      <c r="G38" s="13"/>
      <c r="H38" s="13"/>
      <c r="I38" s="9"/>
      <c r="J38" s="9"/>
      <c r="K38" s="9"/>
      <c r="L38" s="13"/>
    </row>
    <row r="39" spans="1:12" x14ac:dyDescent="0.3">
      <c r="A39" s="6">
        <v>37</v>
      </c>
      <c r="B39" s="6">
        <v>6601</v>
      </c>
      <c r="C39" s="13">
        <v>6811.2983000000004</v>
      </c>
      <c r="D39" s="13">
        <f t="shared" ref="D39:D62" si="0">C39</f>
        <v>6811.2983000000004</v>
      </c>
      <c r="E39" s="13">
        <f t="shared" ref="E39:E62" si="1">D39-B39</f>
        <v>210.29830000000038</v>
      </c>
      <c r="F39" s="13">
        <f t="shared" ref="F39:F62" si="2">ABS(E39)</f>
        <v>210.29830000000038</v>
      </c>
      <c r="G39" s="13">
        <f>SUMSQ($E$39:E39)/(A39-36)</f>
        <v>44225.374982890164</v>
      </c>
      <c r="H39" s="13">
        <f>SUM($F$39:F39)/(A39-36)</f>
        <v>210.29830000000038</v>
      </c>
      <c r="I39" s="9">
        <f t="shared" ref="I39:I62" si="3">(F39/B39)*100</f>
        <v>3.1858551734585725</v>
      </c>
      <c r="J39" s="9">
        <f>AVERAGE($I$39:I39)</f>
        <v>3.1858551734585725</v>
      </c>
      <c r="K39" s="9">
        <f>SUM($E$39:E39)/H39</f>
        <v>1</v>
      </c>
      <c r="L39" s="13">
        <f t="shared" ref="L39:L62" si="4">1.25*H39</f>
        <v>262.87287500000048</v>
      </c>
    </row>
    <row r="40" spans="1:12" x14ac:dyDescent="0.3">
      <c r="A40" s="6">
        <v>38</v>
      </c>
      <c r="B40" s="6">
        <v>6299</v>
      </c>
      <c r="C40" s="13">
        <v>6848.4790000000003</v>
      </c>
      <c r="D40" s="13">
        <f t="shared" si="0"/>
        <v>6848.4790000000003</v>
      </c>
      <c r="E40" s="13">
        <f t="shared" si="1"/>
        <v>549.47900000000027</v>
      </c>
      <c r="F40" s="13">
        <f t="shared" si="2"/>
        <v>549.47900000000027</v>
      </c>
      <c r="G40" s="13">
        <f>SUMSQ($E$39:E40)/(A40-36)</f>
        <v>173076.27321194523</v>
      </c>
      <c r="H40" s="13">
        <f>SUM($F$39:F40)/(A40-36)</f>
        <v>379.88865000000033</v>
      </c>
      <c r="I40" s="9">
        <f t="shared" si="3"/>
        <v>8.7232735354818267</v>
      </c>
      <c r="J40" s="9">
        <f>AVERAGE($I$39:I40)</f>
        <v>5.9545643544701994</v>
      </c>
      <c r="K40" s="9">
        <f>SUM($E$39:E40)/H40</f>
        <v>2</v>
      </c>
      <c r="L40" s="13">
        <f t="shared" si="4"/>
        <v>474.86081250000041</v>
      </c>
    </row>
    <row r="41" spans="1:12" x14ac:dyDescent="0.3">
      <c r="A41" s="6">
        <v>39</v>
      </c>
      <c r="B41" s="6">
        <v>7377</v>
      </c>
      <c r="C41" s="13">
        <v>6947.5515999999998</v>
      </c>
      <c r="D41" s="13">
        <f t="shared" si="0"/>
        <v>6947.5515999999998</v>
      </c>
      <c r="E41" s="13">
        <f t="shared" si="1"/>
        <v>-429.44840000000022</v>
      </c>
      <c r="F41" s="13">
        <f t="shared" si="2"/>
        <v>429.44840000000022</v>
      </c>
      <c r="G41" s="13">
        <f>SUMSQ($E$39:E41)/(A41-36)</f>
        <v>176859.49156215022</v>
      </c>
      <c r="H41" s="13">
        <f>SUM($F$39:F41)/(A41-36)</f>
        <v>396.40856666666696</v>
      </c>
      <c r="I41" s="9">
        <f t="shared" si="3"/>
        <v>5.8214504541141414</v>
      </c>
      <c r="J41" s="9">
        <f>AVERAGE($I$39:I41)</f>
        <v>5.9101930543515131</v>
      </c>
      <c r="K41" s="9">
        <f>SUM($E$39:E41)/H41</f>
        <v>0.83330414066900893</v>
      </c>
      <c r="L41" s="13">
        <f t="shared" si="4"/>
        <v>495.5107083333337</v>
      </c>
    </row>
    <row r="42" spans="1:12" x14ac:dyDescent="0.3">
      <c r="A42" s="6">
        <v>40</v>
      </c>
      <c r="B42" s="6">
        <v>6694</v>
      </c>
      <c r="C42" s="13">
        <v>7862.3864000000003</v>
      </c>
      <c r="D42" s="13">
        <f t="shared" si="0"/>
        <v>7862.3864000000003</v>
      </c>
      <c r="E42" s="13">
        <f t="shared" si="1"/>
        <v>1168.3864000000003</v>
      </c>
      <c r="F42" s="13">
        <f t="shared" si="2"/>
        <v>1168.3864000000003</v>
      </c>
      <c r="G42" s="13">
        <f>SUMSQ($E$39:E42)/(A42-36)</f>
        <v>473926.31359785283</v>
      </c>
      <c r="H42" s="13">
        <f>SUM($F$39:F42)/(A42-36)</f>
        <v>589.4030250000003</v>
      </c>
      <c r="I42" s="9">
        <f t="shared" si="3"/>
        <v>17.454233642067528</v>
      </c>
      <c r="J42" s="9">
        <f>AVERAGE($I$39:I42)</f>
        <v>8.796203201280516</v>
      </c>
      <c r="K42" s="9">
        <f>SUM($E$39:E42)/H42</f>
        <v>2.5427682526739663</v>
      </c>
      <c r="L42" s="13">
        <f t="shared" si="4"/>
        <v>736.75378125000043</v>
      </c>
    </row>
    <row r="43" spans="1:12" x14ac:dyDescent="0.3">
      <c r="A43" s="6">
        <v>41</v>
      </c>
      <c r="B43" s="6">
        <v>7617</v>
      </c>
      <c r="C43" s="13">
        <v>11713.9198</v>
      </c>
      <c r="D43" s="13">
        <f t="shared" si="0"/>
        <v>11713.9198</v>
      </c>
      <c r="E43" s="13">
        <f t="shared" si="1"/>
        <v>4096.9197999999997</v>
      </c>
      <c r="F43" s="13">
        <f t="shared" si="2"/>
        <v>4096.9197999999997</v>
      </c>
      <c r="G43" s="13">
        <f>SUMSQ($E$39:E43)/(A43-36)</f>
        <v>3736091.4204046889</v>
      </c>
      <c r="H43" s="13">
        <f>SUM($F$39:F43)/(A43-36)</f>
        <v>1290.9063800000001</v>
      </c>
      <c r="I43" s="9">
        <f t="shared" si="3"/>
        <v>53.786527504266765</v>
      </c>
      <c r="J43" s="9">
        <f>AVERAGE($I$39:I43)</f>
        <v>17.794268061877766</v>
      </c>
      <c r="K43" s="9">
        <f>SUM($E$39:E43)/H43</f>
        <v>4.3346560112283274</v>
      </c>
      <c r="L43" s="13">
        <f t="shared" si="4"/>
        <v>1613.6329750000002</v>
      </c>
    </row>
    <row r="44" spans="1:12" x14ac:dyDescent="0.3">
      <c r="A44" s="6">
        <v>42</v>
      </c>
      <c r="B44" s="6">
        <v>6933</v>
      </c>
      <c r="C44" s="13">
        <v>12077.8668</v>
      </c>
      <c r="D44" s="13">
        <f t="shared" si="0"/>
        <v>12077.8668</v>
      </c>
      <c r="E44" s="13">
        <f t="shared" si="1"/>
        <v>5144.8667999999998</v>
      </c>
      <c r="F44" s="13">
        <f t="shared" si="2"/>
        <v>5144.8667999999998</v>
      </c>
      <c r="G44" s="13">
        <f>SUMSQ($E$39:E44)/(A44-36)</f>
        <v>7525018.5819609463</v>
      </c>
      <c r="H44" s="13">
        <f>SUM($F$39:F44)/(A44-36)</f>
        <v>1933.233116666667</v>
      </c>
      <c r="I44" s="9">
        <f t="shared" si="3"/>
        <v>74.20837732583297</v>
      </c>
      <c r="J44" s="9">
        <f>AVERAGE($I$39:I44)</f>
        <v>27.1966196058703</v>
      </c>
      <c r="K44" s="9">
        <f>SUM($E$39:E44)/H44</f>
        <v>5.5557200046930006</v>
      </c>
      <c r="L44" s="13">
        <f t="shared" si="4"/>
        <v>2416.5413958333338</v>
      </c>
    </row>
    <row r="45" spans="1:12" x14ac:dyDescent="0.3">
      <c r="A45" s="6">
        <v>43</v>
      </c>
      <c r="B45" s="6">
        <v>6381</v>
      </c>
      <c r="C45" s="13">
        <v>12553.8146</v>
      </c>
      <c r="D45" s="13">
        <f t="shared" si="0"/>
        <v>12553.8146</v>
      </c>
      <c r="E45" s="13">
        <f t="shared" si="1"/>
        <v>6172.8145999999997</v>
      </c>
      <c r="F45" s="13">
        <f t="shared" si="2"/>
        <v>6172.8145999999997</v>
      </c>
      <c r="G45" s="13">
        <f>SUMSQ($E$39:E45)/(A45-36)</f>
        <v>11893393.082534119</v>
      </c>
      <c r="H45" s="13">
        <f>SUM($F$39:F45)/(A45-36)</f>
        <v>2538.8876142857148</v>
      </c>
      <c r="I45" s="9">
        <f t="shared" si="3"/>
        <v>96.737417332706471</v>
      </c>
      <c r="J45" s="9">
        <f>AVERAGE($I$39:I45)</f>
        <v>37.131019281132616</v>
      </c>
      <c r="K45" s="9">
        <f>SUM($E$39:E45)/H45</f>
        <v>6.6617034975604295</v>
      </c>
      <c r="L45" s="13">
        <f t="shared" si="4"/>
        <v>3173.6095178571436</v>
      </c>
    </row>
    <row r="46" spans="1:12" x14ac:dyDescent="0.3">
      <c r="A46" s="6">
        <v>44</v>
      </c>
      <c r="B46" s="6">
        <v>7553</v>
      </c>
      <c r="C46" s="13">
        <v>11501.099</v>
      </c>
      <c r="D46" s="13">
        <f t="shared" si="0"/>
        <v>11501.099</v>
      </c>
      <c r="E46" s="13">
        <f t="shared" si="1"/>
        <v>3948.0990000000002</v>
      </c>
      <c r="F46" s="13">
        <f t="shared" si="2"/>
        <v>3948.0990000000002</v>
      </c>
      <c r="G46" s="13">
        <f>SUMSQ($E$39:E46)/(A46-36)</f>
        <v>12355154.661442479</v>
      </c>
      <c r="H46" s="13">
        <f>SUM($F$39:F46)/(A46-36)</f>
        <v>2715.0390375000006</v>
      </c>
      <c r="I46" s="9">
        <f t="shared" si="3"/>
        <v>52.271931682775062</v>
      </c>
      <c r="J46" s="9">
        <f>AVERAGE($I$39:I46)</f>
        <v>39.023633331337919</v>
      </c>
      <c r="K46" s="9">
        <f>SUM($E$39:E46)/H46</f>
        <v>7.6836521360698846</v>
      </c>
      <c r="L46" s="13">
        <f t="shared" si="4"/>
        <v>3393.7987968750008</v>
      </c>
    </row>
    <row r="47" spans="1:12" x14ac:dyDescent="0.3">
      <c r="A47" s="6">
        <v>45</v>
      </c>
      <c r="B47" s="6">
        <v>7291</v>
      </c>
      <c r="C47" s="13">
        <v>10746.7901</v>
      </c>
      <c r="D47" s="13">
        <f t="shared" si="0"/>
        <v>10746.7901</v>
      </c>
      <c r="E47" s="13">
        <f t="shared" si="1"/>
        <v>3455.7901000000002</v>
      </c>
      <c r="F47" s="13">
        <f t="shared" si="2"/>
        <v>3455.7901000000002</v>
      </c>
      <c r="G47" s="13">
        <f>SUMSQ($E$39:E47)/(A47-36)</f>
        <v>12309302.500755318</v>
      </c>
      <c r="H47" s="13">
        <f>SUM($F$39:F47)/(A47-36)</f>
        <v>2797.3447111111113</v>
      </c>
      <c r="I47" s="9">
        <f t="shared" si="3"/>
        <v>47.398026333836242</v>
      </c>
      <c r="J47" s="9">
        <f>AVERAGE($I$39:I47)</f>
        <v>39.954121442726624</v>
      </c>
      <c r="K47" s="9">
        <f>SUM($E$39:E47)/H47</f>
        <v>8.6929599714370394</v>
      </c>
      <c r="L47" s="13">
        <f t="shared" si="4"/>
        <v>3496.6808888888891</v>
      </c>
    </row>
    <row r="48" spans="1:12" x14ac:dyDescent="0.3">
      <c r="A48" s="6">
        <v>46</v>
      </c>
      <c r="B48" s="6">
        <v>7353</v>
      </c>
      <c r="C48" s="13">
        <v>11142.967199999999</v>
      </c>
      <c r="D48" s="13">
        <f t="shared" si="0"/>
        <v>11142.967199999999</v>
      </c>
      <c r="E48" s="13">
        <f t="shared" si="1"/>
        <v>3789.9671999999991</v>
      </c>
      <c r="F48" s="13">
        <f t="shared" si="2"/>
        <v>3789.9671999999991</v>
      </c>
      <c r="G48" s="13">
        <f>SUMSQ($E$39:E48)/(A48-36)</f>
        <v>12514757.388387369</v>
      </c>
      <c r="H48" s="13">
        <f>SUM($F$39:F48)/(A48-36)</f>
        <v>2896.6069600000001</v>
      </c>
      <c r="I48" s="9">
        <f t="shared" si="3"/>
        <v>51.543141574867391</v>
      </c>
      <c r="J48" s="9">
        <f>AVERAGE($I$39:I48)</f>
        <v>41.113023455940699</v>
      </c>
      <c r="K48" s="9">
        <f>SUM($E$39:E48)/H48</f>
        <v>9.7034817592235569</v>
      </c>
      <c r="L48" s="13">
        <f t="shared" si="4"/>
        <v>3620.7587000000003</v>
      </c>
    </row>
    <row r="49" spans="1:12" x14ac:dyDescent="0.3">
      <c r="A49" s="6">
        <v>47</v>
      </c>
      <c r="B49" s="6">
        <v>6350</v>
      </c>
      <c r="C49" s="13">
        <v>9099.0704999999998</v>
      </c>
      <c r="D49" s="13">
        <f t="shared" si="0"/>
        <v>9099.0704999999998</v>
      </c>
      <c r="E49" s="13">
        <f t="shared" si="1"/>
        <v>2749.0704999999998</v>
      </c>
      <c r="F49" s="13">
        <f t="shared" si="2"/>
        <v>2749.0704999999998</v>
      </c>
      <c r="G49" s="13">
        <f>SUMSQ($E$39:E49)/(A49-36)</f>
        <v>12064087.499803994</v>
      </c>
      <c r="H49" s="13">
        <f>SUM($F$39:F49)/(A49-36)</f>
        <v>2883.194554545455</v>
      </c>
      <c r="I49" s="9">
        <f t="shared" si="3"/>
        <v>43.292448818897633</v>
      </c>
      <c r="J49" s="9">
        <f>AVERAGE($I$39:I49)</f>
        <v>41.311153034391332</v>
      </c>
      <c r="K49" s="9">
        <f>SUM($E$39:E49)/H49</f>
        <v>10.702102378541912</v>
      </c>
      <c r="L49" s="13">
        <f t="shared" si="4"/>
        <v>3603.9931931818187</v>
      </c>
    </row>
    <row r="50" spans="1:12" x14ac:dyDescent="0.3">
      <c r="A50" s="6">
        <v>48</v>
      </c>
      <c r="B50" s="6">
        <v>6727</v>
      </c>
      <c r="C50" s="13">
        <v>8681.4418000000005</v>
      </c>
      <c r="D50" s="13">
        <f t="shared" si="0"/>
        <v>8681.4418000000005</v>
      </c>
      <c r="E50" s="13">
        <f t="shared" si="1"/>
        <v>1954.4418000000005</v>
      </c>
      <c r="F50" s="13">
        <f t="shared" si="2"/>
        <v>1954.4418000000005</v>
      </c>
      <c r="G50" s="13">
        <f>SUMSQ($E$39:E50)/(A50-36)</f>
        <v>11377067.1039526</v>
      </c>
      <c r="H50" s="13">
        <f>SUM($F$39:F50)/(A50-36)</f>
        <v>2805.7984916666669</v>
      </c>
      <c r="I50" s="9">
        <f t="shared" si="3"/>
        <v>29.053691095584966</v>
      </c>
      <c r="J50" s="9">
        <f>AVERAGE($I$39:I50)</f>
        <v>40.289697872824128</v>
      </c>
      <c r="K50" s="9">
        <f>SUM($E$39:E50)/H50</f>
        <v>11.693885073161541</v>
      </c>
      <c r="L50" s="13">
        <f t="shared" si="4"/>
        <v>3507.2481145833335</v>
      </c>
    </row>
    <row r="51" spans="1:12" x14ac:dyDescent="0.3">
      <c r="A51" s="6">
        <v>49</v>
      </c>
      <c r="B51" s="6">
        <v>6848</v>
      </c>
      <c r="C51" s="13">
        <v>9273.5779000000002</v>
      </c>
      <c r="D51" s="13">
        <f t="shared" si="0"/>
        <v>9273.5779000000002</v>
      </c>
      <c r="E51" s="13">
        <f t="shared" si="1"/>
        <v>2425.5779000000002</v>
      </c>
      <c r="F51" s="13">
        <f t="shared" si="2"/>
        <v>2425.5779000000002</v>
      </c>
      <c r="G51" s="13">
        <f>SUMSQ($E$39:E51)/(A51-36)</f>
        <v>10954479.492030738</v>
      </c>
      <c r="H51" s="13">
        <f>SUM($F$39:F51)/(A51-36)</f>
        <v>2776.5507538461543</v>
      </c>
      <c r="I51" s="9">
        <f t="shared" si="3"/>
        <v>35.420238025700939</v>
      </c>
      <c r="J51" s="9">
        <f>AVERAGE($I$39:I51)</f>
        <v>39.915124038430037</v>
      </c>
      <c r="K51" s="9">
        <f>SUM($E$39:E51)/H51</f>
        <v>12.690660507894469</v>
      </c>
      <c r="L51" s="13">
        <f t="shared" si="4"/>
        <v>3470.6884423076926</v>
      </c>
    </row>
    <row r="52" spans="1:12" x14ac:dyDescent="0.3">
      <c r="A52" s="6">
        <v>50</v>
      </c>
      <c r="B52" s="6">
        <v>6097</v>
      </c>
      <c r="C52" s="13">
        <v>8548.1497999999992</v>
      </c>
      <c r="D52" s="13">
        <f t="shared" si="0"/>
        <v>8548.1497999999992</v>
      </c>
      <c r="E52" s="13">
        <f t="shared" si="1"/>
        <v>2451.1497999999992</v>
      </c>
      <c r="F52" s="13">
        <f t="shared" si="2"/>
        <v>2451.1497999999992</v>
      </c>
      <c r="G52" s="13">
        <f>SUMSQ($E$39:E52)/(A52-36)</f>
        <v>10601169.19560283</v>
      </c>
      <c r="H52" s="13">
        <f>SUM($F$39:F52)/(A52-36)</f>
        <v>2753.3078285714291</v>
      </c>
      <c r="I52" s="9">
        <f t="shared" si="3"/>
        <v>40.202555355092656</v>
      </c>
      <c r="J52" s="9">
        <f>AVERAGE($I$39:I52)</f>
        <v>39.935654846763079</v>
      </c>
      <c r="K52" s="9">
        <f>SUM($E$39:E52)/H52</f>
        <v>13.688049120012256</v>
      </c>
      <c r="L52" s="13">
        <f t="shared" si="4"/>
        <v>3441.6347857142864</v>
      </c>
    </row>
    <row r="53" spans="1:12" x14ac:dyDescent="0.3">
      <c r="A53" s="6">
        <v>51</v>
      </c>
      <c r="B53" s="6">
        <v>7174</v>
      </c>
      <c r="C53" s="13">
        <v>6064.6130000000003</v>
      </c>
      <c r="D53" s="13">
        <f t="shared" si="0"/>
        <v>6064.6130000000003</v>
      </c>
      <c r="E53" s="13">
        <f t="shared" si="1"/>
        <v>-1109.3869999999997</v>
      </c>
      <c r="F53" s="13">
        <f t="shared" si="2"/>
        <v>1109.3869999999997</v>
      </c>
      <c r="G53" s="13">
        <f>SUMSQ($E$39:E53)/(A53-36)</f>
        <v>9976473.8836139087</v>
      </c>
      <c r="H53" s="13">
        <f>SUM($F$39:F53)/(A53-36)</f>
        <v>2643.7131066666675</v>
      </c>
      <c r="I53" s="9">
        <f t="shared" si="3"/>
        <v>15.463994981879004</v>
      </c>
      <c r="J53" s="9">
        <f>AVERAGE($I$39:I53)</f>
        <v>38.304210855770798</v>
      </c>
      <c r="K53" s="9">
        <f>SUM($E$39:E53)/H53</f>
        <v>13.835852955360766</v>
      </c>
      <c r="L53" s="13">
        <f t="shared" si="4"/>
        <v>3304.6413833333345</v>
      </c>
    </row>
    <row r="54" spans="1:12" x14ac:dyDescent="0.3">
      <c r="A54" s="6">
        <v>52</v>
      </c>
      <c r="B54" s="6">
        <v>6289</v>
      </c>
      <c r="C54" s="13">
        <v>2715.9108000000001</v>
      </c>
      <c r="D54" s="13">
        <f t="shared" si="0"/>
        <v>2715.9108000000001</v>
      </c>
      <c r="E54" s="13">
        <f t="shared" si="1"/>
        <v>-3573.0891999999999</v>
      </c>
      <c r="F54" s="13">
        <f t="shared" si="2"/>
        <v>3573.0891999999999</v>
      </c>
      <c r="G54" s="13">
        <f>SUMSQ($E$39:E54)/(A54-36)</f>
        <v>10150879.667835329</v>
      </c>
      <c r="H54" s="13">
        <f>SUM($F$39:F54)/(A54-36)</f>
        <v>2701.7991125000008</v>
      </c>
      <c r="I54" s="9">
        <f t="shared" si="3"/>
        <v>56.814902210208295</v>
      </c>
      <c r="J54" s="9">
        <f>AVERAGE($I$39:I54)</f>
        <v>39.461129065423144</v>
      </c>
      <c r="K54" s="9">
        <f>SUM($E$39:E54)/H54</f>
        <v>12.215910667562628</v>
      </c>
      <c r="L54" s="13">
        <f t="shared" si="4"/>
        <v>3377.248890625001</v>
      </c>
    </row>
    <row r="55" spans="1:12" x14ac:dyDescent="0.3">
      <c r="A55" s="6">
        <v>53</v>
      </c>
      <c r="B55" s="6">
        <v>6927</v>
      </c>
      <c r="C55" s="13">
        <v>4193.2921999999999</v>
      </c>
      <c r="D55" s="13">
        <f t="shared" si="0"/>
        <v>4193.2921999999999</v>
      </c>
      <c r="E55" s="13">
        <f t="shared" si="1"/>
        <v>-2733.7078000000001</v>
      </c>
      <c r="F55" s="13">
        <f t="shared" si="2"/>
        <v>2733.7078000000001</v>
      </c>
      <c r="G55" s="13">
        <f>SUMSQ($E$39:E55)/(A55-36)</f>
        <v>9993366.6483027115</v>
      </c>
      <c r="H55" s="13">
        <f>SUM($F$39:F55)/(A55-36)</f>
        <v>2703.6760941176481</v>
      </c>
      <c r="I55" s="9">
        <f t="shared" si="3"/>
        <v>39.464527212357439</v>
      </c>
      <c r="J55" s="9">
        <f>AVERAGE($I$39:I55)</f>
        <v>39.46132895641928</v>
      </c>
      <c r="K55" s="9">
        <f>SUM($E$39:E55)/H55</f>
        <v>11.196322246537116</v>
      </c>
      <c r="L55" s="13">
        <f t="shared" si="4"/>
        <v>3379.5951176470599</v>
      </c>
    </row>
    <row r="56" spans="1:12" x14ac:dyDescent="0.3">
      <c r="A56" s="6">
        <v>54</v>
      </c>
      <c r="B56" s="6">
        <v>6605</v>
      </c>
      <c r="C56" s="13">
        <v>4947.0065000000004</v>
      </c>
      <c r="D56" s="13">
        <f t="shared" si="0"/>
        <v>4947.0065000000004</v>
      </c>
      <c r="E56" s="13">
        <f t="shared" si="1"/>
        <v>-1657.9934999999996</v>
      </c>
      <c r="F56" s="13">
        <f t="shared" si="2"/>
        <v>1657.9934999999996</v>
      </c>
      <c r="G56" s="13">
        <f>SUMSQ($E$39:E56)/(A56-36)</f>
        <v>9590898.6370660178</v>
      </c>
      <c r="H56" s="13">
        <f>SUM($F$39:F56)/(A56-36)</f>
        <v>2645.5826166666675</v>
      </c>
      <c r="I56" s="9">
        <f t="shared" si="3"/>
        <v>25.102096896290682</v>
      </c>
      <c r="J56" s="9">
        <f>AVERAGE($I$39:I56)</f>
        <v>38.663593841967696</v>
      </c>
      <c r="K56" s="9">
        <f>SUM($E$39:E56)/H56</f>
        <v>10.815476001294407</v>
      </c>
      <c r="L56" s="13">
        <f t="shared" si="4"/>
        <v>3306.9782708333341</v>
      </c>
    </row>
    <row r="57" spans="1:12" x14ac:dyDescent="0.3">
      <c r="A57" s="6">
        <v>55</v>
      </c>
      <c r="B57" s="6">
        <v>7075</v>
      </c>
      <c r="C57" s="13">
        <v>4894.9629000000004</v>
      </c>
      <c r="D57" s="13">
        <f t="shared" si="0"/>
        <v>4894.9629000000004</v>
      </c>
      <c r="E57" s="13">
        <f t="shared" si="1"/>
        <v>-2180.0370999999996</v>
      </c>
      <c r="F57" s="13">
        <f t="shared" si="2"/>
        <v>2180.0370999999996</v>
      </c>
      <c r="G57" s="13">
        <f>SUMSQ($E$39:E57)/(A57-36)</f>
        <v>9336249.3276086692</v>
      </c>
      <c r="H57" s="13">
        <f>SUM($F$39:F57)/(A57-36)</f>
        <v>2621.0802210526322</v>
      </c>
      <c r="I57" s="9">
        <f t="shared" si="3"/>
        <v>30.813245229681975</v>
      </c>
      <c r="J57" s="9">
        <f>AVERAGE($I$39:I57)</f>
        <v>38.250417599215815</v>
      </c>
      <c r="K57" s="9">
        <f>SUM($E$39:E57)/H57</f>
        <v>10.084848982372757</v>
      </c>
      <c r="L57" s="13">
        <f t="shared" si="4"/>
        <v>3276.3502763157903</v>
      </c>
    </row>
    <row r="58" spans="1:12" x14ac:dyDescent="0.3">
      <c r="A58" s="6">
        <v>56</v>
      </c>
      <c r="B58" s="6">
        <v>7057</v>
      </c>
      <c r="C58" s="13">
        <v>5567.0941000000003</v>
      </c>
      <c r="D58" s="13">
        <f t="shared" si="0"/>
        <v>5567.0941000000003</v>
      </c>
      <c r="E58" s="13">
        <f t="shared" si="1"/>
        <v>-1489.9058999999997</v>
      </c>
      <c r="F58" s="13">
        <f t="shared" si="2"/>
        <v>1489.9058999999997</v>
      </c>
      <c r="G58" s="13">
        <f>SUMSQ($E$39:E58)/(A58-36)</f>
        <v>8980427.8407709785</v>
      </c>
      <c r="H58" s="13">
        <f>SUM($F$39:F58)/(A58-36)</f>
        <v>2564.5215050000006</v>
      </c>
      <c r="I58" s="9">
        <f t="shared" si="3"/>
        <v>21.112454300694342</v>
      </c>
      <c r="J58" s="9">
        <f>AVERAGE($I$39:I58)</f>
        <v>37.393519434289743</v>
      </c>
      <c r="K58" s="9">
        <f>SUM($E$39:E58)/H58</f>
        <v>9.7262948473500881</v>
      </c>
      <c r="L58" s="13">
        <f t="shared" si="4"/>
        <v>3205.6518812500008</v>
      </c>
    </row>
    <row r="59" spans="1:12" x14ac:dyDescent="0.3">
      <c r="A59" s="6">
        <v>57</v>
      </c>
      <c r="B59" s="6">
        <v>6812</v>
      </c>
      <c r="C59" s="13">
        <v>6001.4048000000003</v>
      </c>
      <c r="D59" s="13">
        <f t="shared" si="0"/>
        <v>6001.4048000000003</v>
      </c>
      <c r="E59" s="13">
        <f t="shared" si="1"/>
        <v>-810.59519999999975</v>
      </c>
      <c r="F59" s="13">
        <f t="shared" si="2"/>
        <v>810.59519999999975</v>
      </c>
      <c r="G59" s="13">
        <f>SUMSQ($E$39:E59)/(A59-36)</f>
        <v>8584077.2092229817</v>
      </c>
      <c r="H59" s="13">
        <f>SUM($F$39:F59)/(A59-36)</f>
        <v>2481.0012047619052</v>
      </c>
      <c r="I59" s="9">
        <f t="shared" si="3"/>
        <v>11.899518496770401</v>
      </c>
      <c r="J59" s="9">
        <f>AVERAGE($I$39:I59)</f>
        <v>36.179519389645961</v>
      </c>
      <c r="K59" s="9">
        <f>SUM($E$39:E59)/H59</f>
        <v>9.7269993475541057</v>
      </c>
      <c r="L59" s="13">
        <f t="shared" si="4"/>
        <v>3101.2515059523816</v>
      </c>
    </row>
    <row r="60" spans="1:12" x14ac:dyDescent="0.3">
      <c r="A60" s="6">
        <v>58</v>
      </c>
      <c r="B60" s="6">
        <v>6478</v>
      </c>
      <c r="C60" s="13">
        <v>6207.5536000000002</v>
      </c>
      <c r="D60" s="13">
        <f t="shared" si="0"/>
        <v>6207.5536000000002</v>
      </c>
      <c r="E60" s="13">
        <f t="shared" si="1"/>
        <v>-270.44639999999981</v>
      </c>
      <c r="F60" s="13">
        <f t="shared" si="2"/>
        <v>270.44639999999981</v>
      </c>
      <c r="G60" s="13">
        <f>SUMSQ($E$39:E60)/(A60-36)</f>
        <v>8197216.4840434343</v>
      </c>
      <c r="H60" s="13">
        <f>SUM($F$39:F60)/(A60-36)</f>
        <v>2380.5214409090913</v>
      </c>
      <c r="I60" s="9">
        <f t="shared" si="3"/>
        <v>4.1748440876813797</v>
      </c>
      <c r="J60" s="9">
        <f>AVERAGE($I$39:I60)</f>
        <v>34.724761421374851</v>
      </c>
      <c r="K60" s="9">
        <f>SUM($E$39:E60)/H60</f>
        <v>10.023959578741415</v>
      </c>
      <c r="L60" s="13">
        <f t="shared" si="4"/>
        <v>2975.6518011363642</v>
      </c>
    </row>
    <row r="61" spans="1:12" x14ac:dyDescent="0.3">
      <c r="A61" s="6">
        <v>59</v>
      </c>
      <c r="B61" s="6">
        <v>5630</v>
      </c>
      <c r="C61" s="13">
        <v>5108.6040999999996</v>
      </c>
      <c r="D61" s="13">
        <f t="shared" si="0"/>
        <v>5108.6040999999996</v>
      </c>
      <c r="E61" s="13">
        <f t="shared" si="1"/>
        <v>-521.39590000000044</v>
      </c>
      <c r="F61" s="13">
        <f t="shared" si="2"/>
        <v>521.39590000000044</v>
      </c>
      <c r="G61" s="13">
        <f>SUMSQ($E$39:E61)/(A61-36)</f>
        <v>7852635.4927605381</v>
      </c>
      <c r="H61" s="13">
        <f>SUM($F$39:F61)/(A61-36)</f>
        <v>2299.6898956521745</v>
      </c>
      <c r="I61" s="9">
        <f t="shared" si="3"/>
        <v>9.2610284191829564</v>
      </c>
      <c r="J61" s="9">
        <f>AVERAGE($I$39:I61)</f>
        <v>33.617642595192592</v>
      </c>
      <c r="K61" s="9">
        <f>SUM($E$39:E61)/H61</f>
        <v>10.149566184609736</v>
      </c>
      <c r="L61" s="13">
        <f t="shared" si="4"/>
        <v>2874.6123695652182</v>
      </c>
    </row>
    <row r="62" spans="1:12" x14ac:dyDescent="0.3">
      <c r="A62" s="6">
        <v>60</v>
      </c>
      <c r="B62" s="6">
        <v>6663</v>
      </c>
      <c r="C62" s="13">
        <v>5245.5023000000001</v>
      </c>
      <c r="D62" s="13">
        <f t="shared" si="0"/>
        <v>5245.5023000000001</v>
      </c>
      <c r="E62" s="13">
        <f t="shared" si="1"/>
        <v>-1417.4976999999999</v>
      </c>
      <c r="F62" s="13">
        <f t="shared" si="2"/>
        <v>1417.4976999999999</v>
      </c>
      <c r="G62" s="13">
        <f>SUMSQ($E$39:E62)/(A62-36)</f>
        <v>7609163.1692915699</v>
      </c>
      <c r="H62" s="13">
        <f>SUM($F$39:F62)/(A62-36)</f>
        <v>2262.9318875000004</v>
      </c>
      <c r="I62" s="9">
        <f t="shared" si="3"/>
        <v>21.2741662914603</v>
      </c>
      <c r="J62" s="9">
        <f>AVERAGE($I$39:I62)</f>
        <v>33.103331082537082</v>
      </c>
      <c r="K62" s="9">
        <f>SUM($E$39:E62)/H62</f>
        <v>9.6880322475017486</v>
      </c>
      <c r="L62" s="13">
        <f t="shared" si="4"/>
        <v>2828.6648593750006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1D9C-BBCB-4FBB-95D6-949EB977A7A9}">
  <dimension ref="A1:L62"/>
  <sheetViews>
    <sheetView topLeftCell="A37" workbookViewId="0">
      <selection activeCell="M9" sqref="M9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>
        <f>'Regresión lineal Holt'!$B$19+'Regresión lineal Holt'!$B$20*A3</f>
        <v>5311.853551912568</v>
      </c>
      <c r="D3" s="13">
        <f>C3</f>
        <v>5311.853551912568</v>
      </c>
      <c r="E3" s="13">
        <f>D3-B3</f>
        <v>-170.14644808743196</v>
      </c>
      <c r="F3" s="13">
        <f>ABS(E3)</f>
        <v>170.14644808743196</v>
      </c>
      <c r="G3" s="13">
        <f>SUMSQ($E$3:E3)/A3</f>
        <v>28949.81379676918</v>
      </c>
      <c r="H3" s="13">
        <f>SUM($F$3:F3)/A3</f>
        <v>170.14644808743196</v>
      </c>
      <c r="I3" s="9">
        <f>(F3/B3)*100</f>
        <v>3.10372944340445</v>
      </c>
      <c r="J3" s="9">
        <f>AVERAGE($I$3:I3)</f>
        <v>3.10372944340445</v>
      </c>
      <c r="K3" s="9">
        <f>SUM($E$3:E3)/H3</f>
        <v>-1</v>
      </c>
      <c r="L3" s="13">
        <f>1.25*H3</f>
        <v>212.68306010928995</v>
      </c>
    </row>
    <row r="4" spans="1:12" x14ac:dyDescent="0.3">
      <c r="A4" s="6">
        <v>2</v>
      </c>
      <c r="B4" s="13">
        <v>5482</v>
      </c>
      <c r="C4" s="13">
        <f>'Regresión lineal Holt'!$B$19+'Regresión lineal Holt'!$B$20*A4</f>
        <v>5340.8861998703342</v>
      </c>
      <c r="D4" s="13">
        <f t="shared" ref="D4:D62" si="0">C4</f>
        <v>5340.8861998703342</v>
      </c>
      <c r="E4" s="13">
        <f t="shared" ref="E4:E16" si="1">D4-B4</f>
        <v>-141.11380012966583</v>
      </c>
      <c r="F4" s="13">
        <f t="shared" ref="F4:F16" si="2">ABS(E4)</f>
        <v>141.11380012966583</v>
      </c>
      <c r="G4" s="13">
        <f>SUMSQ($E$3:E4)/A4</f>
        <v>24431.459191902228</v>
      </c>
      <c r="H4" s="13">
        <f>SUM($F$3:F4)/A4</f>
        <v>155.6301241085489</v>
      </c>
      <c r="I4" s="9">
        <f t="shared" ref="I4:I16" si="3">(F4/B4)*100</f>
        <v>2.574129881971285</v>
      </c>
      <c r="J4" s="9">
        <f>AVERAGE($I$3:I4)</f>
        <v>2.8389296626878675</v>
      </c>
      <c r="K4" s="9">
        <f>SUM($E$3:E4)/H4</f>
        <v>-2</v>
      </c>
      <c r="L4" s="13">
        <f t="shared" ref="L4:L16" si="4">1.25*H4</f>
        <v>194.53765513568612</v>
      </c>
    </row>
    <row r="5" spans="1:12" x14ac:dyDescent="0.3">
      <c r="A5" s="6">
        <v>3</v>
      </c>
      <c r="B5" s="13">
        <v>5459</v>
      </c>
      <c r="C5" s="13">
        <f>'Regresión lineal Holt'!$B$19+'Regresión lineal Holt'!$B$20*A5</f>
        <v>5369.9188478281003</v>
      </c>
      <c r="D5" s="13">
        <f t="shared" si="0"/>
        <v>5369.9188478281003</v>
      </c>
      <c r="E5" s="13">
        <f t="shared" si="1"/>
        <v>-89.081152171899703</v>
      </c>
      <c r="F5" s="13">
        <f t="shared" si="2"/>
        <v>89.081152171899703</v>
      </c>
      <c r="G5" s="13">
        <f>SUMSQ($E$3:E5)/A5</f>
        <v>18932.790018692536</v>
      </c>
      <c r="H5" s="13">
        <f>SUM($F$3:F5)/A5</f>
        <v>133.44713346299918</v>
      </c>
      <c r="I5" s="9">
        <f t="shared" si="3"/>
        <v>1.6318218020131841</v>
      </c>
      <c r="J5" s="9">
        <f>AVERAGE($I$3:I5)</f>
        <v>2.4365603757963066</v>
      </c>
      <c r="K5" s="9">
        <f>SUM($E$3:E5)/H5</f>
        <v>-3</v>
      </c>
      <c r="L5" s="13">
        <f t="shared" si="4"/>
        <v>166.80891682874898</v>
      </c>
    </row>
    <row r="6" spans="1:12" x14ac:dyDescent="0.3">
      <c r="A6" s="6">
        <v>4</v>
      </c>
      <c r="B6" s="13">
        <v>5815</v>
      </c>
      <c r="C6" s="13">
        <f>'Regresión lineal Holt'!$B$19+'Regresión lineal Holt'!$B$20*A6</f>
        <v>5398.9514957858664</v>
      </c>
      <c r="D6" s="13">
        <f t="shared" si="0"/>
        <v>5398.9514957858664</v>
      </c>
      <c r="E6" s="13">
        <f t="shared" si="1"/>
        <v>-416.04850421413357</v>
      </c>
      <c r="F6" s="13">
        <f t="shared" si="2"/>
        <v>416.04850421413357</v>
      </c>
      <c r="G6" s="13">
        <f>SUMSQ($E$3:E6)/A6</f>
        <v>57473.681978723878</v>
      </c>
      <c r="H6" s="13">
        <f>SUM($F$3:F6)/A6</f>
        <v>204.09747615078277</v>
      </c>
      <c r="I6" s="9">
        <f t="shared" si="3"/>
        <v>7.1547464181278349</v>
      </c>
      <c r="J6" s="9">
        <f>AVERAGE($I$3:I6)</f>
        <v>3.6161068863791885</v>
      </c>
      <c r="K6" s="9">
        <f>SUM($E$3:E6)/H6</f>
        <v>-4</v>
      </c>
      <c r="L6" s="13">
        <f t="shared" si="4"/>
        <v>255.12184518847846</v>
      </c>
    </row>
    <row r="7" spans="1:12" x14ac:dyDescent="0.3">
      <c r="A7" s="6">
        <v>5</v>
      </c>
      <c r="B7" s="13">
        <v>6089</v>
      </c>
      <c r="C7" s="13">
        <f>'Regresión lineal Holt'!$B$19+'Regresión lineal Holt'!$B$20*A7</f>
        <v>5427.9841437436316</v>
      </c>
      <c r="D7" s="13">
        <f t="shared" si="0"/>
        <v>5427.9841437436316</v>
      </c>
      <c r="E7" s="13">
        <f t="shared" si="1"/>
        <v>-661.01585625636835</v>
      </c>
      <c r="F7" s="13">
        <f t="shared" si="2"/>
        <v>661.01585625636835</v>
      </c>
      <c r="G7" s="13">
        <f>SUMSQ($E$3:E7)/A7</f>
        <v>133367.33802744705</v>
      </c>
      <c r="H7" s="13">
        <f>SUM($F$3:F7)/A7</f>
        <v>295.48115217189991</v>
      </c>
      <c r="I7" s="9">
        <f t="shared" si="3"/>
        <v>10.855901728631439</v>
      </c>
      <c r="J7" s="9">
        <f>AVERAGE($I$3:I7)</f>
        <v>5.0640658548296384</v>
      </c>
      <c r="K7" s="9">
        <f>SUM($E$3:E7)/H7</f>
        <v>-5</v>
      </c>
      <c r="L7" s="13">
        <f t="shared" si="4"/>
        <v>369.35144021487486</v>
      </c>
    </row>
    <row r="8" spans="1:12" x14ac:dyDescent="0.3">
      <c r="A8" s="6">
        <v>6</v>
      </c>
      <c r="B8" s="13">
        <v>6044</v>
      </c>
      <c r="C8" s="13">
        <f>'Regresión lineal Holt'!$B$19+'Regresión lineal Holt'!$B$20*A8</f>
        <v>5457.0167917013978</v>
      </c>
      <c r="D8" s="13">
        <f t="shared" si="0"/>
        <v>5457.0167917013978</v>
      </c>
      <c r="E8" s="13">
        <f t="shared" si="1"/>
        <v>-586.98320829860222</v>
      </c>
      <c r="F8" s="13">
        <f t="shared" si="2"/>
        <v>586.98320829860222</v>
      </c>
      <c r="G8" s="13">
        <f>SUMSQ($E$3:E8)/A8</f>
        <v>168564.32949362593</v>
      </c>
      <c r="H8" s="13">
        <f>SUM($F$3:F8)/A8</f>
        <v>344.06482819301692</v>
      </c>
      <c r="I8" s="9">
        <f t="shared" si="3"/>
        <v>9.7118333603342535</v>
      </c>
      <c r="J8" s="9">
        <f>AVERAGE($I$3:I8)</f>
        <v>5.8386937724137411</v>
      </c>
      <c r="K8" s="9">
        <f>SUM($E$3:E8)/H8</f>
        <v>-6</v>
      </c>
      <c r="L8" s="13">
        <f t="shared" si="4"/>
        <v>430.08103524127114</v>
      </c>
    </row>
    <row r="9" spans="1:12" x14ac:dyDescent="0.3">
      <c r="A9" s="6">
        <v>7</v>
      </c>
      <c r="B9" s="13">
        <v>6538</v>
      </c>
      <c r="C9" s="13">
        <f>'Regresión lineal Holt'!$B$19+'Regresión lineal Holt'!$B$20*A9</f>
        <v>5486.0494396591639</v>
      </c>
      <c r="D9" s="13">
        <f t="shared" si="0"/>
        <v>5486.0494396591639</v>
      </c>
      <c r="E9" s="13">
        <f t="shared" si="1"/>
        <v>-1051.9505603408361</v>
      </c>
      <c r="F9" s="13">
        <f t="shared" si="2"/>
        <v>1051.9505603408361</v>
      </c>
      <c r="G9" s="13">
        <f>SUMSQ($E$3:E9)/A9</f>
        <v>302569.42262330785</v>
      </c>
      <c r="H9" s="13">
        <f>SUM($F$3:F9)/A9</f>
        <v>445.19136135699108</v>
      </c>
      <c r="I9" s="9">
        <f t="shared" si="3"/>
        <v>16.089791378721873</v>
      </c>
      <c r="J9" s="9">
        <f>AVERAGE($I$3:I9)</f>
        <v>7.3031362876006165</v>
      </c>
      <c r="K9" s="9">
        <f>SUM($E$3:E9)/H9</f>
        <v>-7</v>
      </c>
      <c r="L9" s="13">
        <f t="shared" si="4"/>
        <v>556.48920169623887</v>
      </c>
    </row>
    <row r="10" spans="1:12" x14ac:dyDescent="0.3">
      <c r="A10" s="6">
        <v>8</v>
      </c>
      <c r="B10" s="13">
        <v>6219</v>
      </c>
      <c r="C10" s="13">
        <f>'Regresión lineal Holt'!$B$19+'Regresión lineal Holt'!$B$20*A10</f>
        <v>5515.08208761693</v>
      </c>
      <c r="D10" s="13">
        <f t="shared" si="0"/>
        <v>5515.08208761693</v>
      </c>
      <c r="E10" s="13">
        <f t="shared" si="1"/>
        <v>-703.91791238306996</v>
      </c>
      <c r="F10" s="13">
        <f t="shared" si="2"/>
        <v>703.91791238306996</v>
      </c>
      <c r="G10" s="13">
        <f>SUMSQ($E$3:E10)/A10</f>
        <v>326685.79821711179</v>
      </c>
      <c r="H10" s="13">
        <f>SUM($F$3:F10)/A10</f>
        <v>477.53218023525096</v>
      </c>
      <c r="I10" s="9">
        <f t="shared" si="3"/>
        <v>11.318827984934394</v>
      </c>
      <c r="J10" s="9">
        <f>AVERAGE($I$3:I10)</f>
        <v>7.8050977497673388</v>
      </c>
      <c r="K10" s="9">
        <f>SUM($E$3:E10)/H10</f>
        <v>-8</v>
      </c>
      <c r="L10" s="13">
        <f t="shared" si="4"/>
        <v>596.9152252940637</v>
      </c>
    </row>
    <row r="11" spans="1:12" x14ac:dyDescent="0.3">
      <c r="A11" s="6">
        <v>9</v>
      </c>
      <c r="B11" s="13">
        <v>5935</v>
      </c>
      <c r="C11" s="13">
        <f>'Regresión lineal Holt'!$B$19+'Regresión lineal Holt'!$B$20*A11</f>
        <v>5544.1147355746962</v>
      </c>
      <c r="D11" s="13">
        <f t="shared" si="0"/>
        <v>5544.1147355746962</v>
      </c>
      <c r="E11" s="13">
        <f t="shared" si="1"/>
        <v>-390.88526442530383</v>
      </c>
      <c r="F11" s="13">
        <f t="shared" si="2"/>
        <v>390.88526442530383</v>
      </c>
      <c r="G11" s="13">
        <f>SUMSQ($E$3:E11)/A11</f>
        <v>307364.18618685933</v>
      </c>
      <c r="H11" s="13">
        <f>SUM($F$3:F11)/A11</f>
        <v>467.90474514525681</v>
      </c>
      <c r="I11" s="9">
        <f t="shared" si="3"/>
        <v>6.5861038656327517</v>
      </c>
      <c r="J11" s="9">
        <f>AVERAGE($I$3:I11)</f>
        <v>7.6696539848634968</v>
      </c>
      <c r="K11" s="9">
        <f>SUM($E$3:E11)/H11</f>
        <v>-9</v>
      </c>
      <c r="L11" s="13">
        <f t="shared" si="4"/>
        <v>584.88093143157107</v>
      </c>
    </row>
    <row r="12" spans="1:12" x14ac:dyDescent="0.3">
      <c r="A12" s="6">
        <v>10</v>
      </c>
      <c r="B12" s="13">
        <v>6401</v>
      </c>
      <c r="C12" s="13">
        <f>'Regresión lineal Holt'!$B$19+'Regresión lineal Holt'!$B$20*A12</f>
        <v>5573.1473835324623</v>
      </c>
      <c r="D12" s="13">
        <f t="shared" si="0"/>
        <v>5573.1473835324623</v>
      </c>
      <c r="E12" s="13">
        <f t="shared" si="1"/>
        <v>-827.8526164675377</v>
      </c>
      <c r="F12" s="13">
        <f t="shared" si="2"/>
        <v>827.8526164675377</v>
      </c>
      <c r="G12" s="13">
        <f>SUMSQ($E$3:E12)/A12</f>
        <v>345161.76302738825</v>
      </c>
      <c r="H12" s="13">
        <f>SUM($F$3:F12)/A12</f>
        <v>503.89953227748492</v>
      </c>
      <c r="I12" s="9">
        <f t="shared" si="3"/>
        <v>12.93317632350473</v>
      </c>
      <c r="J12" s="9">
        <f>AVERAGE($I$3:I12)</f>
        <v>8.1960062187276197</v>
      </c>
      <c r="K12" s="9">
        <f>SUM($E$3:E12)/H12</f>
        <v>-10</v>
      </c>
      <c r="L12" s="13">
        <f t="shared" si="4"/>
        <v>629.87441534685615</v>
      </c>
    </row>
    <row r="13" spans="1:12" x14ac:dyDescent="0.3">
      <c r="A13" s="6">
        <v>11</v>
      </c>
      <c r="B13" s="13">
        <v>5652</v>
      </c>
      <c r="C13" s="13">
        <f>'Regresión lineal Holt'!$B$19+'Regresión lineal Holt'!$B$20*A13</f>
        <v>5602.1800314902284</v>
      </c>
      <c r="D13" s="13">
        <f t="shared" si="0"/>
        <v>5602.1800314902284</v>
      </c>
      <c r="E13" s="13">
        <f t="shared" si="1"/>
        <v>-49.81996850977157</v>
      </c>
      <c r="F13" s="13">
        <f t="shared" si="2"/>
        <v>49.81996850977157</v>
      </c>
      <c r="G13" s="13">
        <f>SUMSQ($E$3:E13)/A13</f>
        <v>314009.05995783606</v>
      </c>
      <c r="H13" s="13">
        <f>SUM($F$3:F13)/A13</f>
        <v>462.61957193496551</v>
      </c>
      <c r="I13" s="9">
        <f t="shared" si="3"/>
        <v>0.8814573338600773</v>
      </c>
      <c r="J13" s="9">
        <f>AVERAGE($I$3:I13)</f>
        <v>7.5310472291942068</v>
      </c>
      <c r="K13" s="9">
        <f>SUM($E$3:E13)/H13</f>
        <v>-11</v>
      </c>
      <c r="L13" s="13">
        <f t="shared" si="4"/>
        <v>578.27446491870683</v>
      </c>
    </row>
    <row r="14" spans="1:12" x14ac:dyDescent="0.3">
      <c r="A14" s="6">
        <v>12</v>
      </c>
      <c r="B14" s="13">
        <v>5636</v>
      </c>
      <c r="C14" s="13">
        <f>'Regresión lineal Holt'!$B$19+'Regresión lineal Holt'!$B$20*A14</f>
        <v>5631.2126794479946</v>
      </c>
      <c r="D14" s="13">
        <f t="shared" si="0"/>
        <v>5631.2126794479946</v>
      </c>
      <c r="E14" s="13">
        <f t="shared" si="1"/>
        <v>-4.7873205520054398</v>
      </c>
      <c r="F14" s="13">
        <f t="shared" si="2"/>
        <v>4.7873205520054398</v>
      </c>
      <c r="G14" s="13">
        <f>SUMSQ($E$3:E14)/A14</f>
        <v>287843.54816452204</v>
      </c>
      <c r="H14" s="13">
        <f>SUM($F$3:F14)/A14</f>
        <v>424.46688431971887</v>
      </c>
      <c r="I14" s="9">
        <f t="shared" si="3"/>
        <v>8.4941812491224983E-2</v>
      </c>
      <c r="J14" s="9">
        <f>AVERAGE($I$3:I14)</f>
        <v>6.9105384444689584</v>
      </c>
      <c r="K14" s="9">
        <f>SUM($E$3:E14)/H14</f>
        <v>-12</v>
      </c>
      <c r="L14" s="13">
        <f t="shared" si="4"/>
        <v>530.5836053996486</v>
      </c>
    </row>
    <row r="15" spans="1:12" x14ac:dyDescent="0.3">
      <c r="A15" s="6">
        <v>13</v>
      </c>
      <c r="B15" s="13">
        <v>6655</v>
      </c>
      <c r="C15" s="13">
        <f>'Regresión lineal Holt'!$B$19+'Regresión lineal Holt'!$B$20*A15</f>
        <v>5660.2453274057607</v>
      </c>
      <c r="D15" s="13">
        <f t="shared" si="0"/>
        <v>5660.2453274057607</v>
      </c>
      <c r="E15" s="13">
        <f t="shared" si="1"/>
        <v>-994.75467259423931</v>
      </c>
      <c r="F15" s="13">
        <f t="shared" si="2"/>
        <v>994.75467259423931</v>
      </c>
      <c r="G15" s="13">
        <f>SUMSQ($E$3:E15)/A15</f>
        <v>341819.95666325663</v>
      </c>
      <c r="H15" s="13">
        <f>SUM($F$3:F15)/A15</f>
        <v>468.33517572545122</v>
      </c>
      <c r="I15" s="9">
        <f t="shared" si="3"/>
        <v>14.947478175721102</v>
      </c>
      <c r="J15" s="9">
        <f>AVERAGE($I$3:I15)</f>
        <v>7.5287645776422005</v>
      </c>
      <c r="K15" s="9">
        <f>SUM($E$3:E15)/H15</f>
        <v>-13</v>
      </c>
      <c r="L15" s="13">
        <f t="shared" si="4"/>
        <v>585.41896965681406</v>
      </c>
    </row>
    <row r="16" spans="1:12" x14ac:dyDescent="0.3">
      <c r="A16" s="6">
        <v>14</v>
      </c>
      <c r="B16" s="13">
        <v>6597</v>
      </c>
      <c r="C16" s="13">
        <f>'Regresión lineal Holt'!$B$19+'Regresión lineal Holt'!$B$20*A16</f>
        <v>5689.2779753635268</v>
      </c>
      <c r="D16" s="13">
        <f t="shared" si="0"/>
        <v>5689.2779753635268</v>
      </c>
      <c r="E16" s="13">
        <f t="shared" si="1"/>
        <v>-907.72202463647318</v>
      </c>
      <c r="F16" s="13">
        <f t="shared" si="2"/>
        <v>907.72202463647318</v>
      </c>
      <c r="G16" s="13">
        <f>SUMSQ($E$3:E16)/A16</f>
        <v>376258.47933089099</v>
      </c>
      <c r="H16" s="13">
        <f>SUM($F$3:F16)/A16</f>
        <v>499.71995064766708</v>
      </c>
      <c r="I16" s="9">
        <f t="shared" si="3"/>
        <v>13.759618381635185</v>
      </c>
      <c r="J16" s="9">
        <f>AVERAGE($I$3:I16)</f>
        <v>7.9738255636416984</v>
      </c>
      <c r="K16" s="9">
        <f>SUM($E$3:E16)/H16</f>
        <v>-14</v>
      </c>
      <c r="L16" s="13">
        <f t="shared" si="4"/>
        <v>624.64993830958383</v>
      </c>
    </row>
    <row r="17" spans="1:12" x14ac:dyDescent="0.3">
      <c r="A17" s="6">
        <v>15</v>
      </c>
      <c r="B17" s="6">
        <v>4745</v>
      </c>
      <c r="C17" s="13">
        <f>'Regresión lineal Holt'!$B$19+'Regresión lineal Holt'!$B$20*A17</f>
        <v>5718.310623321293</v>
      </c>
      <c r="D17" s="13">
        <f t="shared" si="0"/>
        <v>5718.310623321293</v>
      </c>
      <c r="E17" s="13">
        <f t="shared" ref="E17:E62" si="5">D17-B17</f>
        <v>973.31062332129295</v>
      </c>
      <c r="F17" s="13">
        <f t="shared" ref="F17:F62" si="6">ABS(E17)</f>
        <v>973.31062332129295</v>
      </c>
      <c r="G17" s="13">
        <f>SUMSQ($E$3:E17)/A17</f>
        <v>414330.15200683725</v>
      </c>
      <c r="H17" s="13">
        <f>SUM($F$3:F17)/A17</f>
        <v>531.29266215924213</v>
      </c>
      <c r="I17" s="9">
        <f t="shared" ref="I17:I62" si="7">(F17/B17)*100</f>
        <v>20.512341903504595</v>
      </c>
      <c r="J17" s="9">
        <f>AVERAGE($I$3:I17)</f>
        <v>8.8097266529658906</v>
      </c>
      <c r="K17" s="9">
        <f>SUM($E$3:E17)/H17</f>
        <v>-11.336066004127996</v>
      </c>
      <c r="L17" s="13">
        <f t="shared" ref="L17:L62" si="8">1.25*H17</f>
        <v>664.11582769905272</v>
      </c>
    </row>
    <row r="18" spans="1:12" x14ac:dyDescent="0.3">
      <c r="A18" s="6">
        <v>16</v>
      </c>
      <c r="B18" s="6">
        <v>1955</v>
      </c>
      <c r="C18" s="13">
        <f>'Regresión lineal Holt'!$B$19+'Regresión lineal Holt'!$B$20*A18</f>
        <v>5747.3432712790582</v>
      </c>
      <c r="D18" s="13">
        <f t="shared" si="0"/>
        <v>5747.3432712790582</v>
      </c>
      <c r="E18" s="13">
        <f t="shared" si="5"/>
        <v>3792.3432712790582</v>
      </c>
      <c r="F18" s="13">
        <f t="shared" si="6"/>
        <v>3792.3432712790582</v>
      </c>
      <c r="G18" s="13">
        <f>SUMSQ($E$3:E18)/A18</f>
        <v>1287301.2354573817</v>
      </c>
      <c r="H18" s="13">
        <f>SUM($F$3:F18)/A18</f>
        <v>735.10832522923056</v>
      </c>
      <c r="I18" s="9">
        <f t="shared" si="7"/>
        <v>193.98175300660142</v>
      </c>
      <c r="J18" s="9">
        <f>AVERAGE($I$3:I18)</f>
        <v>20.38297830006811</v>
      </c>
      <c r="K18" s="9">
        <f>SUM($E$3:E18)/H18</f>
        <v>-3.0341452244762279</v>
      </c>
      <c r="L18" s="13">
        <f t="shared" si="8"/>
        <v>918.8854065365382</v>
      </c>
    </row>
    <row r="19" spans="1:12" x14ac:dyDescent="0.3">
      <c r="A19" s="6">
        <v>17</v>
      </c>
      <c r="B19" s="6">
        <v>3353</v>
      </c>
      <c r="C19" s="13">
        <f>'Regresión lineal Holt'!$B$19+'Regresión lineal Holt'!$B$20*A19</f>
        <v>5776.3759192368243</v>
      </c>
      <c r="D19" s="13">
        <f t="shared" si="0"/>
        <v>5776.3759192368243</v>
      </c>
      <c r="E19" s="13">
        <f t="shared" si="5"/>
        <v>2423.3759192368243</v>
      </c>
      <c r="F19" s="13">
        <f t="shared" si="6"/>
        <v>2423.3759192368243</v>
      </c>
      <c r="G19" s="13">
        <f>SUMSQ($E$3:E19)/A19</f>
        <v>1557033.5654855901</v>
      </c>
      <c r="H19" s="13">
        <f>SUM($F$3:F19)/A19</f>
        <v>834.41818370026544</v>
      </c>
      <c r="I19" s="9">
        <f t="shared" si="7"/>
        <v>72.274855927134638</v>
      </c>
      <c r="J19" s="9">
        <f>AVERAGE($I$3:I19)</f>
        <v>23.435441689895555</v>
      </c>
      <c r="K19" s="9">
        <f>SUM($E$3:E19)/H19</f>
        <v>0.23123957332064468</v>
      </c>
      <c r="L19" s="13">
        <f t="shared" si="8"/>
        <v>1043.0227296253317</v>
      </c>
    </row>
    <row r="20" spans="1:12" x14ac:dyDescent="0.3">
      <c r="A20" s="6">
        <v>18</v>
      </c>
      <c r="B20" s="6">
        <v>4316</v>
      </c>
      <c r="C20" s="13">
        <f>'Regresión lineal Holt'!$B$19+'Regresión lineal Holt'!$B$20*A20</f>
        <v>5805.4085671945904</v>
      </c>
      <c r="D20" s="13">
        <f t="shared" si="0"/>
        <v>5805.4085671945904</v>
      </c>
      <c r="E20" s="13">
        <f t="shared" si="5"/>
        <v>1489.4085671945904</v>
      </c>
      <c r="F20" s="13">
        <f t="shared" si="6"/>
        <v>1489.4085671945904</v>
      </c>
      <c r="G20" s="13">
        <f>SUMSQ($E$3:E20)/A20</f>
        <v>1593772.6940715376</v>
      </c>
      <c r="H20" s="13">
        <f>SUM($F$3:F20)/A20</f>
        <v>870.806538338839</v>
      </c>
      <c r="I20" s="9">
        <f t="shared" si="7"/>
        <v>34.509002947047975</v>
      </c>
      <c r="J20" s="9">
        <f>AVERAGE($I$3:I20)</f>
        <v>24.050639537515131</v>
      </c>
      <c r="K20" s="9">
        <f>SUM($E$3:E20)/H20</f>
        <v>1.9319550300732875</v>
      </c>
      <c r="L20" s="13">
        <f t="shared" si="8"/>
        <v>1088.5081729235487</v>
      </c>
    </row>
    <row r="21" spans="1:12" x14ac:dyDescent="0.3">
      <c r="A21" s="6">
        <v>19</v>
      </c>
      <c r="B21" s="6">
        <v>4479</v>
      </c>
      <c r="C21" s="13">
        <f>'Regresión lineal Holt'!$B$19+'Regresión lineal Holt'!$B$20*A21</f>
        <v>5834.4412151523566</v>
      </c>
      <c r="D21" s="13">
        <f t="shared" si="0"/>
        <v>5834.4412151523566</v>
      </c>
      <c r="E21" s="13">
        <f t="shared" si="5"/>
        <v>1355.4412151523566</v>
      </c>
      <c r="F21" s="13">
        <f t="shared" si="6"/>
        <v>1355.4412151523566</v>
      </c>
      <c r="G21" s="13">
        <f>SUMSQ($E$3:E21)/A21</f>
        <v>1606585.7568958618</v>
      </c>
      <c r="H21" s="13">
        <f>SUM($F$3:F21)/A21</f>
        <v>896.31362659218212</v>
      </c>
      <c r="I21" s="9">
        <f t="shared" si="7"/>
        <v>30.262139208581303</v>
      </c>
      <c r="J21" s="9">
        <f>AVERAGE($I$3:I21)</f>
        <v>24.377560572834405</v>
      </c>
      <c r="K21" s="9">
        <f>SUM($E$3:E21)/H21</f>
        <v>3.3892157800463369</v>
      </c>
      <c r="L21" s="13">
        <f t="shared" si="8"/>
        <v>1120.3920332402276</v>
      </c>
    </row>
    <row r="22" spans="1:12" x14ac:dyDescent="0.3">
      <c r="A22" s="6">
        <v>20</v>
      </c>
      <c r="B22" s="6">
        <v>5035</v>
      </c>
      <c r="C22" s="13">
        <f>'Regresión lineal Holt'!$B$19+'Regresión lineal Holt'!$B$20*A22</f>
        <v>5863.4738631101227</v>
      </c>
      <c r="D22" s="13">
        <f t="shared" si="0"/>
        <v>5863.4738631101227</v>
      </c>
      <c r="E22" s="13">
        <f t="shared" si="5"/>
        <v>828.47386311012269</v>
      </c>
      <c r="F22" s="13">
        <f t="shared" si="6"/>
        <v>828.47386311012269</v>
      </c>
      <c r="G22" s="13">
        <f>SUMSQ($E$3:E22)/A22</f>
        <v>1560574.9161438993</v>
      </c>
      <c r="H22" s="13">
        <f>SUM($F$3:F22)/A22</f>
        <v>892.92163841807928</v>
      </c>
      <c r="I22" s="9">
        <f t="shared" si="7"/>
        <v>16.454297181928951</v>
      </c>
      <c r="J22" s="9">
        <f>AVERAGE($I$3:I22)</f>
        <v>23.981397403289129</v>
      </c>
      <c r="K22" s="9">
        <f>SUM($E$3:E22)/H22</f>
        <v>4.329914276774038</v>
      </c>
      <c r="L22" s="13">
        <f t="shared" si="8"/>
        <v>1116.152048022599</v>
      </c>
    </row>
    <row r="23" spans="1:12" x14ac:dyDescent="0.3">
      <c r="A23" s="6">
        <v>21</v>
      </c>
      <c r="B23" s="6">
        <v>5604</v>
      </c>
      <c r="C23" s="13">
        <f>'Regresión lineal Holt'!$B$19+'Regresión lineal Holt'!$B$20*A23</f>
        <v>5892.5065110678888</v>
      </c>
      <c r="D23" s="13">
        <f t="shared" si="0"/>
        <v>5892.5065110678888</v>
      </c>
      <c r="E23" s="13">
        <f t="shared" si="5"/>
        <v>288.50651106788882</v>
      </c>
      <c r="F23" s="13">
        <f t="shared" si="6"/>
        <v>288.50651106788882</v>
      </c>
      <c r="G23" s="13">
        <f>SUMSQ($E$3:E23)/A23</f>
        <v>1490225.4442765024</v>
      </c>
      <c r="H23" s="13">
        <f>SUM($F$3:F23)/A23</f>
        <v>864.13996568711775</v>
      </c>
      <c r="I23" s="9">
        <f t="shared" si="7"/>
        <v>5.1482246800122917</v>
      </c>
      <c r="J23" s="9">
        <f>AVERAGE($I$3:I23)</f>
        <v>23.084579654561661</v>
      </c>
      <c r="K23" s="9">
        <f>SUM($E$3:E23)/H23</f>
        <v>4.8079950312113349</v>
      </c>
      <c r="L23" s="13">
        <f t="shared" si="8"/>
        <v>1080.1749571088972</v>
      </c>
    </row>
    <row r="24" spans="1:12" x14ac:dyDescent="0.3">
      <c r="A24" s="6">
        <v>22</v>
      </c>
      <c r="B24" s="6">
        <v>5937</v>
      </c>
      <c r="C24" s="13">
        <f>'Regresión lineal Holt'!$B$19+'Regresión lineal Holt'!$B$20*A24</f>
        <v>5921.539159025655</v>
      </c>
      <c r="D24" s="13">
        <f t="shared" si="0"/>
        <v>5921.539159025655</v>
      </c>
      <c r="E24" s="13">
        <f t="shared" si="5"/>
        <v>-15.460840974345047</v>
      </c>
      <c r="F24" s="13">
        <f t="shared" si="6"/>
        <v>15.460840974345047</v>
      </c>
      <c r="G24" s="13">
        <f>SUMSQ($E$3:E24)/A24</f>
        <v>1422498.7894277358</v>
      </c>
      <c r="H24" s="13">
        <f>SUM($F$3:F24)/A24</f>
        <v>825.56364183653716</v>
      </c>
      <c r="I24" s="9">
        <f t="shared" si="7"/>
        <v>0.26041504083451317</v>
      </c>
      <c r="J24" s="9">
        <f>AVERAGE($I$3:I24)</f>
        <v>22.047117626664974</v>
      </c>
      <c r="K24" s="9">
        <f>SUM($E$3:E24)/H24</f>
        <v>5.0139318285773564</v>
      </c>
      <c r="L24" s="13">
        <f t="shared" si="8"/>
        <v>1031.9545522956714</v>
      </c>
    </row>
    <row r="25" spans="1:12" x14ac:dyDescent="0.3">
      <c r="A25" s="6">
        <v>23</v>
      </c>
      <c r="B25" s="6">
        <v>5074</v>
      </c>
      <c r="C25" s="13">
        <f>'Regresión lineal Holt'!$B$19+'Regresión lineal Holt'!$B$20*A25</f>
        <v>5950.5718069834211</v>
      </c>
      <c r="D25" s="13">
        <f t="shared" si="0"/>
        <v>5950.5718069834211</v>
      </c>
      <c r="E25" s="13">
        <f t="shared" si="5"/>
        <v>876.57180698342108</v>
      </c>
      <c r="F25" s="13">
        <f t="shared" si="6"/>
        <v>876.57180698342108</v>
      </c>
      <c r="G25" s="13">
        <f>SUMSQ($E$3:E25)/A25</f>
        <v>1394058.7608786246</v>
      </c>
      <c r="H25" s="13">
        <f>SUM($F$3:F25)/A25</f>
        <v>827.78138814727129</v>
      </c>
      <c r="I25" s="9">
        <f t="shared" si="7"/>
        <v>17.275754966169117</v>
      </c>
      <c r="J25" s="9">
        <f>AVERAGE($I$3:I25)</f>
        <v>21.839667076208631</v>
      </c>
      <c r="K25" s="9">
        <f>SUM($E$3:E25)/H25</f>
        <v>6.0594399670308725</v>
      </c>
      <c r="L25" s="13">
        <f t="shared" si="8"/>
        <v>1034.7267351840892</v>
      </c>
    </row>
    <row r="26" spans="1:12" x14ac:dyDescent="0.3">
      <c r="A26" s="6">
        <v>24</v>
      </c>
      <c r="B26" s="6">
        <v>5353</v>
      </c>
      <c r="C26" s="13">
        <f>'Regresión lineal Holt'!$B$19+'Regresión lineal Holt'!$B$20*A26</f>
        <v>5979.6044549411872</v>
      </c>
      <c r="D26" s="13">
        <f t="shared" si="0"/>
        <v>5979.6044549411872</v>
      </c>
      <c r="E26" s="13">
        <f t="shared" si="5"/>
        <v>626.60445494118721</v>
      </c>
      <c r="F26" s="13">
        <f t="shared" si="6"/>
        <v>626.60445494118721</v>
      </c>
      <c r="G26" s="13">
        <f>SUMSQ($E$3:E26)/A26</f>
        <v>1352332.6934650212</v>
      </c>
      <c r="H26" s="13">
        <f>SUM($F$3:F26)/A26</f>
        <v>819.3990159303512</v>
      </c>
      <c r="I26" s="9">
        <f t="shared" si="7"/>
        <v>11.705668876166396</v>
      </c>
      <c r="J26" s="9">
        <f>AVERAGE($I$3:I26)</f>
        <v>21.417417151206873</v>
      </c>
      <c r="K26" s="9">
        <f>SUM($E$3:E26)/H26</f>
        <v>6.8861396859728101</v>
      </c>
      <c r="L26" s="13">
        <f t="shared" si="8"/>
        <v>1024.248769912939</v>
      </c>
    </row>
    <row r="27" spans="1:12" x14ac:dyDescent="0.3">
      <c r="A27" s="6">
        <v>25</v>
      </c>
      <c r="B27" s="6">
        <v>5139</v>
      </c>
      <c r="C27" s="13">
        <f>'Regresión lineal Holt'!$B$19+'Regresión lineal Holt'!$B$20*A27</f>
        <v>6008.6371028989524</v>
      </c>
      <c r="D27" s="13">
        <f t="shared" si="0"/>
        <v>6008.6371028989524</v>
      </c>
      <c r="E27" s="13">
        <f t="shared" si="5"/>
        <v>869.63710289895243</v>
      </c>
      <c r="F27" s="13">
        <f t="shared" si="6"/>
        <v>869.63710289895243</v>
      </c>
      <c r="G27" s="13">
        <f>SUMSQ($E$3:E27)/A27</f>
        <v>1328490.1333559598</v>
      </c>
      <c r="H27" s="13">
        <f>SUM($F$3:F27)/A27</f>
        <v>821.40853940909528</v>
      </c>
      <c r="I27" s="9">
        <f t="shared" si="7"/>
        <v>16.922302060691816</v>
      </c>
      <c r="J27" s="9">
        <f>AVERAGE($I$3:I27)</f>
        <v>21.237612547586266</v>
      </c>
      <c r="K27" s="9">
        <f>SUM($E$3:E27)/H27</f>
        <v>7.9280076511363129</v>
      </c>
      <c r="L27" s="13">
        <f t="shared" si="8"/>
        <v>1026.7606742613691</v>
      </c>
    </row>
    <row r="28" spans="1:12" x14ac:dyDescent="0.3">
      <c r="A28" s="6">
        <v>26</v>
      </c>
      <c r="B28" s="6">
        <v>5589</v>
      </c>
      <c r="C28" s="13">
        <f>'Regresión lineal Holt'!$B$19+'Regresión lineal Holt'!$B$20*A28</f>
        <v>6037.6697508567195</v>
      </c>
      <c r="D28" s="13">
        <f t="shared" si="0"/>
        <v>6037.6697508567195</v>
      </c>
      <c r="E28" s="13">
        <f t="shared" si="5"/>
        <v>448.66975085671947</v>
      </c>
      <c r="F28" s="13">
        <f t="shared" si="6"/>
        <v>448.66975085671947</v>
      </c>
      <c r="G28" s="13">
        <f>SUMSQ($E$3:E28)/A28</f>
        <v>1285136.841508955</v>
      </c>
      <c r="H28" s="13">
        <f>SUM($F$3:F28)/A28</f>
        <v>807.07243215708081</v>
      </c>
      <c r="I28" s="9">
        <f t="shared" si="7"/>
        <v>8.0277285893132841</v>
      </c>
      <c r="J28" s="9">
        <f>AVERAGE($I$3:I28)</f>
        <v>20.729540087652691</v>
      </c>
      <c r="K28" s="9">
        <f>SUM($E$3:E28)/H28</f>
        <v>8.6247561664278809</v>
      </c>
      <c r="L28" s="13">
        <f t="shared" si="8"/>
        <v>1008.840540196351</v>
      </c>
    </row>
    <row r="29" spans="1:12" x14ac:dyDescent="0.3">
      <c r="A29" s="6">
        <v>27</v>
      </c>
      <c r="B29" s="6">
        <v>6980</v>
      </c>
      <c r="C29" s="13">
        <f>'Regresión lineal Holt'!$B$19+'Regresión lineal Holt'!$B$20*A29</f>
        <v>6066.7023988144847</v>
      </c>
      <c r="D29" s="13">
        <f t="shared" si="0"/>
        <v>6066.7023988144847</v>
      </c>
      <c r="E29" s="13">
        <f t="shared" si="5"/>
        <v>-913.2976011855153</v>
      </c>
      <c r="F29" s="13">
        <f t="shared" si="6"/>
        <v>913.2976011855153</v>
      </c>
      <c r="G29" s="13">
        <f>SUMSQ($E$3:E29)/A29</f>
        <v>1268432.2365764459</v>
      </c>
      <c r="H29" s="13">
        <f>SUM($F$3:F29)/A29</f>
        <v>811.00669767665249</v>
      </c>
      <c r="I29" s="9">
        <f t="shared" si="7"/>
        <v>13.084492853660679</v>
      </c>
      <c r="J29" s="9">
        <f>AVERAGE($I$3:I29)</f>
        <v>20.446390190097432</v>
      </c>
      <c r="K29" s="9">
        <f>SUM($E$3:E29)/H29</f>
        <v>7.4567883990846511</v>
      </c>
      <c r="L29" s="13">
        <f t="shared" si="8"/>
        <v>1013.7583720958156</v>
      </c>
    </row>
    <row r="30" spans="1:12" x14ac:dyDescent="0.3">
      <c r="A30" s="6">
        <v>28</v>
      </c>
      <c r="B30" s="6">
        <v>6340</v>
      </c>
      <c r="C30" s="13">
        <f>'Regresión lineal Holt'!$B$19+'Regresión lineal Holt'!$B$20*A30</f>
        <v>6095.7350467722508</v>
      </c>
      <c r="D30" s="13">
        <f t="shared" si="0"/>
        <v>6095.7350467722508</v>
      </c>
      <c r="E30" s="13">
        <f t="shared" si="5"/>
        <v>-244.26495322774917</v>
      </c>
      <c r="F30" s="13">
        <f t="shared" si="6"/>
        <v>244.26495322774917</v>
      </c>
      <c r="G30" s="13">
        <f>SUMSQ($E$3:E30)/A30</f>
        <v>1225261.9912478353</v>
      </c>
      <c r="H30" s="13">
        <f>SUM($F$3:F30)/A30</f>
        <v>790.76592108919169</v>
      </c>
      <c r="I30" s="9">
        <f t="shared" si="7"/>
        <v>3.8527595146332678</v>
      </c>
      <c r="J30" s="9">
        <f>AVERAGE($I$3:I30)</f>
        <v>19.853760523116566</v>
      </c>
      <c r="K30" s="9">
        <f>SUM($E$3:E30)/H30</f>
        <v>7.3387588246015341</v>
      </c>
      <c r="L30" s="13">
        <f t="shared" si="8"/>
        <v>988.45740136148959</v>
      </c>
    </row>
    <row r="31" spans="1:12" x14ac:dyDescent="0.3">
      <c r="A31" s="6">
        <v>29</v>
      </c>
      <c r="B31" s="6">
        <v>6747</v>
      </c>
      <c r="C31" s="13">
        <f>'Regresión lineal Holt'!$B$19+'Regresión lineal Holt'!$B$20*A31</f>
        <v>6124.767694730017</v>
      </c>
      <c r="D31" s="13">
        <f t="shared" si="0"/>
        <v>6124.767694730017</v>
      </c>
      <c r="E31" s="13">
        <f t="shared" si="5"/>
        <v>-622.23230526998304</v>
      </c>
      <c r="F31" s="13">
        <f t="shared" si="6"/>
        <v>622.23230526998304</v>
      </c>
      <c r="G31" s="13">
        <f>SUMSQ($E$3:E31)/A31</f>
        <v>1196362.3722986549</v>
      </c>
      <c r="H31" s="13">
        <f>SUM($F$3:F31)/A31</f>
        <v>784.95441709542592</v>
      </c>
      <c r="I31" s="9">
        <f t="shared" si="7"/>
        <v>9.2223551989029655</v>
      </c>
      <c r="J31" s="9">
        <f>AVERAGE($I$3:I31)</f>
        <v>19.487160339522994</v>
      </c>
      <c r="K31" s="9">
        <f>SUM($E$3:E31)/H31</f>
        <v>6.6003935559580835</v>
      </c>
      <c r="L31" s="13">
        <f t="shared" si="8"/>
        <v>981.19302136928241</v>
      </c>
    </row>
    <row r="32" spans="1:12" x14ac:dyDescent="0.3">
      <c r="A32" s="6">
        <v>30</v>
      </c>
      <c r="B32" s="6">
        <v>6515</v>
      </c>
      <c r="C32" s="13">
        <f>'Regresión lineal Holt'!$B$19+'Regresión lineal Holt'!$B$20*A32</f>
        <v>6153.8003426877831</v>
      </c>
      <c r="D32" s="13">
        <f t="shared" si="0"/>
        <v>6153.8003426877831</v>
      </c>
      <c r="E32" s="13">
        <f t="shared" si="5"/>
        <v>-361.19965731221691</v>
      </c>
      <c r="F32" s="13">
        <f t="shared" si="6"/>
        <v>361.19965731221691</v>
      </c>
      <c r="G32" s="13">
        <f>SUMSQ($E$3:E32)/A32</f>
        <v>1160832.4663034484</v>
      </c>
      <c r="H32" s="13">
        <f>SUM($F$3:F32)/A32</f>
        <v>770.82925843598559</v>
      </c>
      <c r="I32" s="9">
        <f t="shared" si="7"/>
        <v>5.5441236732496835</v>
      </c>
      <c r="J32" s="9">
        <f>AVERAGE($I$3:I32)</f>
        <v>19.022392450647217</v>
      </c>
      <c r="K32" s="9">
        <f>SUM($E$3:E32)/H32</f>
        <v>6.2527574897515805</v>
      </c>
      <c r="L32" s="13">
        <f t="shared" si="8"/>
        <v>963.53657304498199</v>
      </c>
    </row>
    <row r="33" spans="1:12" x14ac:dyDescent="0.3">
      <c r="A33" s="6">
        <v>31</v>
      </c>
      <c r="B33" s="6">
        <v>6367</v>
      </c>
      <c r="C33" s="13">
        <f>'Regresión lineal Holt'!$B$19+'Regresión lineal Holt'!$B$20*A33</f>
        <v>6182.8329906455492</v>
      </c>
      <c r="D33" s="13">
        <f t="shared" si="0"/>
        <v>6182.8329906455492</v>
      </c>
      <c r="E33" s="13">
        <f t="shared" si="5"/>
        <v>-184.16700935445078</v>
      </c>
      <c r="F33" s="13">
        <f t="shared" si="6"/>
        <v>184.16700935445078</v>
      </c>
      <c r="G33" s="13">
        <f>SUMSQ($E$3:E33)/A33</f>
        <v>1124480.3702076778</v>
      </c>
      <c r="H33" s="13">
        <f>SUM($F$3:F33)/A33</f>
        <v>751.90466975593597</v>
      </c>
      <c r="I33" s="9">
        <f t="shared" si="7"/>
        <v>2.8925240985464238</v>
      </c>
      <c r="J33" s="9">
        <f>AVERAGE($I$3:I33)</f>
        <v>18.502074116708485</v>
      </c>
      <c r="K33" s="9">
        <f>SUM($E$3:E33)/H33</f>
        <v>6.1651983238187871</v>
      </c>
      <c r="L33" s="13">
        <f t="shared" si="8"/>
        <v>939.88083719491999</v>
      </c>
    </row>
    <row r="34" spans="1:12" x14ac:dyDescent="0.3">
      <c r="A34" s="6">
        <v>32</v>
      </c>
      <c r="B34" s="6">
        <v>6576</v>
      </c>
      <c r="C34" s="13">
        <f>'Regresión lineal Holt'!$B$19+'Regresión lineal Holt'!$B$20*A34</f>
        <v>6211.8656386033153</v>
      </c>
      <c r="D34" s="13">
        <f t="shared" si="0"/>
        <v>6211.8656386033153</v>
      </c>
      <c r="E34" s="13">
        <f t="shared" si="5"/>
        <v>-364.13436139668465</v>
      </c>
      <c r="F34" s="13">
        <f t="shared" si="6"/>
        <v>364.13436139668465</v>
      </c>
      <c r="G34" s="13">
        <f>SUMSQ($E$3:E34)/A34</f>
        <v>1093483.9159246183</v>
      </c>
      <c r="H34" s="13">
        <f>SUM($F$3:F34)/A34</f>
        <v>739.78684761970942</v>
      </c>
      <c r="I34" s="9">
        <f t="shared" si="7"/>
        <v>5.5373230139398517</v>
      </c>
      <c r="J34" s="9">
        <f>AVERAGE($I$3:I34)</f>
        <v>18.096925644746964</v>
      </c>
      <c r="K34" s="9">
        <f>SUM($E$3:E34)/H34</f>
        <v>5.7739699779711637</v>
      </c>
      <c r="L34" s="13">
        <f t="shared" si="8"/>
        <v>924.7335595246368</v>
      </c>
    </row>
    <row r="35" spans="1:12" x14ac:dyDescent="0.3">
      <c r="A35" s="6">
        <v>33</v>
      </c>
      <c r="B35" s="6">
        <v>6665</v>
      </c>
      <c r="C35" s="13">
        <f>'Regresión lineal Holt'!$B$19+'Regresión lineal Holt'!$B$20*A35</f>
        <v>6240.8982865610815</v>
      </c>
      <c r="D35" s="13">
        <f t="shared" si="0"/>
        <v>6240.8982865610815</v>
      </c>
      <c r="E35" s="13">
        <f t="shared" si="5"/>
        <v>-424.10171343891852</v>
      </c>
      <c r="F35" s="13">
        <f t="shared" si="6"/>
        <v>424.10171343891852</v>
      </c>
      <c r="G35" s="13">
        <f>SUMSQ($E$3:E35)/A35</f>
        <v>1065798.4113008974</v>
      </c>
      <c r="H35" s="13">
        <f>SUM($F$3:F35)/A35</f>
        <v>730.22063143241269</v>
      </c>
      <c r="I35" s="9">
        <f t="shared" si="7"/>
        <v>6.3631164807039537</v>
      </c>
      <c r="J35" s="9">
        <f>AVERAGE($I$3:I35)</f>
        <v>17.741355670078995</v>
      </c>
      <c r="K35" s="9">
        <f>SUM($E$3:E35)/H35</f>
        <v>5.2688258441398448</v>
      </c>
      <c r="L35" s="13">
        <f t="shared" si="8"/>
        <v>912.77578929051583</v>
      </c>
    </row>
    <row r="36" spans="1:12" x14ac:dyDescent="0.3">
      <c r="A36" s="6">
        <v>34</v>
      </c>
      <c r="B36" s="6">
        <v>7523</v>
      </c>
      <c r="C36" s="13">
        <f>'Regresión lineal Holt'!$B$19+'Regresión lineal Holt'!$B$20*A36</f>
        <v>6269.9309345188476</v>
      </c>
      <c r="D36" s="13">
        <f t="shared" si="0"/>
        <v>6269.9309345188476</v>
      </c>
      <c r="E36" s="13">
        <f t="shared" si="5"/>
        <v>-1253.0690654811524</v>
      </c>
      <c r="F36" s="13">
        <f t="shared" si="6"/>
        <v>1253.0690654811524</v>
      </c>
      <c r="G36" s="13">
        <f>SUMSQ($E$3:E36)/A36</f>
        <v>1080633.2251704538</v>
      </c>
      <c r="H36" s="13">
        <f>SUM($F$3:F36)/A36</f>
        <v>745.59852655149325</v>
      </c>
      <c r="I36" s="9">
        <f t="shared" si="7"/>
        <v>16.656507583160341</v>
      </c>
      <c r="J36" s="9">
        <f>AVERAGE($I$3:I36)</f>
        <v>17.709448373404914</v>
      </c>
      <c r="K36" s="9">
        <f>SUM($E$3:E36)/H36</f>
        <v>3.479535134455348</v>
      </c>
      <c r="L36" s="13">
        <f t="shared" si="8"/>
        <v>931.99815818936656</v>
      </c>
    </row>
    <row r="37" spans="1:12" x14ac:dyDescent="0.3">
      <c r="A37" s="6">
        <v>35</v>
      </c>
      <c r="B37" s="6">
        <v>6096</v>
      </c>
      <c r="C37" s="13">
        <f>'Regresión lineal Holt'!$B$19+'Regresión lineal Holt'!$B$20*A37</f>
        <v>6298.9635824766137</v>
      </c>
      <c r="D37" s="13">
        <f t="shared" si="0"/>
        <v>6298.9635824766137</v>
      </c>
      <c r="E37" s="13">
        <f t="shared" si="5"/>
        <v>202.96358247661374</v>
      </c>
      <c r="F37" s="13">
        <f t="shared" si="6"/>
        <v>202.96358247661374</v>
      </c>
      <c r="G37" s="13">
        <f>SUMSQ($E$3:E37)/A37</f>
        <v>1050934.9677602048</v>
      </c>
      <c r="H37" s="13">
        <f>SUM($F$3:F37)/A37</f>
        <v>730.09467100649681</v>
      </c>
      <c r="I37" s="9">
        <f t="shared" si="7"/>
        <v>3.3294550931203046</v>
      </c>
      <c r="J37" s="9">
        <f>AVERAGE($I$3:I37)</f>
        <v>17.298591422539641</v>
      </c>
      <c r="K37" s="9">
        <f>SUM($E$3:E37)/H37</f>
        <v>3.8314207224035215</v>
      </c>
      <c r="L37" s="13">
        <f t="shared" si="8"/>
        <v>912.61833875812101</v>
      </c>
    </row>
    <row r="38" spans="1:12" x14ac:dyDescent="0.3">
      <c r="A38" s="6">
        <v>36</v>
      </c>
      <c r="B38" s="6">
        <v>6876</v>
      </c>
      <c r="C38" s="13">
        <f>'Regresión lineal Holt'!$B$19+'Regresión lineal Holt'!$B$20*A38</f>
        <v>6327.996230434379</v>
      </c>
      <c r="D38" s="13">
        <f t="shared" si="0"/>
        <v>6327.996230434379</v>
      </c>
      <c r="E38" s="13">
        <f t="shared" si="5"/>
        <v>-548.00376956562104</v>
      </c>
      <c r="F38" s="13">
        <f t="shared" si="6"/>
        <v>548.00376956562104</v>
      </c>
      <c r="G38" s="13">
        <f>SUMSQ($E$3:E38)/A38</f>
        <v>1030084.2223073696</v>
      </c>
      <c r="H38" s="13">
        <f>SUM($F$3:F38)/A38</f>
        <v>725.03659041091692</v>
      </c>
      <c r="I38" s="9">
        <f t="shared" si="7"/>
        <v>7.9698046766378861</v>
      </c>
      <c r="J38" s="9">
        <f>AVERAGE($I$3:I38)</f>
        <v>17.039458457375702</v>
      </c>
      <c r="K38" s="9">
        <f>SUM($E$3:E38)/H38</f>
        <v>3.1023207821418448</v>
      </c>
      <c r="L38" s="13">
        <f t="shared" si="8"/>
        <v>906.29573801364609</v>
      </c>
    </row>
    <row r="39" spans="1:12" x14ac:dyDescent="0.3">
      <c r="A39" s="6">
        <v>37</v>
      </c>
      <c r="B39" s="6">
        <v>6601</v>
      </c>
      <c r="C39" s="13">
        <f>'Regresión lineal Holt'!$B$19+'Regresión lineal Holt'!$B$20*A39</f>
        <v>6357.028878392146</v>
      </c>
      <c r="D39" s="13">
        <f t="shared" si="0"/>
        <v>6357.028878392146</v>
      </c>
      <c r="E39" s="13">
        <f t="shared" si="5"/>
        <v>-243.971121607854</v>
      </c>
      <c r="F39" s="13">
        <f t="shared" si="6"/>
        <v>243.971121607854</v>
      </c>
      <c r="G39" s="13">
        <f>SUMSQ($E$3:E39)/A39</f>
        <v>1003852.8084119973</v>
      </c>
      <c r="H39" s="13">
        <f>SUM($F$3:F39)/A39</f>
        <v>712.03482098380709</v>
      </c>
      <c r="I39" s="9">
        <f t="shared" si="7"/>
        <v>3.6959721497932736</v>
      </c>
      <c r="J39" s="9">
        <f>AVERAGE($I$3:I39)</f>
        <v>16.678823692305908</v>
      </c>
      <c r="K39" s="9">
        <f>SUM($E$3:E39)/H39</f>
        <v>2.8163299062628329</v>
      </c>
      <c r="L39" s="13">
        <f t="shared" si="8"/>
        <v>890.04352622975887</v>
      </c>
    </row>
    <row r="40" spans="1:12" x14ac:dyDescent="0.3">
      <c r="A40" s="6">
        <v>38</v>
      </c>
      <c r="B40" s="6">
        <v>6299</v>
      </c>
      <c r="C40" s="13">
        <f>'Regresión lineal Holt'!$B$19+'Regresión lineal Holt'!$B$20*A40</f>
        <v>6386.0615263499112</v>
      </c>
      <c r="D40" s="13">
        <f t="shared" si="0"/>
        <v>6386.0615263499112</v>
      </c>
      <c r="E40" s="13">
        <f t="shared" si="5"/>
        <v>87.061526349911219</v>
      </c>
      <c r="F40" s="13">
        <f t="shared" si="6"/>
        <v>87.061526349911219</v>
      </c>
      <c r="G40" s="13">
        <f>SUMSQ($E$3:E40)/A40</f>
        <v>977635.09527932305</v>
      </c>
      <c r="H40" s="13">
        <f>SUM($F$3:F40)/A40</f>
        <v>695.58815533554662</v>
      </c>
      <c r="I40" s="9">
        <f t="shared" si="7"/>
        <v>1.3821483783126087</v>
      </c>
      <c r="J40" s="9">
        <f>AVERAGE($I$3:I40)</f>
        <v>16.276279605095556</v>
      </c>
      <c r="K40" s="9">
        <f>SUM($E$3:E40)/H40</f>
        <v>3.0080823989559708</v>
      </c>
      <c r="L40" s="13">
        <f t="shared" si="8"/>
        <v>869.48519416943327</v>
      </c>
    </row>
    <row r="41" spans="1:12" x14ac:dyDescent="0.3">
      <c r="A41" s="6">
        <v>39</v>
      </c>
      <c r="B41" s="6">
        <v>7377</v>
      </c>
      <c r="C41" s="13">
        <f>'Regresión lineal Holt'!$B$19+'Regresión lineal Holt'!$B$20*A41</f>
        <v>6415.0941743076773</v>
      </c>
      <c r="D41" s="13">
        <f t="shared" si="0"/>
        <v>6415.0941743076773</v>
      </c>
      <c r="E41" s="13">
        <f t="shared" si="5"/>
        <v>-961.90582569232265</v>
      </c>
      <c r="F41" s="13">
        <f t="shared" si="6"/>
        <v>961.90582569232265</v>
      </c>
      <c r="G41" s="13">
        <f>SUMSQ($E$3:E41)/A41</f>
        <v>976292.21636192582</v>
      </c>
      <c r="H41" s="13">
        <f>SUM($F$3:F41)/A41</f>
        <v>702.4168135498229</v>
      </c>
      <c r="I41" s="9">
        <f t="shared" si="7"/>
        <v>13.039254787750071</v>
      </c>
      <c r="J41" s="9">
        <f>AVERAGE($I$3:I41)</f>
        <v>16.193278968753368</v>
      </c>
      <c r="K41" s="9">
        <f>SUM($E$3:E41)/H41</f>
        <v>1.6094157193955054</v>
      </c>
      <c r="L41" s="13">
        <f t="shared" si="8"/>
        <v>878.02101693727866</v>
      </c>
    </row>
    <row r="42" spans="1:12" x14ac:dyDescent="0.3">
      <c r="A42" s="6">
        <v>40</v>
      </c>
      <c r="B42" s="6">
        <v>6694</v>
      </c>
      <c r="C42" s="13">
        <f>'Regresión lineal Holt'!$B$19+'Regresión lineal Holt'!$B$20*A42</f>
        <v>6444.1268222654435</v>
      </c>
      <c r="D42" s="13">
        <f t="shared" si="0"/>
        <v>6444.1268222654435</v>
      </c>
      <c r="E42" s="13">
        <f t="shared" si="5"/>
        <v>-249.87317773455652</v>
      </c>
      <c r="F42" s="13">
        <f t="shared" si="6"/>
        <v>249.87317773455652</v>
      </c>
      <c r="G42" s="13">
        <f>SUMSQ($E$3:E42)/A42</f>
        <v>953445.82607665681</v>
      </c>
      <c r="H42" s="13">
        <f>SUM($F$3:F42)/A42</f>
        <v>691.10322265444131</v>
      </c>
      <c r="I42" s="9">
        <f t="shared" si="7"/>
        <v>3.7327932138415973</v>
      </c>
      <c r="J42" s="9">
        <f>AVERAGE($I$3:I42)</f>
        <v>15.881766824880572</v>
      </c>
      <c r="K42" s="9">
        <f>SUM($E$3:E42)/H42</f>
        <v>1.2742054366031268</v>
      </c>
      <c r="L42" s="13">
        <f t="shared" si="8"/>
        <v>863.87902831805161</v>
      </c>
    </row>
    <row r="43" spans="1:12" x14ac:dyDescent="0.3">
      <c r="A43" s="6">
        <v>41</v>
      </c>
      <c r="B43" s="6">
        <v>7617</v>
      </c>
      <c r="C43" s="13">
        <f>'Regresión lineal Holt'!$B$19+'Regresión lineal Holt'!$B$20*A43</f>
        <v>6473.1594702232096</v>
      </c>
      <c r="D43" s="13">
        <f t="shared" si="0"/>
        <v>6473.1594702232096</v>
      </c>
      <c r="E43" s="13">
        <f t="shared" si="5"/>
        <v>-1143.8405297767904</v>
      </c>
      <c r="F43" s="13">
        <f t="shared" si="6"/>
        <v>1143.8405297767904</v>
      </c>
      <c r="G43" s="13">
        <f>SUMSQ($E$3:E43)/A43</f>
        <v>962102.54147869081</v>
      </c>
      <c r="H43" s="13">
        <f>SUM($F$3:F43)/A43</f>
        <v>702.14559599888878</v>
      </c>
      <c r="I43" s="9">
        <f t="shared" si="7"/>
        <v>15.016942756686232</v>
      </c>
      <c r="J43" s="9">
        <f>AVERAGE($I$3:I43)</f>
        <v>15.860673554924613</v>
      </c>
      <c r="K43" s="9">
        <f>SUM($E$3:E43)/H43</f>
        <v>-0.37489809480621833</v>
      </c>
      <c r="L43" s="13">
        <f t="shared" si="8"/>
        <v>877.681994998611</v>
      </c>
    </row>
    <row r="44" spans="1:12" x14ac:dyDescent="0.3">
      <c r="A44" s="6">
        <v>42</v>
      </c>
      <c r="B44" s="6">
        <v>6933</v>
      </c>
      <c r="C44" s="13">
        <f>'Regresión lineal Holt'!$B$19+'Regresión lineal Holt'!$B$20*A44</f>
        <v>6502.1921181809757</v>
      </c>
      <c r="D44" s="13">
        <f t="shared" si="0"/>
        <v>6502.1921181809757</v>
      </c>
      <c r="E44" s="13">
        <f t="shared" si="5"/>
        <v>-430.80788181902426</v>
      </c>
      <c r="F44" s="13">
        <f t="shared" si="6"/>
        <v>430.80788181902426</v>
      </c>
      <c r="G44" s="13">
        <f>SUMSQ($E$3:E44)/A44</f>
        <v>943614.2769443742</v>
      </c>
      <c r="H44" s="13">
        <f>SUM($F$3:F44)/A44</f>
        <v>695.68517423270146</v>
      </c>
      <c r="I44" s="9">
        <f t="shared" si="7"/>
        <v>6.213873962484123</v>
      </c>
      <c r="J44" s="9">
        <f>AVERAGE($I$3:I44)</f>
        <v>15.630987850342697</v>
      </c>
      <c r="K44" s="9">
        <f>SUM($E$3:E44)/H44</f>
        <v>-0.99763650821087191</v>
      </c>
      <c r="L44" s="13">
        <f t="shared" si="8"/>
        <v>869.60646779087688</v>
      </c>
    </row>
    <row r="45" spans="1:12" x14ac:dyDescent="0.3">
      <c r="A45" s="6">
        <v>43</v>
      </c>
      <c r="B45" s="6">
        <v>6381</v>
      </c>
      <c r="C45" s="13">
        <f>'Regresión lineal Holt'!$B$19+'Regresión lineal Holt'!$B$20*A45</f>
        <v>6531.2247661387419</v>
      </c>
      <c r="D45" s="13">
        <f t="shared" si="0"/>
        <v>6531.2247661387419</v>
      </c>
      <c r="E45" s="13">
        <f t="shared" si="5"/>
        <v>150.22476613874187</v>
      </c>
      <c r="F45" s="13">
        <f t="shared" si="6"/>
        <v>150.22476613874187</v>
      </c>
      <c r="G45" s="13">
        <f>SUMSQ($E$3:E45)/A45</f>
        <v>922194.58400058502</v>
      </c>
      <c r="H45" s="13">
        <f>SUM($F$3:F45)/A45</f>
        <v>683.00004846307456</v>
      </c>
      <c r="I45" s="9">
        <f t="shared" si="7"/>
        <v>2.3542511540313722</v>
      </c>
      <c r="J45" s="9">
        <f>AVERAGE($I$3:I45)</f>
        <v>15.322226531823828</v>
      </c>
      <c r="K45" s="9">
        <f>SUM($E$3:E45)/H45</f>
        <v>-0.79621687161013888</v>
      </c>
      <c r="L45" s="13">
        <f t="shared" si="8"/>
        <v>853.7500605788432</v>
      </c>
    </row>
    <row r="46" spans="1:12" x14ac:dyDescent="0.3">
      <c r="A46" s="6">
        <v>44</v>
      </c>
      <c r="B46" s="6">
        <v>7553</v>
      </c>
      <c r="C46" s="13">
        <f>'Regresión lineal Holt'!$B$19+'Regresión lineal Holt'!$B$20*A46</f>
        <v>6560.257414096508</v>
      </c>
      <c r="D46" s="13">
        <f t="shared" si="0"/>
        <v>6560.257414096508</v>
      </c>
      <c r="E46" s="13">
        <f t="shared" si="5"/>
        <v>-992.742585903492</v>
      </c>
      <c r="F46" s="13">
        <f t="shared" si="6"/>
        <v>992.742585903492</v>
      </c>
      <c r="G46" s="13">
        <f>SUMSQ($E$3:E46)/A46</f>
        <v>923634.20349753427</v>
      </c>
      <c r="H46" s="13">
        <f>SUM($F$3:F46)/A46</f>
        <v>690.03965158672042</v>
      </c>
      <c r="I46" s="9">
        <f t="shared" si="7"/>
        <v>13.143685765967058</v>
      </c>
      <c r="J46" s="9">
        <f>AVERAGE($I$3:I46)</f>
        <v>15.27271424169072</v>
      </c>
      <c r="K46" s="9">
        <f>SUM($E$3:E46)/H46</f>
        <v>-2.2267687722974685</v>
      </c>
      <c r="L46" s="13">
        <f t="shared" si="8"/>
        <v>862.54956448340056</v>
      </c>
    </row>
    <row r="47" spans="1:12" x14ac:dyDescent="0.3">
      <c r="A47" s="6">
        <v>45</v>
      </c>
      <c r="B47" s="6">
        <v>7291</v>
      </c>
      <c r="C47" s="13">
        <f>'Regresión lineal Holt'!$B$19+'Regresión lineal Holt'!$B$20*A47</f>
        <v>6589.2900620542732</v>
      </c>
      <c r="D47" s="13">
        <f t="shared" si="0"/>
        <v>6589.2900620542732</v>
      </c>
      <c r="E47" s="13">
        <f t="shared" si="5"/>
        <v>-701.70993794572678</v>
      </c>
      <c r="F47" s="13">
        <f t="shared" si="6"/>
        <v>701.70993794572678</v>
      </c>
      <c r="G47" s="13">
        <f>SUMSQ($E$3:E47)/A47</f>
        <v>914051.15090896236</v>
      </c>
      <c r="H47" s="13">
        <f>SUM($F$3:F47)/A47</f>
        <v>690.29899128358716</v>
      </c>
      <c r="I47" s="9">
        <f t="shared" si="7"/>
        <v>9.6243305163314599</v>
      </c>
      <c r="J47" s="9">
        <f>AVERAGE($I$3:I47)</f>
        <v>15.147194603349403</v>
      </c>
      <c r="K47" s="9">
        <f>SUM($E$3:E47)/H47</f>
        <v>-3.2424626343203511</v>
      </c>
      <c r="L47" s="13">
        <f t="shared" si="8"/>
        <v>862.873739104484</v>
      </c>
    </row>
    <row r="48" spans="1:12" x14ac:dyDescent="0.3">
      <c r="A48" s="6">
        <v>46</v>
      </c>
      <c r="B48" s="6">
        <v>7353</v>
      </c>
      <c r="C48" s="13">
        <f>'Regresión lineal Holt'!$B$19+'Regresión lineal Holt'!$B$20*A48</f>
        <v>6618.3227100120403</v>
      </c>
      <c r="D48" s="13">
        <f t="shared" si="0"/>
        <v>6618.3227100120403</v>
      </c>
      <c r="E48" s="13">
        <f t="shared" si="5"/>
        <v>-734.67728998795974</v>
      </c>
      <c r="F48" s="13">
        <f t="shared" si="6"/>
        <v>734.67728998795974</v>
      </c>
      <c r="G48" s="13">
        <f>SUMSQ($E$3:E48)/A48</f>
        <v>905914.18502885569</v>
      </c>
      <c r="H48" s="13">
        <f>SUM($F$3:F48)/A48</f>
        <v>691.26373690759522</v>
      </c>
      <c r="I48" s="9">
        <f t="shared" si="7"/>
        <v>9.99153121158656</v>
      </c>
      <c r="J48" s="9">
        <f>AVERAGE($I$3:I48)</f>
        <v>15.035114964398037</v>
      </c>
      <c r="K48" s="9">
        <f>SUM($E$3:E48)/H48</f>
        <v>-4.3007405379510457</v>
      </c>
      <c r="L48" s="13">
        <f t="shared" si="8"/>
        <v>864.07967113449399</v>
      </c>
    </row>
    <row r="49" spans="1:12" x14ac:dyDescent="0.3">
      <c r="A49" s="6">
        <v>47</v>
      </c>
      <c r="B49" s="6">
        <v>6350</v>
      </c>
      <c r="C49" s="13">
        <f>'Regresión lineal Holt'!$B$19+'Regresión lineal Holt'!$B$20*A49</f>
        <v>6647.3553579698055</v>
      </c>
      <c r="D49" s="13">
        <f t="shared" si="0"/>
        <v>6647.3553579698055</v>
      </c>
      <c r="E49" s="13">
        <f t="shared" si="5"/>
        <v>297.35535796980548</v>
      </c>
      <c r="F49" s="13">
        <f t="shared" si="6"/>
        <v>297.35535796980548</v>
      </c>
      <c r="G49" s="13">
        <f>SUMSQ($E$3:E49)/A49</f>
        <v>888520.69617533428</v>
      </c>
      <c r="H49" s="13">
        <f>SUM($F$3:F49)/A49</f>
        <v>682.88270756849329</v>
      </c>
      <c r="I49" s="9">
        <f t="shared" si="7"/>
        <v>4.6827615428315825</v>
      </c>
      <c r="J49" s="9">
        <f>AVERAGE($I$3:I49)</f>
        <v>14.814852125641304</v>
      </c>
      <c r="K49" s="9">
        <f>SUM($E$3:E49)/H49</f>
        <v>-3.9180822535264639</v>
      </c>
      <c r="L49" s="13">
        <f t="shared" si="8"/>
        <v>853.60338446061655</v>
      </c>
    </row>
    <row r="50" spans="1:12" x14ac:dyDescent="0.3">
      <c r="A50" s="6">
        <v>48</v>
      </c>
      <c r="B50" s="6">
        <v>6727</v>
      </c>
      <c r="C50" s="13">
        <f>'Regresión lineal Holt'!$B$19+'Regresión lineal Holt'!$B$20*A50</f>
        <v>6676.3880059275716</v>
      </c>
      <c r="D50" s="13">
        <f t="shared" si="0"/>
        <v>6676.3880059275716</v>
      </c>
      <c r="E50" s="13">
        <f t="shared" si="5"/>
        <v>-50.611994072428388</v>
      </c>
      <c r="F50" s="13">
        <f t="shared" si="6"/>
        <v>50.611994072428388</v>
      </c>
      <c r="G50" s="13">
        <f>SUMSQ($E$3:E50)/A50</f>
        <v>870063.2144621812</v>
      </c>
      <c r="H50" s="13">
        <f>SUM($F$3:F50)/A50</f>
        <v>669.71040103732525</v>
      </c>
      <c r="I50" s="9">
        <f t="shared" si="7"/>
        <v>0.75237095395314979</v>
      </c>
      <c r="J50" s="9">
        <f>AVERAGE($I$3:I50)</f>
        <v>14.521883767897799</v>
      </c>
      <c r="K50" s="9">
        <f>SUM($E$3:E50)/H50</f>
        <v>-4.0707186384054728</v>
      </c>
      <c r="L50" s="13">
        <f t="shared" si="8"/>
        <v>837.13800129665651</v>
      </c>
    </row>
    <row r="51" spans="1:12" x14ac:dyDescent="0.3">
      <c r="A51" s="6">
        <v>49</v>
      </c>
      <c r="B51" s="6">
        <v>6848</v>
      </c>
      <c r="C51" s="13">
        <f>'Regresión lineal Holt'!$B$19+'Regresión lineal Holt'!$B$20*A51</f>
        <v>6705.4206538853377</v>
      </c>
      <c r="D51" s="13">
        <f t="shared" si="0"/>
        <v>6705.4206538853377</v>
      </c>
      <c r="E51" s="13">
        <f t="shared" si="5"/>
        <v>-142.57934611466226</v>
      </c>
      <c r="F51" s="13">
        <f t="shared" si="6"/>
        <v>142.57934611466226</v>
      </c>
      <c r="G51" s="13">
        <f>SUMSQ($E$3:E51)/A51</f>
        <v>852721.69722700375</v>
      </c>
      <c r="H51" s="13">
        <f>SUM($F$3:F51)/A51</f>
        <v>658.95262440625049</v>
      </c>
      <c r="I51" s="9">
        <f t="shared" si="7"/>
        <v>2.0820582084500914</v>
      </c>
      <c r="J51" s="9">
        <f>AVERAGE($I$3:I51)</f>
        <v>14.268009776888663</v>
      </c>
      <c r="K51" s="9">
        <f>SUM($E$3:E51)/H51</f>
        <v>-4.353548118176513</v>
      </c>
      <c r="L51" s="13">
        <f t="shared" si="8"/>
        <v>823.69078050781309</v>
      </c>
    </row>
    <row r="52" spans="1:12" x14ac:dyDescent="0.3">
      <c r="A52" s="6">
        <v>50</v>
      </c>
      <c r="B52" s="6">
        <v>6097</v>
      </c>
      <c r="C52" s="13">
        <f>'Regresión lineal Holt'!$B$19+'Regresión lineal Holt'!$B$20*A52</f>
        <v>6734.4533018431039</v>
      </c>
      <c r="D52" s="13">
        <f t="shared" si="0"/>
        <v>6734.4533018431039</v>
      </c>
      <c r="E52" s="13">
        <f t="shared" si="5"/>
        <v>637.45330184310387</v>
      </c>
      <c r="F52" s="13">
        <f t="shared" si="6"/>
        <v>637.45330184310387</v>
      </c>
      <c r="G52" s="13">
        <f>SUMSQ($E$3:E52)/A52</f>
        <v>843794.19752307725</v>
      </c>
      <c r="H52" s="13">
        <f>SUM($F$3:F52)/A52</f>
        <v>658.52263795498754</v>
      </c>
      <c r="I52" s="9">
        <f t="shared" si="7"/>
        <v>10.455196028261504</v>
      </c>
      <c r="J52" s="9">
        <f>AVERAGE($I$3:I52)</f>
        <v>14.191753501916121</v>
      </c>
      <c r="K52" s="9">
        <f>SUM($E$3:E52)/H52</f>
        <v>-3.3883856491820739</v>
      </c>
      <c r="L52" s="13">
        <f t="shared" si="8"/>
        <v>823.15329744373446</v>
      </c>
    </row>
    <row r="53" spans="1:12" x14ac:dyDescent="0.3">
      <c r="A53" s="6">
        <v>51</v>
      </c>
      <c r="B53" s="6">
        <v>7174</v>
      </c>
      <c r="C53" s="13">
        <f>'Regresión lineal Holt'!$B$19+'Regresión lineal Holt'!$B$20*A53</f>
        <v>6763.48594980087</v>
      </c>
      <c r="D53" s="13">
        <f t="shared" si="0"/>
        <v>6763.48594980087</v>
      </c>
      <c r="E53" s="13">
        <f t="shared" si="5"/>
        <v>-410.51405019913</v>
      </c>
      <c r="F53" s="13">
        <f t="shared" si="6"/>
        <v>410.51405019913</v>
      </c>
      <c r="G53" s="13">
        <f>SUMSQ($E$3:E53)/A53</f>
        <v>830553.56199146586</v>
      </c>
      <c r="H53" s="13">
        <f>SUM($F$3:F53)/A53</f>
        <v>653.65972446957858</v>
      </c>
      <c r="I53" s="9">
        <f t="shared" si="7"/>
        <v>5.7222477028035961</v>
      </c>
      <c r="J53" s="9">
        <f>AVERAGE($I$3:I53)</f>
        <v>14.02568476075705</v>
      </c>
      <c r="K53" s="9">
        <f>SUM($E$3:E53)/H53</f>
        <v>-4.0416176909952544</v>
      </c>
      <c r="L53" s="13">
        <f t="shared" si="8"/>
        <v>817.07465558697322</v>
      </c>
    </row>
    <row r="54" spans="1:12" x14ac:dyDescent="0.3">
      <c r="A54" s="6">
        <v>52</v>
      </c>
      <c r="B54" s="6">
        <v>6289</v>
      </c>
      <c r="C54" s="13">
        <f>'Regresión lineal Holt'!$B$19+'Regresión lineal Holt'!$B$20*A54</f>
        <v>6792.5185977586361</v>
      </c>
      <c r="D54" s="13">
        <f t="shared" si="0"/>
        <v>6792.5185977586361</v>
      </c>
      <c r="E54" s="13">
        <f t="shared" si="5"/>
        <v>503.51859775863613</v>
      </c>
      <c r="F54" s="13">
        <f t="shared" si="6"/>
        <v>503.51859775863613</v>
      </c>
      <c r="G54" s="13">
        <f>SUMSQ($E$3:E54)/A54</f>
        <v>819456.97384333808</v>
      </c>
      <c r="H54" s="13">
        <f>SUM($F$3:F54)/A54</f>
        <v>650.77239510975278</v>
      </c>
      <c r="I54" s="9">
        <f t="shared" si="7"/>
        <v>8.0063380149250456</v>
      </c>
      <c r="J54" s="9">
        <f>AVERAGE($I$3:I54)</f>
        <v>13.909928092567974</v>
      </c>
      <c r="K54" s="9">
        <f>SUM($E$3:E54)/H54</f>
        <v>-3.2858248515413253</v>
      </c>
      <c r="L54" s="13">
        <f t="shared" si="8"/>
        <v>813.46549388719097</v>
      </c>
    </row>
    <row r="55" spans="1:12" x14ac:dyDescent="0.3">
      <c r="A55" s="6">
        <v>53</v>
      </c>
      <c r="B55" s="6">
        <v>6927</v>
      </c>
      <c r="C55" s="13">
        <f>'Regresión lineal Holt'!$B$19+'Regresión lineal Holt'!$B$20*A55</f>
        <v>6821.5512457164023</v>
      </c>
      <c r="D55" s="13">
        <f t="shared" si="0"/>
        <v>6821.5512457164023</v>
      </c>
      <c r="E55" s="13">
        <f t="shared" si="5"/>
        <v>-105.44875428359774</v>
      </c>
      <c r="F55" s="13">
        <f t="shared" si="6"/>
        <v>105.44875428359774</v>
      </c>
      <c r="G55" s="13">
        <f>SUMSQ($E$3:E55)/A55</f>
        <v>804205.32225723658</v>
      </c>
      <c r="H55" s="13">
        <f>SUM($F$3:F55)/A55</f>
        <v>640.4832698111461</v>
      </c>
      <c r="I55" s="9">
        <f t="shared" si="7"/>
        <v>1.5222860442269055</v>
      </c>
      <c r="J55" s="9">
        <f>AVERAGE($I$3:I55)</f>
        <v>13.676198997316256</v>
      </c>
      <c r="K55" s="9">
        <f>SUM($E$3:E55)/H55</f>
        <v>-3.5032497624706047</v>
      </c>
      <c r="L55" s="13">
        <f t="shared" si="8"/>
        <v>800.60408726393257</v>
      </c>
    </row>
    <row r="56" spans="1:12" x14ac:dyDescent="0.3">
      <c r="A56" s="6">
        <v>54</v>
      </c>
      <c r="B56" s="6">
        <v>6605</v>
      </c>
      <c r="C56" s="13">
        <f>'Regresión lineal Holt'!$B$19+'Regresión lineal Holt'!$B$20*A56</f>
        <v>6850.5838936741684</v>
      </c>
      <c r="D56" s="13">
        <f t="shared" si="0"/>
        <v>6850.5838936741684</v>
      </c>
      <c r="E56" s="13">
        <f t="shared" si="5"/>
        <v>245.58389367416839</v>
      </c>
      <c r="F56" s="13">
        <f t="shared" si="6"/>
        <v>245.58389367416839</v>
      </c>
      <c r="G56" s="13">
        <f>SUMSQ($E$3:E56)/A56</f>
        <v>790429.50978640188</v>
      </c>
      <c r="H56" s="13">
        <f>SUM($F$3:F56)/A56</f>
        <v>633.17031840120205</v>
      </c>
      <c r="I56" s="9">
        <f t="shared" si="7"/>
        <v>3.7181513046808239</v>
      </c>
      <c r="J56" s="9">
        <f>AVERAGE($I$3:I56)</f>
        <v>13.491790706711898</v>
      </c>
      <c r="K56" s="9">
        <f>SUM($E$3:E56)/H56</f>
        <v>-3.1558475043550493</v>
      </c>
      <c r="L56" s="13">
        <f t="shared" si="8"/>
        <v>791.46289800150259</v>
      </c>
    </row>
    <row r="57" spans="1:12" x14ac:dyDescent="0.3">
      <c r="A57" s="6">
        <v>55</v>
      </c>
      <c r="B57" s="6">
        <v>7075</v>
      </c>
      <c r="C57" s="13">
        <f>'Regresión lineal Holt'!$B$19+'Regresión lineal Holt'!$B$20*A57</f>
        <v>6879.6165416319345</v>
      </c>
      <c r="D57" s="13">
        <f t="shared" si="0"/>
        <v>6879.6165416319345</v>
      </c>
      <c r="E57" s="13">
        <f t="shared" si="5"/>
        <v>-195.38345836806548</v>
      </c>
      <c r="F57" s="13">
        <f t="shared" si="6"/>
        <v>195.38345836806548</v>
      </c>
      <c r="G57" s="13">
        <f>SUMSQ($E$3:E57)/A57</f>
        <v>776752.14953217399</v>
      </c>
      <c r="H57" s="13">
        <f>SUM($F$3:F57)/A57</f>
        <v>625.21055730969056</v>
      </c>
      <c r="I57" s="9">
        <f t="shared" si="7"/>
        <v>2.7616036518454483</v>
      </c>
      <c r="J57" s="9">
        <f>AVERAGE($I$3:I57)</f>
        <v>13.296696396623416</v>
      </c>
      <c r="K57" s="9">
        <f>SUM($E$3:E57)/H57</f>
        <v>-3.5085338881116033</v>
      </c>
      <c r="L57" s="13">
        <f t="shared" si="8"/>
        <v>781.5131966371132</v>
      </c>
    </row>
    <row r="58" spans="1:12" x14ac:dyDescent="0.3">
      <c r="A58" s="6">
        <v>56</v>
      </c>
      <c r="B58" s="6">
        <v>7057</v>
      </c>
      <c r="C58" s="13">
        <f>'Regresión lineal Holt'!$B$19+'Regresión lineal Holt'!$B$20*A58</f>
        <v>6908.6491895896997</v>
      </c>
      <c r="D58" s="13">
        <f t="shared" si="0"/>
        <v>6908.6491895896997</v>
      </c>
      <c r="E58" s="13">
        <f t="shared" si="5"/>
        <v>-148.35081041030026</v>
      </c>
      <c r="F58" s="13">
        <f t="shared" si="6"/>
        <v>148.35081041030026</v>
      </c>
      <c r="G58" s="13">
        <f>SUMSQ($E$3:E58)/A58</f>
        <v>763274.57477176725</v>
      </c>
      <c r="H58" s="13">
        <f>SUM($F$3:F58)/A58</f>
        <v>616.69520468648716</v>
      </c>
      <c r="I58" s="9">
        <f t="shared" si="7"/>
        <v>2.1021795438614177</v>
      </c>
      <c r="J58" s="9">
        <f>AVERAGE($I$3:I58)</f>
        <v>13.096794309966953</v>
      </c>
      <c r="K58" s="9">
        <f>SUM($E$3:E58)/H58</f>
        <v>-3.7975376168638575</v>
      </c>
      <c r="L58" s="13">
        <f t="shared" si="8"/>
        <v>770.86900585810895</v>
      </c>
    </row>
    <row r="59" spans="1:12" x14ac:dyDescent="0.3">
      <c r="A59" s="6">
        <v>57</v>
      </c>
      <c r="B59" s="6">
        <v>6812</v>
      </c>
      <c r="C59" s="13">
        <f>'Regresión lineal Holt'!$B$19+'Regresión lineal Holt'!$B$20*A59</f>
        <v>6937.6818375474668</v>
      </c>
      <c r="D59" s="13">
        <f t="shared" si="0"/>
        <v>6937.6818375474668</v>
      </c>
      <c r="E59" s="13">
        <f t="shared" si="5"/>
        <v>125.68183754746678</v>
      </c>
      <c r="F59" s="13">
        <f t="shared" si="6"/>
        <v>125.68183754746678</v>
      </c>
      <c r="G59" s="13">
        <f>SUMSQ($E$3:E59)/A59</f>
        <v>750160.91423698724</v>
      </c>
      <c r="H59" s="13">
        <f>SUM($F$3:F59)/A59</f>
        <v>608.08093508755701</v>
      </c>
      <c r="I59" s="9">
        <f t="shared" si="7"/>
        <v>1.8450064231865353</v>
      </c>
      <c r="J59" s="9">
        <f>AVERAGE($I$3:I59)</f>
        <v>12.899394522479577</v>
      </c>
      <c r="K59" s="9">
        <f>SUM($E$3:E59)/H59</f>
        <v>-3.6446487178058131</v>
      </c>
      <c r="L59" s="13">
        <f t="shared" si="8"/>
        <v>760.10116885944626</v>
      </c>
    </row>
    <row r="60" spans="1:12" x14ac:dyDescent="0.3">
      <c r="A60" s="6">
        <v>58</v>
      </c>
      <c r="B60" s="6">
        <v>6478</v>
      </c>
      <c r="C60" s="13">
        <f>'Regresión lineal Holt'!$B$19+'Regresión lineal Holt'!$B$20*A60</f>
        <v>6966.714485505232</v>
      </c>
      <c r="D60" s="13">
        <f t="shared" si="0"/>
        <v>6966.714485505232</v>
      </c>
      <c r="E60" s="13">
        <f t="shared" si="5"/>
        <v>488.71448550523201</v>
      </c>
      <c r="F60" s="13">
        <f t="shared" si="6"/>
        <v>488.71448550523201</v>
      </c>
      <c r="G60" s="13">
        <f>SUMSQ($E$3:E60)/A60</f>
        <v>741345.06827329169</v>
      </c>
      <c r="H60" s="13">
        <f>SUM($F$3:F60)/A60</f>
        <v>606.02289285337895</v>
      </c>
      <c r="I60" s="9">
        <f t="shared" si="7"/>
        <v>7.544218670966842</v>
      </c>
      <c r="J60" s="9">
        <f>AVERAGE($I$3:I60)</f>
        <v>12.807063904350047</v>
      </c>
      <c r="K60" s="9">
        <f>SUM($E$3:E60)/H60</f>
        <v>-2.8505967930517602</v>
      </c>
      <c r="L60" s="13">
        <f t="shared" si="8"/>
        <v>757.52861606672366</v>
      </c>
    </row>
    <row r="61" spans="1:12" x14ac:dyDescent="0.3">
      <c r="A61" s="6">
        <v>59</v>
      </c>
      <c r="B61" s="6">
        <v>5630</v>
      </c>
      <c r="C61" s="13">
        <f>'Regresión lineal Holt'!$B$19+'Regresión lineal Holt'!$B$20*A61</f>
        <v>6995.7471334629981</v>
      </c>
      <c r="D61" s="13">
        <f t="shared" si="0"/>
        <v>6995.7471334629981</v>
      </c>
      <c r="E61" s="13">
        <f t="shared" si="5"/>
        <v>1365.7471334629981</v>
      </c>
      <c r="F61" s="13">
        <f t="shared" si="6"/>
        <v>1365.7471334629981</v>
      </c>
      <c r="G61" s="13">
        <f>SUMSQ($E$3:E61)/A61</f>
        <v>760394.56258327642</v>
      </c>
      <c r="H61" s="13">
        <f>SUM($F$3:F61)/A61</f>
        <v>618.8995748976098</v>
      </c>
      <c r="I61" s="9">
        <f t="shared" si="7"/>
        <v>24.258386029538155</v>
      </c>
      <c r="J61" s="9">
        <f>AVERAGE($I$3:I61)</f>
        <v>13.00115410986171</v>
      </c>
      <c r="K61" s="9">
        <f>SUM($E$3:E61)/H61</f>
        <v>-0.58455328795571848</v>
      </c>
      <c r="L61" s="13">
        <f t="shared" si="8"/>
        <v>773.62446862201227</v>
      </c>
    </row>
    <row r="62" spans="1:12" x14ac:dyDescent="0.3">
      <c r="A62" s="6">
        <v>60</v>
      </c>
      <c r="B62" s="6">
        <v>6663</v>
      </c>
      <c r="C62" s="13">
        <f>'Regresión lineal Holt'!$B$19+'Regresión lineal Holt'!$B$20*A62</f>
        <v>7024.7797814207643</v>
      </c>
      <c r="D62" s="13">
        <f t="shared" si="0"/>
        <v>7024.7797814207643</v>
      </c>
      <c r="E62" s="13">
        <f t="shared" si="5"/>
        <v>361.77978142076427</v>
      </c>
      <c r="F62" s="13">
        <f t="shared" si="6"/>
        <v>361.77978142076427</v>
      </c>
      <c r="G62" s="13">
        <f>SUMSQ($E$3:E62)/A62</f>
        <v>749902.73004430276</v>
      </c>
      <c r="H62" s="13">
        <f>SUM($F$3:F62)/A62</f>
        <v>614.61424500632904</v>
      </c>
      <c r="I62" s="9">
        <f t="shared" si="7"/>
        <v>5.4296830469873072</v>
      </c>
      <c r="J62" s="9">
        <f>AVERAGE($I$3:I62)</f>
        <v>12.874962925480471</v>
      </c>
      <c r="K62" s="9">
        <f>SUM($E$3:E62)/H62</f>
        <v>-4.8832784795278487E-14</v>
      </c>
      <c r="L62" s="13">
        <f t="shared" si="8"/>
        <v>768.26780625791127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3EC2-5C0F-4744-A090-996E517241C8}">
  <dimension ref="A1:I40"/>
  <sheetViews>
    <sheetView workbookViewId="0">
      <selection activeCell="F23" sqref="F23"/>
    </sheetView>
  </sheetViews>
  <sheetFormatPr baseColWidth="10" defaultRowHeight="14.4" x14ac:dyDescent="0.3"/>
  <cols>
    <col min="1" max="1" width="29.21875" style="6" bestFit="1" customWidth="1"/>
    <col min="2" max="2" width="16.44140625" style="6" bestFit="1" customWidth="1"/>
    <col min="3" max="16384" width="11.5546875" style="6"/>
  </cols>
  <sheetData>
    <row r="1" spans="1:9" x14ac:dyDescent="0.3">
      <c r="A1" s="12" t="s">
        <v>139</v>
      </c>
    </row>
    <row r="3" spans="1:9" x14ac:dyDescent="0.3">
      <c r="A3" t="s">
        <v>129</v>
      </c>
      <c r="B3"/>
      <c r="C3"/>
      <c r="D3"/>
      <c r="E3"/>
      <c r="F3"/>
      <c r="G3"/>
      <c r="H3"/>
      <c r="I3"/>
    </row>
    <row r="4" spans="1:9" ht="15" thickBot="1" x14ac:dyDescent="0.35">
      <c r="A4"/>
      <c r="B4"/>
      <c r="C4"/>
      <c r="D4"/>
      <c r="E4"/>
      <c r="F4"/>
      <c r="G4"/>
      <c r="H4"/>
      <c r="I4"/>
    </row>
    <row r="5" spans="1:9" x14ac:dyDescent="0.3">
      <c r="A5" s="18" t="s">
        <v>106</v>
      </c>
      <c r="B5" s="18"/>
      <c r="C5"/>
      <c r="D5"/>
      <c r="E5"/>
      <c r="F5"/>
      <c r="G5"/>
      <c r="H5"/>
      <c r="I5"/>
    </row>
    <row r="6" spans="1:9" x14ac:dyDescent="0.3">
      <c r="A6" t="s">
        <v>107</v>
      </c>
      <c r="B6">
        <v>0.50211275018686319</v>
      </c>
      <c r="C6"/>
      <c r="D6"/>
      <c r="E6"/>
      <c r="F6"/>
      <c r="G6"/>
      <c r="H6"/>
      <c r="I6"/>
    </row>
    <row r="7" spans="1:9" x14ac:dyDescent="0.3">
      <c r="A7" t="s">
        <v>108</v>
      </c>
      <c r="B7">
        <v>0.25211721390021524</v>
      </c>
      <c r="C7"/>
      <c r="D7"/>
      <c r="E7"/>
      <c r="F7"/>
      <c r="G7"/>
      <c r="H7"/>
      <c r="I7"/>
    </row>
    <row r="8" spans="1:9" x14ac:dyDescent="0.3">
      <c r="A8" t="s">
        <v>109</v>
      </c>
      <c r="B8">
        <v>0.23922268310539135</v>
      </c>
      <c r="C8"/>
      <c r="D8"/>
      <c r="E8"/>
      <c r="F8"/>
      <c r="G8"/>
      <c r="H8"/>
      <c r="I8"/>
    </row>
    <row r="9" spans="1:9" x14ac:dyDescent="0.3">
      <c r="A9" t="s">
        <v>110</v>
      </c>
      <c r="B9">
        <v>880.77320853521474</v>
      </c>
      <c r="C9"/>
      <c r="D9"/>
      <c r="E9"/>
      <c r="F9"/>
      <c r="G9"/>
      <c r="H9"/>
      <c r="I9"/>
    </row>
    <row r="10" spans="1:9" ht="15" thickBot="1" x14ac:dyDescent="0.35">
      <c r="A10" s="16" t="s">
        <v>111</v>
      </c>
      <c r="B10" s="16">
        <v>60</v>
      </c>
      <c r="C10"/>
      <c r="D10"/>
      <c r="E10"/>
      <c r="F10"/>
      <c r="G10"/>
      <c r="H10"/>
      <c r="I10"/>
    </row>
    <row r="11" spans="1:9" x14ac:dyDescent="0.3">
      <c r="A11"/>
      <c r="B11"/>
      <c r="C11"/>
      <c r="D11"/>
      <c r="E11"/>
      <c r="F11"/>
      <c r="G11"/>
      <c r="H11"/>
      <c r="I11"/>
    </row>
    <row r="12" spans="1:9" ht="15" thickBot="1" x14ac:dyDescent="0.35">
      <c r="A12" t="s">
        <v>112</v>
      </c>
      <c r="B12"/>
      <c r="C12"/>
      <c r="D12"/>
      <c r="E12"/>
      <c r="F12"/>
      <c r="G12"/>
      <c r="H12"/>
      <c r="I12"/>
    </row>
    <row r="13" spans="1:9" x14ac:dyDescent="0.3">
      <c r="A13" s="17"/>
      <c r="B13" s="17" t="s">
        <v>113</v>
      </c>
      <c r="C13" s="17" t="s">
        <v>114</v>
      </c>
      <c r="D13" s="17" t="s">
        <v>115</v>
      </c>
      <c r="E13" s="17" t="s">
        <v>116</v>
      </c>
      <c r="F13" s="17" t="s">
        <v>117</v>
      </c>
      <c r="G13"/>
      <c r="H13"/>
      <c r="I13"/>
    </row>
    <row r="14" spans="1:9" x14ac:dyDescent="0.3">
      <c r="A14" t="s">
        <v>118</v>
      </c>
      <c r="B14">
        <v>1</v>
      </c>
      <c r="C14">
        <v>15167889.180675127</v>
      </c>
      <c r="D14">
        <v>15167889.180675127</v>
      </c>
      <c r="E14">
        <v>19.552259629440737</v>
      </c>
      <c r="F14">
        <v>4.3587291856814162E-5</v>
      </c>
      <c r="G14"/>
      <c r="H14"/>
      <c r="I14"/>
    </row>
    <row r="15" spans="1:9" x14ac:dyDescent="0.3">
      <c r="A15" t="s">
        <v>119</v>
      </c>
      <c r="B15">
        <v>58</v>
      </c>
      <c r="C15">
        <v>44994163.802658178</v>
      </c>
      <c r="D15">
        <v>775761.44487341691</v>
      </c>
      <c r="E15"/>
      <c r="F15"/>
      <c r="G15"/>
      <c r="H15"/>
      <c r="I15"/>
    </row>
    <row r="16" spans="1:9" ht="15" thickBot="1" x14ac:dyDescent="0.35">
      <c r="A16" s="16" t="s">
        <v>120</v>
      </c>
      <c r="B16" s="16">
        <v>59</v>
      </c>
      <c r="C16" s="16">
        <v>60162052.983333305</v>
      </c>
      <c r="D16" s="16"/>
      <c r="E16" s="16"/>
      <c r="F16" s="16"/>
      <c r="G16"/>
      <c r="H16"/>
      <c r="I16"/>
    </row>
    <row r="17" spans="1:9" ht="15" thickBot="1" x14ac:dyDescent="0.35">
      <c r="A17"/>
      <c r="B17"/>
      <c r="C17"/>
      <c r="D17"/>
      <c r="E17"/>
      <c r="F17"/>
      <c r="G17"/>
      <c r="H17"/>
      <c r="I17"/>
    </row>
    <row r="18" spans="1:9" x14ac:dyDescent="0.3">
      <c r="A18" s="17"/>
      <c r="B18" s="17" t="s">
        <v>121</v>
      </c>
      <c r="C18" s="17" t="s">
        <v>110</v>
      </c>
      <c r="D18" s="17" t="s">
        <v>122</v>
      </c>
      <c r="E18" s="17" t="s">
        <v>123</v>
      </c>
      <c r="F18" s="17" t="s">
        <v>124</v>
      </c>
      <c r="G18" s="17" t="s">
        <v>125</v>
      </c>
      <c r="H18" s="17" t="s">
        <v>126</v>
      </c>
      <c r="I18" s="17" t="s">
        <v>127</v>
      </c>
    </row>
    <row r="19" spans="1:9" x14ac:dyDescent="0.3">
      <c r="A19" t="s">
        <v>128</v>
      </c>
      <c r="B19">
        <v>5282.8209039548019</v>
      </c>
      <c r="C19">
        <v>230.2873847278502</v>
      </c>
      <c r="D19">
        <v>22.940122882536322</v>
      </c>
      <c r="E19">
        <v>8.8782752387834734E-31</v>
      </c>
      <c r="F19">
        <v>4821.8506195669834</v>
      </c>
      <c r="G19">
        <v>5743.7911883426204</v>
      </c>
      <c r="H19">
        <v>4821.8506195669834</v>
      </c>
      <c r="I19">
        <v>5743.7911883426204</v>
      </c>
    </row>
    <row r="20" spans="1:9" ht="15" thickBot="1" x14ac:dyDescent="0.35">
      <c r="A20" s="16" t="s">
        <v>130</v>
      </c>
      <c r="B20" s="16">
        <v>29.032647957766041</v>
      </c>
      <c r="C20" s="16">
        <v>6.5658078712474408</v>
      </c>
      <c r="D20" s="16">
        <v>4.4217937117691068</v>
      </c>
      <c r="E20" s="16">
        <v>4.3587291856812936E-5</v>
      </c>
      <c r="F20" s="16">
        <v>15.889755544351631</v>
      </c>
      <c r="G20" s="16">
        <v>42.175540371180453</v>
      </c>
      <c r="H20" s="16">
        <v>15.889755544351631</v>
      </c>
      <c r="I20" s="16">
        <v>42.175540371180453</v>
      </c>
    </row>
    <row r="21" spans="1:9" x14ac:dyDescent="0.3">
      <c r="A21"/>
      <c r="B21"/>
      <c r="C21"/>
      <c r="D21"/>
      <c r="E21"/>
      <c r="F21"/>
      <c r="G21"/>
      <c r="H21"/>
      <c r="I21"/>
    </row>
    <row r="22" spans="1:9" x14ac:dyDescent="0.3">
      <c r="A22"/>
      <c r="B22"/>
      <c r="C22"/>
      <c r="D22"/>
      <c r="E22"/>
      <c r="F22"/>
      <c r="G22"/>
      <c r="H22"/>
      <c r="I22"/>
    </row>
    <row r="23" spans="1:9" x14ac:dyDescent="0.3">
      <c r="A23"/>
      <c r="B23"/>
      <c r="C23"/>
      <c r="D23"/>
      <c r="E23"/>
      <c r="F23"/>
      <c r="G23"/>
      <c r="H23"/>
      <c r="I23"/>
    </row>
    <row r="27" spans="1:9" x14ac:dyDescent="0.3">
      <c r="A27" s="14"/>
      <c r="B27" s="14"/>
    </row>
    <row r="35" spans="1:9" x14ac:dyDescent="0.3">
      <c r="A35" s="15"/>
      <c r="B35" s="15"/>
      <c r="C35" s="15"/>
      <c r="D35" s="15"/>
      <c r="E35" s="15"/>
      <c r="F35" s="15"/>
    </row>
    <row r="40" spans="1:9" x14ac:dyDescent="0.3">
      <c r="A40" s="15"/>
      <c r="B40" s="15"/>
      <c r="C40" s="15"/>
      <c r="D40" s="15"/>
      <c r="E40" s="15"/>
      <c r="F40" s="15"/>
      <c r="G40" s="15"/>
      <c r="H40" s="15"/>
      <c r="I4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B88A-E1F1-4036-82B0-8E0DFF64D952}">
  <dimension ref="A1:B62"/>
  <sheetViews>
    <sheetView topLeftCell="A2" workbookViewId="0">
      <selection activeCell="O19" sqref="O19"/>
    </sheetView>
  </sheetViews>
  <sheetFormatPr baseColWidth="10" defaultRowHeight="14.4" x14ac:dyDescent="0.3"/>
  <cols>
    <col min="1" max="1" width="16.5546875" bestFit="1" customWidth="1"/>
    <col min="2" max="2" width="17.5546875" bestFit="1" customWidth="1"/>
  </cols>
  <sheetData>
    <row r="1" spans="1:2" x14ac:dyDescent="0.3">
      <c r="A1" s="2" t="s">
        <v>88</v>
      </c>
      <c r="B1" t="s">
        <v>87</v>
      </c>
    </row>
    <row r="2" spans="1:2" x14ac:dyDescent="0.3">
      <c r="A2" s="3">
        <v>201901</v>
      </c>
      <c r="B2">
        <v>5482</v>
      </c>
    </row>
    <row r="3" spans="1:2" x14ac:dyDescent="0.3">
      <c r="A3" s="3">
        <v>201902</v>
      </c>
      <c r="B3">
        <v>5482</v>
      </c>
    </row>
    <row r="4" spans="1:2" x14ac:dyDescent="0.3">
      <c r="A4" s="3">
        <v>201903</v>
      </c>
      <c r="B4">
        <v>5459</v>
      </c>
    </row>
    <row r="5" spans="1:2" x14ac:dyDescent="0.3">
      <c r="A5" s="3">
        <v>201904</v>
      </c>
      <c r="B5">
        <v>5815</v>
      </c>
    </row>
    <row r="6" spans="1:2" x14ac:dyDescent="0.3">
      <c r="A6" s="3">
        <v>201905</v>
      </c>
      <c r="B6">
        <v>6089</v>
      </c>
    </row>
    <row r="7" spans="1:2" x14ac:dyDescent="0.3">
      <c r="A7" s="3">
        <v>201906</v>
      </c>
      <c r="B7">
        <v>6044</v>
      </c>
    </row>
    <row r="8" spans="1:2" x14ac:dyDescent="0.3">
      <c r="A8" s="3">
        <v>201907</v>
      </c>
      <c r="B8">
        <v>6538</v>
      </c>
    </row>
    <row r="9" spans="1:2" x14ac:dyDescent="0.3">
      <c r="A9" s="3">
        <v>201908</v>
      </c>
      <c r="B9">
        <v>6219</v>
      </c>
    </row>
    <row r="10" spans="1:2" x14ac:dyDescent="0.3">
      <c r="A10" s="3">
        <v>201909</v>
      </c>
      <c r="B10">
        <v>5935</v>
      </c>
    </row>
    <row r="11" spans="1:2" x14ac:dyDescent="0.3">
      <c r="A11" s="3">
        <v>201910</v>
      </c>
      <c r="B11">
        <v>6401</v>
      </c>
    </row>
    <row r="12" spans="1:2" x14ac:dyDescent="0.3">
      <c r="A12" s="3">
        <v>201911</v>
      </c>
      <c r="B12">
        <v>5652</v>
      </c>
    </row>
    <row r="13" spans="1:2" x14ac:dyDescent="0.3">
      <c r="A13" s="3">
        <v>201912</v>
      </c>
      <c r="B13">
        <v>5636</v>
      </c>
    </row>
    <row r="14" spans="1:2" x14ac:dyDescent="0.3">
      <c r="A14" s="3">
        <v>202001</v>
      </c>
      <c r="B14">
        <v>6655</v>
      </c>
    </row>
    <row r="15" spans="1:2" x14ac:dyDescent="0.3">
      <c r="A15" s="3">
        <v>202002</v>
      </c>
      <c r="B15">
        <v>6597</v>
      </c>
    </row>
    <row r="16" spans="1:2" x14ac:dyDescent="0.3">
      <c r="A16" s="3">
        <v>202003</v>
      </c>
      <c r="B16">
        <v>4745</v>
      </c>
    </row>
    <row r="17" spans="1:2" x14ac:dyDescent="0.3">
      <c r="A17" s="3">
        <v>202004</v>
      </c>
      <c r="B17">
        <v>1955</v>
      </c>
    </row>
    <row r="18" spans="1:2" x14ac:dyDescent="0.3">
      <c r="A18" s="3">
        <v>202005</v>
      </c>
      <c r="B18">
        <v>3353</v>
      </c>
    </row>
    <row r="19" spans="1:2" x14ac:dyDescent="0.3">
      <c r="A19" s="3">
        <v>202006</v>
      </c>
      <c r="B19">
        <v>4316</v>
      </c>
    </row>
    <row r="20" spans="1:2" x14ac:dyDescent="0.3">
      <c r="A20" s="3">
        <v>202007</v>
      </c>
      <c r="B20">
        <v>4479</v>
      </c>
    </row>
    <row r="21" spans="1:2" x14ac:dyDescent="0.3">
      <c r="A21" s="3">
        <v>202008</v>
      </c>
      <c r="B21">
        <v>5035</v>
      </c>
    </row>
    <row r="22" spans="1:2" x14ac:dyDescent="0.3">
      <c r="A22" s="3">
        <v>202009</v>
      </c>
      <c r="B22">
        <v>5604</v>
      </c>
    </row>
    <row r="23" spans="1:2" x14ac:dyDescent="0.3">
      <c r="A23" s="3">
        <v>202010</v>
      </c>
      <c r="B23">
        <v>5937</v>
      </c>
    </row>
    <row r="24" spans="1:2" x14ac:dyDescent="0.3">
      <c r="A24" s="3">
        <v>202011</v>
      </c>
      <c r="B24">
        <v>5074</v>
      </c>
    </row>
    <row r="25" spans="1:2" x14ac:dyDescent="0.3">
      <c r="A25" s="3">
        <v>202012</v>
      </c>
      <c r="B25">
        <v>5353</v>
      </c>
    </row>
    <row r="26" spans="1:2" x14ac:dyDescent="0.3">
      <c r="A26" s="3">
        <v>202101</v>
      </c>
      <c r="B26">
        <v>5139</v>
      </c>
    </row>
    <row r="27" spans="1:2" x14ac:dyDescent="0.3">
      <c r="A27" s="3">
        <v>202102</v>
      </c>
      <c r="B27">
        <v>5589</v>
      </c>
    </row>
    <row r="28" spans="1:2" x14ac:dyDescent="0.3">
      <c r="A28" s="3">
        <v>202103</v>
      </c>
      <c r="B28">
        <v>6980</v>
      </c>
    </row>
    <row r="29" spans="1:2" x14ac:dyDescent="0.3">
      <c r="A29" s="3">
        <v>202104</v>
      </c>
      <c r="B29">
        <v>6340</v>
      </c>
    </row>
    <row r="30" spans="1:2" x14ac:dyDescent="0.3">
      <c r="A30" s="3">
        <v>202105</v>
      </c>
      <c r="B30">
        <v>6747</v>
      </c>
    </row>
    <row r="31" spans="1:2" x14ac:dyDescent="0.3">
      <c r="A31" s="3">
        <v>202106</v>
      </c>
      <c r="B31">
        <v>6515</v>
      </c>
    </row>
    <row r="32" spans="1:2" x14ac:dyDescent="0.3">
      <c r="A32" s="3">
        <v>202107</v>
      </c>
      <c r="B32">
        <v>6367</v>
      </c>
    </row>
    <row r="33" spans="1:2" x14ac:dyDescent="0.3">
      <c r="A33" s="3">
        <v>202108</v>
      </c>
      <c r="B33">
        <v>6576</v>
      </c>
    </row>
    <row r="34" spans="1:2" x14ac:dyDescent="0.3">
      <c r="A34" s="3">
        <v>202109</v>
      </c>
      <c r="B34">
        <v>6665</v>
      </c>
    </row>
    <row r="35" spans="1:2" x14ac:dyDescent="0.3">
      <c r="A35" s="3">
        <v>202110</v>
      </c>
      <c r="B35">
        <v>7523</v>
      </c>
    </row>
    <row r="36" spans="1:2" x14ac:dyDescent="0.3">
      <c r="A36" s="3">
        <v>202111</v>
      </c>
      <c r="B36">
        <v>6096</v>
      </c>
    </row>
    <row r="37" spans="1:2" x14ac:dyDescent="0.3">
      <c r="A37" s="3">
        <v>202112</v>
      </c>
      <c r="B37">
        <v>6876</v>
      </c>
    </row>
    <row r="38" spans="1:2" x14ac:dyDescent="0.3">
      <c r="A38" s="3">
        <v>202201</v>
      </c>
      <c r="B38">
        <v>6601</v>
      </c>
    </row>
    <row r="39" spans="1:2" x14ac:dyDescent="0.3">
      <c r="A39" s="3">
        <v>202202</v>
      </c>
      <c r="B39">
        <v>6299</v>
      </c>
    </row>
    <row r="40" spans="1:2" x14ac:dyDescent="0.3">
      <c r="A40" s="3">
        <v>202203</v>
      </c>
      <c r="B40">
        <v>7377</v>
      </c>
    </row>
    <row r="41" spans="1:2" x14ac:dyDescent="0.3">
      <c r="A41" s="3">
        <v>202204</v>
      </c>
      <c r="B41">
        <v>6694</v>
      </c>
    </row>
    <row r="42" spans="1:2" x14ac:dyDescent="0.3">
      <c r="A42" s="3">
        <v>202205</v>
      </c>
      <c r="B42">
        <v>7617</v>
      </c>
    </row>
    <row r="43" spans="1:2" x14ac:dyDescent="0.3">
      <c r="A43" s="3">
        <v>202206</v>
      </c>
      <c r="B43">
        <v>6933</v>
      </c>
    </row>
    <row r="44" spans="1:2" x14ac:dyDescent="0.3">
      <c r="A44" s="3">
        <v>202207</v>
      </c>
      <c r="B44">
        <v>6381</v>
      </c>
    </row>
    <row r="45" spans="1:2" x14ac:dyDescent="0.3">
      <c r="A45" s="3">
        <v>202208</v>
      </c>
      <c r="B45">
        <v>7553</v>
      </c>
    </row>
    <row r="46" spans="1:2" x14ac:dyDescent="0.3">
      <c r="A46" s="3">
        <v>202209</v>
      </c>
      <c r="B46">
        <v>7291</v>
      </c>
    </row>
    <row r="47" spans="1:2" x14ac:dyDescent="0.3">
      <c r="A47" s="3">
        <v>202210</v>
      </c>
      <c r="B47">
        <v>7353</v>
      </c>
    </row>
    <row r="48" spans="1:2" x14ac:dyDescent="0.3">
      <c r="A48" s="3">
        <v>202211</v>
      </c>
      <c r="B48">
        <v>6350</v>
      </c>
    </row>
    <row r="49" spans="1:2" x14ac:dyDescent="0.3">
      <c r="A49" s="3">
        <v>202212</v>
      </c>
      <c r="B49">
        <v>6727</v>
      </c>
    </row>
    <row r="50" spans="1:2" x14ac:dyDescent="0.3">
      <c r="A50" s="3">
        <v>202301</v>
      </c>
      <c r="B50">
        <v>6848</v>
      </c>
    </row>
    <row r="51" spans="1:2" x14ac:dyDescent="0.3">
      <c r="A51" s="3">
        <v>202302</v>
      </c>
      <c r="B51">
        <v>6097</v>
      </c>
    </row>
    <row r="52" spans="1:2" x14ac:dyDescent="0.3">
      <c r="A52" s="3">
        <v>202303</v>
      </c>
      <c r="B52">
        <v>7174</v>
      </c>
    </row>
    <row r="53" spans="1:2" x14ac:dyDescent="0.3">
      <c r="A53" s="3">
        <v>202304</v>
      </c>
      <c r="B53">
        <v>6289</v>
      </c>
    </row>
    <row r="54" spans="1:2" x14ac:dyDescent="0.3">
      <c r="A54" s="3">
        <v>202305</v>
      </c>
      <c r="B54">
        <v>6927</v>
      </c>
    </row>
    <row r="55" spans="1:2" x14ac:dyDescent="0.3">
      <c r="A55" s="3">
        <v>202306</v>
      </c>
      <c r="B55">
        <v>6605</v>
      </c>
    </row>
    <row r="56" spans="1:2" x14ac:dyDescent="0.3">
      <c r="A56" s="3">
        <v>202307</v>
      </c>
      <c r="B56">
        <v>7075</v>
      </c>
    </row>
    <row r="57" spans="1:2" x14ac:dyDescent="0.3">
      <c r="A57" s="3">
        <v>202308</v>
      </c>
      <c r="B57">
        <v>7057</v>
      </c>
    </row>
    <row r="58" spans="1:2" x14ac:dyDescent="0.3">
      <c r="A58" s="3">
        <v>202309</v>
      </c>
      <c r="B58">
        <v>6812</v>
      </c>
    </row>
    <row r="59" spans="1:2" x14ac:dyDescent="0.3">
      <c r="A59" s="3">
        <v>202310</v>
      </c>
      <c r="B59">
        <v>6478</v>
      </c>
    </row>
    <row r="60" spans="1:2" x14ac:dyDescent="0.3">
      <c r="A60" s="3">
        <v>202311</v>
      </c>
      <c r="B60">
        <v>5630</v>
      </c>
    </row>
    <row r="61" spans="1:2" x14ac:dyDescent="0.3">
      <c r="A61" s="3">
        <v>202312</v>
      </c>
      <c r="B61">
        <v>6663</v>
      </c>
    </row>
    <row r="62" spans="1:2" x14ac:dyDescent="0.3">
      <c r="A62" s="3" t="s">
        <v>89</v>
      </c>
      <c r="B62">
        <v>370099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4E36-F2CF-4A44-85A9-4EFFD242BBB1}">
  <dimension ref="A1:F4"/>
  <sheetViews>
    <sheetView workbookViewId="0">
      <selection activeCell="F20" sqref="F20"/>
    </sheetView>
  </sheetViews>
  <sheetFormatPr baseColWidth="10" defaultRowHeight="14.4" x14ac:dyDescent="0.3"/>
  <cols>
    <col min="6" max="6" width="13" customWidth="1"/>
  </cols>
  <sheetData>
    <row r="1" spans="1:6" ht="25.8" customHeight="1" x14ac:dyDescent="0.3">
      <c r="A1" s="24" t="s">
        <v>90</v>
      </c>
      <c r="B1" s="25" t="s">
        <v>162</v>
      </c>
      <c r="C1" s="25" t="s">
        <v>142</v>
      </c>
      <c r="D1" s="25" t="s">
        <v>144</v>
      </c>
      <c r="E1" s="25" t="s">
        <v>157</v>
      </c>
      <c r="F1" s="25" t="s">
        <v>161</v>
      </c>
    </row>
    <row r="2" spans="1:6" x14ac:dyDescent="0.3">
      <c r="A2" s="26" t="s">
        <v>158</v>
      </c>
      <c r="B2" s="27">
        <f>1293+6023</f>
        <v>7316</v>
      </c>
      <c r="C2" s="27">
        <v>6914.1976000000004</v>
      </c>
      <c r="D2" s="27">
        <v>6379.8032999999996</v>
      </c>
      <c r="E2" s="27">
        <v>5630</v>
      </c>
      <c r="F2" s="27">
        <f>MEDIAN(C2:E2)</f>
        <v>6379.8032999999996</v>
      </c>
    </row>
    <row r="3" spans="1:6" x14ac:dyDescent="0.3">
      <c r="A3" s="26" t="s">
        <v>159</v>
      </c>
      <c r="B3" s="27">
        <f>1231+5398</f>
        <v>6629</v>
      </c>
      <c r="C3" s="27">
        <v>7058.3013000000001</v>
      </c>
      <c r="D3" s="27">
        <v>6442.79</v>
      </c>
      <c r="E3" s="27">
        <v>5630</v>
      </c>
      <c r="F3" s="27">
        <f t="shared" ref="F3:F4" si="0">MEDIAN(C3:E3)</f>
        <v>6442.79</v>
      </c>
    </row>
    <row r="4" spans="1:6" x14ac:dyDescent="0.3">
      <c r="A4" s="26" t="s">
        <v>160</v>
      </c>
      <c r="B4" s="27">
        <f>1283+5325</f>
        <v>6608</v>
      </c>
      <c r="C4" s="27">
        <v>7147.2451000000001</v>
      </c>
      <c r="D4" s="27">
        <v>6310.21</v>
      </c>
      <c r="E4" s="27">
        <v>5630</v>
      </c>
      <c r="F4" s="27">
        <f t="shared" si="0"/>
        <v>6310.21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73AC-BA5F-4D48-8BF8-9E26C3DB166E}">
  <dimension ref="A1:F29"/>
  <sheetViews>
    <sheetView tabSelected="1" zoomScale="140" zoomScaleNormal="140" workbookViewId="0">
      <selection activeCell="A3" sqref="A3"/>
    </sheetView>
  </sheetViews>
  <sheetFormatPr baseColWidth="10" defaultRowHeight="14.4" x14ac:dyDescent="0.3"/>
  <cols>
    <col min="1" max="1" width="24" style="6" bestFit="1" customWidth="1"/>
    <col min="2" max="16384" width="11.5546875" style="6"/>
  </cols>
  <sheetData>
    <row r="1" spans="1:6" x14ac:dyDescent="0.3">
      <c r="A1" s="6" t="s">
        <v>3</v>
      </c>
    </row>
    <row r="2" spans="1:6" ht="43.2" x14ac:dyDescent="0.3">
      <c r="A2" s="24" t="s">
        <v>131</v>
      </c>
      <c r="B2" s="25" t="s">
        <v>97</v>
      </c>
      <c r="C2" s="25" t="s">
        <v>99</v>
      </c>
      <c r="D2" s="25" t="s">
        <v>132</v>
      </c>
      <c r="E2" s="25" t="s">
        <v>133</v>
      </c>
      <c r="F2" s="25" t="s">
        <v>134</v>
      </c>
    </row>
    <row r="3" spans="1:6" x14ac:dyDescent="0.3">
      <c r="A3" s="26" t="s">
        <v>135</v>
      </c>
      <c r="B3" s="27">
        <f>'Promedio móvil'!H62</f>
        <v>582.01169590643269</v>
      </c>
      <c r="C3" s="28">
        <f>'Promedio móvil'!J62</f>
        <v>12.368142043057652</v>
      </c>
      <c r="D3" s="28">
        <f>MIN('Promedio móvil'!K6:K62)</f>
        <v>-6.0654360959150546</v>
      </c>
      <c r="E3" s="28">
        <f>MAX('Promedio móvil'!K6:K62)</f>
        <v>5.9290409725348949</v>
      </c>
      <c r="F3" s="27">
        <f>'Promedio móvil'!L62</f>
        <v>727.51461988304084</v>
      </c>
    </row>
    <row r="4" spans="1:6" x14ac:dyDescent="0.3">
      <c r="A4" s="26" t="s">
        <v>136</v>
      </c>
      <c r="B4" s="27">
        <f>'Suavizamiento exponencial'!H63</f>
        <v>526.26694562400053</v>
      </c>
      <c r="C4" s="28">
        <f>'Suavizamiento exponencial'!J63</f>
        <v>10.709156739749268</v>
      </c>
      <c r="D4" s="28">
        <f>MIN('Suavizamiento exponencial'!K4:K63)</f>
        <v>-3.5726858372622443</v>
      </c>
      <c r="E4" s="28">
        <f>MAX('Suavizamiento exponencial'!K4:K63)</f>
        <v>7.6491350913854328</v>
      </c>
      <c r="F4" s="27">
        <f>'Suavizamiento exponencial'!L63</f>
        <v>657.83368203000066</v>
      </c>
    </row>
    <row r="5" spans="1:6" x14ac:dyDescent="0.3">
      <c r="A5" s="26" t="s">
        <v>137</v>
      </c>
      <c r="B5" s="27">
        <f>Holt!I63</f>
        <v>507.91996454139206</v>
      </c>
      <c r="C5" s="28">
        <f>Holt!K63</f>
        <v>10.65591605512191</v>
      </c>
      <c r="D5" s="28">
        <f>MIN(Holt!L4:L63)</f>
        <v>-7.4564164208912782</v>
      </c>
      <c r="E5" s="28">
        <f>MAX(Holt!L4:L63)</f>
        <v>7.2654624050251044</v>
      </c>
      <c r="F5" s="27">
        <f>Holt!M63</f>
        <v>634.89995567674009</v>
      </c>
    </row>
    <row r="6" spans="1:6" x14ac:dyDescent="0.3">
      <c r="A6" s="26" t="s">
        <v>138</v>
      </c>
      <c r="B6" s="27">
        <f>'Regresión lineal'!H62</f>
        <v>614.61424500632904</v>
      </c>
      <c r="C6" s="28">
        <f>'Regresión lineal'!J62</f>
        <v>12.874962925480471</v>
      </c>
      <c r="D6" s="28">
        <f>MIN('Regresión lineal'!K3:K62)</f>
        <v>-14</v>
      </c>
      <c r="E6" s="28">
        <f>MAX('Regresión lineal'!K3:K62)</f>
        <v>8.6247561664278809</v>
      </c>
      <c r="F6" s="27">
        <f>'Regresión lineal'!L62</f>
        <v>768.26780625791127</v>
      </c>
    </row>
    <row r="7" spans="1:6" x14ac:dyDescent="0.3">
      <c r="A7" s="26" t="s">
        <v>156</v>
      </c>
      <c r="B7" s="27">
        <f>'HoltWinters (Weka)'!H62</f>
        <v>2262.9318875000004</v>
      </c>
      <c r="C7" s="28">
        <f>'HoltWinters (Weka)'!J62</f>
        <v>33.103331082537082</v>
      </c>
      <c r="D7" s="28">
        <f>MIN('HoltWinters (Weka)'!K39:K62)</f>
        <v>0.83330414066900893</v>
      </c>
      <c r="E7" s="28">
        <f>MAX('HoltWinters (Weka)'!K39:K62)</f>
        <v>13.835852955360766</v>
      </c>
      <c r="F7" s="27">
        <f t="shared" ref="F7" si="0">1.25*B7</f>
        <v>2828.6648593750006</v>
      </c>
    </row>
    <row r="8" spans="1:6" x14ac:dyDescent="0.3">
      <c r="A8" s="26" t="s">
        <v>142</v>
      </c>
      <c r="B8" s="27">
        <f>SMOreg!H62</f>
        <v>462.81266610169496</v>
      </c>
      <c r="C8" s="28">
        <f>SMOreg!J62</f>
        <v>9.2907269503365484</v>
      </c>
      <c r="D8" s="28">
        <f>MIN(SMOreg!K15:K62)</f>
        <v>-8.4647354744689469</v>
      </c>
      <c r="E8" s="28">
        <f>MAX(SMOreg!K15:K62)</f>
        <v>8.2469299233099527</v>
      </c>
      <c r="F8" s="27">
        <f>1.25*B8</f>
        <v>578.5158326271187</v>
      </c>
    </row>
    <row r="9" spans="1:6" x14ac:dyDescent="0.3">
      <c r="A9" s="26" t="s">
        <v>143</v>
      </c>
      <c r="B9" s="27">
        <f>'Multilayer Perceptron'!H62</f>
        <v>689.85001016949161</v>
      </c>
      <c r="C9" s="28">
        <f>'Multilayer Perceptron'!J62</f>
        <v>13.682918065852002</v>
      </c>
      <c r="D9" s="28">
        <f>MIN('Multilayer Perceptron'!K15:K62)</f>
        <v>10.004055920711854</v>
      </c>
      <c r="E9" s="28">
        <f>MAX('Multilayer Perceptron'!K15:K62)</f>
        <v>54.560617011156445</v>
      </c>
      <c r="F9" s="27">
        <f t="shared" ref="F9:F10" si="1">1.25*B9</f>
        <v>862.31251271186454</v>
      </c>
    </row>
    <row r="10" spans="1:6" x14ac:dyDescent="0.3">
      <c r="A10" s="26" t="s">
        <v>144</v>
      </c>
      <c r="B10" s="27">
        <f>'Random Forest'!H62</f>
        <v>170.98267118644063</v>
      </c>
      <c r="C10" s="28">
        <f>'Random Forest'!J62</f>
        <v>3.6134314718634406</v>
      </c>
      <c r="D10" s="28">
        <f>MIN('Random Forest'!K15:K62)</f>
        <v>-1.8647263243508461</v>
      </c>
      <c r="E10" s="28">
        <f>MAX('Random Forest'!K15:K62)</f>
        <v>12.124624431697633</v>
      </c>
      <c r="F10" s="27">
        <f t="shared" si="1"/>
        <v>213.72833898305078</v>
      </c>
    </row>
    <row r="11" spans="1:6" x14ac:dyDescent="0.3">
      <c r="A11" s="26" t="s">
        <v>157</v>
      </c>
      <c r="B11" s="27">
        <f>'Random Tree'!H62</f>
        <v>11.334693220338977</v>
      </c>
      <c r="C11" s="28">
        <f>'Random Tree'!J62</f>
        <v>0.28744718024706939</v>
      </c>
      <c r="D11" s="28">
        <f>MIN('Random Tree'!K15:K62)</f>
        <v>-2.5196814159292855</v>
      </c>
      <c r="E11" s="28">
        <f>MAX('Random Tree'!K15:K62)</f>
        <v>21.589145997946325</v>
      </c>
      <c r="F11" s="27">
        <f>'Random Tree'!L62</f>
        <v>14.168366525423721</v>
      </c>
    </row>
    <row r="20" spans="1:6" ht="43.2" x14ac:dyDescent="0.3">
      <c r="A20" s="24" t="s">
        <v>131</v>
      </c>
      <c r="B20" s="25" t="s">
        <v>97</v>
      </c>
      <c r="C20" s="25" t="s">
        <v>99</v>
      </c>
      <c r="D20" s="25" t="s">
        <v>132</v>
      </c>
      <c r="E20" s="25" t="s">
        <v>133</v>
      </c>
      <c r="F20" s="25" t="s">
        <v>134</v>
      </c>
    </row>
    <row r="21" spans="1:6" x14ac:dyDescent="0.3">
      <c r="A21" s="26" t="s">
        <v>135</v>
      </c>
      <c r="B21" s="20">
        <f>B3</f>
        <v>582.01169590643269</v>
      </c>
      <c r="C21" s="19">
        <f>C3</f>
        <v>12.368142043057652</v>
      </c>
      <c r="D21" s="19">
        <f>D3</f>
        <v>-6.0654360959150546</v>
      </c>
      <c r="E21" s="19">
        <f>E3</f>
        <v>5.9290409725348949</v>
      </c>
      <c r="F21" s="20">
        <f>F3</f>
        <v>727.51461988304084</v>
      </c>
    </row>
    <row r="22" spans="1:6" x14ac:dyDescent="0.3">
      <c r="A22" s="26" t="s">
        <v>136</v>
      </c>
      <c r="B22" s="20">
        <f t="shared" ref="B22:F22" si="2">B4</f>
        <v>526.26694562400053</v>
      </c>
      <c r="C22" s="19">
        <f t="shared" si="2"/>
        <v>10.709156739749268</v>
      </c>
      <c r="D22" s="19">
        <f t="shared" si="2"/>
        <v>-3.5726858372622443</v>
      </c>
      <c r="E22" s="19">
        <f t="shared" si="2"/>
        <v>7.6491350913854328</v>
      </c>
      <c r="F22" s="20">
        <f t="shared" si="2"/>
        <v>657.83368203000066</v>
      </c>
    </row>
    <row r="23" spans="1:6" x14ac:dyDescent="0.3">
      <c r="A23" s="26" t="s">
        <v>137</v>
      </c>
      <c r="B23" s="20">
        <f t="shared" ref="B23:F23" si="3">B5</f>
        <v>507.91996454139206</v>
      </c>
      <c r="C23" s="19">
        <f t="shared" si="3"/>
        <v>10.65591605512191</v>
      </c>
      <c r="D23" s="19">
        <f t="shared" si="3"/>
        <v>-7.4564164208912782</v>
      </c>
      <c r="E23" s="19">
        <f t="shared" si="3"/>
        <v>7.2654624050251044</v>
      </c>
      <c r="F23" s="20">
        <f t="shared" si="3"/>
        <v>634.89995567674009</v>
      </c>
    </row>
    <row r="24" spans="1:6" x14ac:dyDescent="0.3">
      <c r="A24" s="26" t="s">
        <v>138</v>
      </c>
      <c r="B24" s="20">
        <f t="shared" ref="B24:F24" si="4">B6</f>
        <v>614.61424500632904</v>
      </c>
      <c r="C24" s="19">
        <f t="shared" si="4"/>
        <v>12.874962925480471</v>
      </c>
      <c r="D24" s="19">
        <f t="shared" si="4"/>
        <v>-14</v>
      </c>
      <c r="E24" s="19">
        <f t="shared" si="4"/>
        <v>8.6247561664278809</v>
      </c>
      <c r="F24" s="20">
        <f t="shared" si="4"/>
        <v>768.26780625791127</v>
      </c>
    </row>
    <row r="25" spans="1:6" x14ac:dyDescent="0.3">
      <c r="A25" s="26" t="s">
        <v>156</v>
      </c>
      <c r="B25" s="20">
        <f t="shared" ref="B25:F25" si="5">B7</f>
        <v>2262.9318875000004</v>
      </c>
      <c r="C25" s="19">
        <f t="shared" si="5"/>
        <v>33.103331082537082</v>
      </c>
      <c r="D25" s="19">
        <f t="shared" si="5"/>
        <v>0.83330414066900893</v>
      </c>
      <c r="E25" s="19">
        <f t="shared" si="5"/>
        <v>13.835852955360766</v>
      </c>
      <c r="F25" s="20">
        <f t="shared" si="5"/>
        <v>2828.6648593750006</v>
      </c>
    </row>
    <row r="26" spans="1:6" x14ac:dyDescent="0.3">
      <c r="A26" s="26" t="s">
        <v>142</v>
      </c>
      <c r="B26" s="20">
        <f t="shared" ref="B26:F26" si="6">B8</f>
        <v>462.81266610169496</v>
      </c>
      <c r="C26" s="19">
        <f t="shared" si="6"/>
        <v>9.2907269503365484</v>
      </c>
      <c r="D26" s="19">
        <f t="shared" si="6"/>
        <v>-8.4647354744689469</v>
      </c>
      <c r="E26" s="19">
        <f t="shared" si="6"/>
        <v>8.2469299233099527</v>
      </c>
      <c r="F26" s="20">
        <f t="shared" si="6"/>
        <v>578.5158326271187</v>
      </c>
    </row>
    <row r="27" spans="1:6" x14ac:dyDescent="0.3">
      <c r="A27" s="26" t="s">
        <v>143</v>
      </c>
      <c r="B27" s="20">
        <f t="shared" ref="B27:F27" si="7">B9</f>
        <v>689.85001016949161</v>
      </c>
      <c r="C27" s="19">
        <f t="shared" si="7"/>
        <v>13.682918065852002</v>
      </c>
      <c r="D27" s="19">
        <f t="shared" si="7"/>
        <v>10.004055920711854</v>
      </c>
      <c r="E27" s="19">
        <f t="shared" si="7"/>
        <v>54.560617011156445</v>
      </c>
      <c r="F27" s="20">
        <f t="shared" si="7"/>
        <v>862.31251271186454</v>
      </c>
    </row>
    <row r="28" spans="1:6" x14ac:dyDescent="0.3">
      <c r="A28" s="26" t="s">
        <v>144</v>
      </c>
      <c r="B28" s="20">
        <f t="shared" ref="B28:F28" si="8">B10</f>
        <v>170.98267118644063</v>
      </c>
      <c r="C28" s="19">
        <f t="shared" si="8"/>
        <v>3.6134314718634406</v>
      </c>
      <c r="D28" s="19">
        <f t="shared" si="8"/>
        <v>-1.8647263243508461</v>
      </c>
      <c r="E28" s="19">
        <f t="shared" si="8"/>
        <v>12.124624431697633</v>
      </c>
      <c r="F28" s="20">
        <f t="shared" si="8"/>
        <v>213.72833898305078</v>
      </c>
    </row>
    <row r="29" spans="1:6" x14ac:dyDescent="0.3">
      <c r="A29" s="26" t="s">
        <v>157</v>
      </c>
      <c r="B29" s="20">
        <f t="shared" ref="B29:F29" si="9">B11</f>
        <v>11.334693220338977</v>
      </c>
      <c r="C29" s="19">
        <f t="shared" si="9"/>
        <v>0.28744718024706939</v>
      </c>
      <c r="D29" s="19">
        <f t="shared" si="9"/>
        <v>-2.5196814159292855</v>
      </c>
      <c r="E29" s="19">
        <f t="shared" si="9"/>
        <v>21.589145997946325</v>
      </c>
      <c r="F29" s="20">
        <f t="shared" si="9"/>
        <v>14.168366525423721</v>
      </c>
    </row>
  </sheetData>
  <conditionalFormatting sqref="B21:B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2905-5FCE-498B-BE5B-C155BB9F7370}">
  <dimension ref="A1:E15"/>
  <sheetViews>
    <sheetView topLeftCell="C1" zoomScale="110" zoomScaleNormal="110" workbookViewId="0">
      <selection activeCell="L4" sqref="L4"/>
    </sheetView>
  </sheetViews>
  <sheetFormatPr baseColWidth="10" defaultRowHeight="14.4" x14ac:dyDescent="0.3"/>
  <cols>
    <col min="1" max="1" width="0" hidden="1" customWidth="1"/>
    <col min="2" max="2" width="12" hidden="1" customWidth="1"/>
    <col min="3" max="3" width="20.88671875" bestFit="1" customWidth="1"/>
    <col min="4" max="4" width="13.5546875" bestFit="1" customWidth="1"/>
  </cols>
  <sheetData>
    <row r="1" spans="1:5" x14ac:dyDescent="0.3">
      <c r="A1" s="17" t="s">
        <v>91</v>
      </c>
      <c r="B1" s="17"/>
      <c r="C1" s="33" t="s">
        <v>3</v>
      </c>
      <c r="D1" s="32"/>
    </row>
    <row r="2" spans="1:5" x14ac:dyDescent="0.3">
      <c r="C2" s="30"/>
      <c r="D2" s="30"/>
    </row>
    <row r="3" spans="1:5" x14ac:dyDescent="0.3">
      <c r="A3" t="s">
        <v>145</v>
      </c>
      <c r="B3">
        <v>30.5</v>
      </c>
      <c r="C3" s="34" t="s">
        <v>145</v>
      </c>
      <c r="D3" s="36">
        <v>6168.3166666666666</v>
      </c>
    </row>
    <row r="4" spans="1:5" x14ac:dyDescent="0.3">
      <c r="A4" t="s">
        <v>110</v>
      </c>
      <c r="B4">
        <v>2.2546248764114467</v>
      </c>
      <c r="C4" s="34" t="s">
        <v>110</v>
      </c>
      <c r="D4" s="36">
        <v>130.3646049404536</v>
      </c>
    </row>
    <row r="5" spans="1:5" x14ac:dyDescent="0.3">
      <c r="A5" t="s">
        <v>146</v>
      </c>
      <c r="B5">
        <v>30.5</v>
      </c>
      <c r="C5" s="34" t="s">
        <v>146</v>
      </c>
      <c r="D5" s="30">
        <v>6374</v>
      </c>
    </row>
    <row r="6" spans="1:5" x14ac:dyDescent="0.3">
      <c r="A6" t="s">
        <v>147</v>
      </c>
      <c r="B6" t="e">
        <v>#N/A</v>
      </c>
      <c r="C6" s="34" t="s">
        <v>147</v>
      </c>
      <c r="D6" s="30">
        <v>5482</v>
      </c>
    </row>
    <row r="7" spans="1:5" x14ac:dyDescent="0.3">
      <c r="A7" t="s">
        <v>134</v>
      </c>
      <c r="B7">
        <v>17.464249196572979</v>
      </c>
      <c r="C7" s="34" t="s">
        <v>134</v>
      </c>
      <c r="D7" s="36">
        <v>1009.7998877385719</v>
      </c>
      <c r="E7" s="29"/>
    </row>
    <row r="8" spans="1:5" x14ac:dyDescent="0.3">
      <c r="A8" t="s">
        <v>148</v>
      </c>
      <c r="B8">
        <v>305</v>
      </c>
      <c r="C8" s="34" t="s">
        <v>148</v>
      </c>
      <c r="D8" s="36">
        <v>1019695.8132768323</v>
      </c>
    </row>
    <row r="9" spans="1:5" x14ac:dyDescent="0.3">
      <c r="A9" t="s">
        <v>149</v>
      </c>
      <c r="B9">
        <v>-1.1999999999999991</v>
      </c>
      <c r="C9" s="34" t="s">
        <v>149</v>
      </c>
      <c r="D9" s="36">
        <v>4.5946748252363143</v>
      </c>
    </row>
    <row r="10" spans="1:5" x14ac:dyDescent="0.3">
      <c r="A10" t="s">
        <v>150</v>
      </c>
      <c r="B10">
        <v>3.1145941076567804E-17</v>
      </c>
      <c r="C10" s="34" t="s">
        <v>150</v>
      </c>
      <c r="D10" s="36">
        <v>-1.6733287094208267</v>
      </c>
    </row>
    <row r="11" spans="1:5" x14ac:dyDescent="0.3">
      <c r="A11" t="s">
        <v>151</v>
      </c>
      <c r="B11">
        <v>59</v>
      </c>
      <c r="C11" s="34" t="s">
        <v>151</v>
      </c>
      <c r="D11" s="30">
        <v>5662</v>
      </c>
    </row>
    <row r="12" spans="1:5" x14ac:dyDescent="0.3">
      <c r="A12" t="s">
        <v>152</v>
      </c>
      <c r="B12">
        <v>1</v>
      </c>
      <c r="C12" s="34" t="s">
        <v>152</v>
      </c>
      <c r="D12" s="30">
        <v>1955</v>
      </c>
    </row>
    <row r="13" spans="1:5" x14ac:dyDescent="0.3">
      <c r="A13" t="s">
        <v>153</v>
      </c>
      <c r="B13">
        <v>60</v>
      </c>
      <c r="C13" s="34" t="s">
        <v>153</v>
      </c>
      <c r="D13" s="30">
        <v>7617</v>
      </c>
    </row>
    <row r="14" spans="1:5" x14ac:dyDescent="0.3">
      <c r="A14" t="s">
        <v>154</v>
      </c>
      <c r="B14">
        <v>1830</v>
      </c>
      <c r="C14" s="34" t="s">
        <v>154</v>
      </c>
      <c r="D14" s="30">
        <v>370099</v>
      </c>
    </row>
    <row r="15" spans="1:5" ht="15" thickBot="1" x14ac:dyDescent="0.35">
      <c r="A15" s="16" t="s">
        <v>155</v>
      </c>
      <c r="B15" s="16">
        <v>60</v>
      </c>
      <c r="C15" s="35" t="s">
        <v>155</v>
      </c>
      <c r="D15" s="31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8590-9A21-4ABA-8AAB-463E1AA619FA}">
  <dimension ref="A1:L62"/>
  <sheetViews>
    <sheetView topLeftCell="D37" workbookViewId="0">
      <selection activeCell="N26" sqref="N26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5473.1364999999996</v>
      </c>
      <c r="D4" s="13">
        <f t="shared" ref="D4" si="0">C4</f>
        <v>5473.1364999999996</v>
      </c>
      <c r="E4" s="13">
        <f t="shared" ref="E4" si="1">D4-B4</f>
        <v>-8.8635000000003856</v>
      </c>
      <c r="F4" s="13">
        <f t="shared" ref="F4" si="2">ABS(E4)</f>
        <v>8.8635000000003856</v>
      </c>
      <c r="G4" s="13">
        <f>SUMSQ($E$4:E4)/(A4-1)</f>
        <v>78.561632250006838</v>
      </c>
      <c r="H4" s="13">
        <f>SUM($F$4:F4)/(A4-1)</f>
        <v>8.8635000000003856</v>
      </c>
      <c r="I4" s="9">
        <f t="shared" ref="I4" si="3">(F4/B4)*100</f>
        <v>0.16168369208318836</v>
      </c>
      <c r="J4" s="9">
        <f>AVERAGE($I$4:I4)</f>
        <v>0.16168369208318836</v>
      </c>
      <c r="K4" s="9">
        <f>SUM($E$4:E4)/H4</f>
        <v>-1</v>
      </c>
      <c r="L4" s="13">
        <f t="shared" ref="L4" si="4">1.25*H4</f>
        <v>11.079375000000482</v>
      </c>
    </row>
    <row r="5" spans="1:12" x14ac:dyDescent="0.3">
      <c r="A5" s="6">
        <v>3</v>
      </c>
      <c r="B5" s="13">
        <v>5459</v>
      </c>
      <c r="C5" s="13">
        <v>5473.1364999999996</v>
      </c>
      <c r="D5" s="13">
        <f t="shared" ref="D5:D14" si="5">C5</f>
        <v>5473.1364999999996</v>
      </c>
      <c r="E5" s="13">
        <f t="shared" ref="E5:E14" si="6">D5-B5</f>
        <v>14.136499999999614</v>
      </c>
      <c r="F5" s="13">
        <f t="shared" ref="F5:F14" si="7">ABS(E5)</f>
        <v>14.136499999999614</v>
      </c>
      <c r="G5" s="13">
        <f>SUMSQ($E$4:E5)/(A5-1)</f>
        <v>139.20113224999795</v>
      </c>
      <c r="H5" s="13">
        <f>SUM($F$4:F5)/(A5-1)</f>
        <v>11.5</v>
      </c>
      <c r="I5" s="9">
        <f t="shared" ref="I5:I14" si="8">(F5/B5)*100</f>
        <v>0.25895768455760421</v>
      </c>
      <c r="J5" s="9">
        <f>AVERAGE($I$4:I5)</f>
        <v>0.2103206883203963</v>
      </c>
      <c r="K5" s="9">
        <f>SUM($E$4:E5)/H5</f>
        <v>0.4585217391303677</v>
      </c>
      <c r="L5" s="13">
        <f t="shared" ref="L5:L14" si="9">1.25*H5</f>
        <v>14.375</v>
      </c>
    </row>
    <row r="6" spans="1:12" x14ac:dyDescent="0.3">
      <c r="A6" s="6">
        <v>4</v>
      </c>
      <c r="B6" s="13">
        <v>5815</v>
      </c>
      <c r="C6" s="13">
        <v>5815</v>
      </c>
      <c r="D6" s="13">
        <f t="shared" si="5"/>
        <v>5815</v>
      </c>
      <c r="E6" s="13">
        <f t="shared" si="6"/>
        <v>0</v>
      </c>
      <c r="F6" s="13">
        <f t="shared" si="7"/>
        <v>0</v>
      </c>
      <c r="G6" s="13">
        <f>SUMSQ($E$4:E6)/(A6-1)</f>
        <v>92.800754833331965</v>
      </c>
      <c r="H6" s="13">
        <f>SUM($F$4:F6)/(A6-1)</f>
        <v>7.666666666666667</v>
      </c>
      <c r="I6" s="9">
        <f t="shared" si="8"/>
        <v>0</v>
      </c>
      <c r="J6" s="9">
        <f>AVERAGE($I$4:I6)</f>
        <v>0.14021379221359753</v>
      </c>
      <c r="K6" s="9">
        <f>SUM($E$4:E6)/H6</f>
        <v>0.68778260869555152</v>
      </c>
      <c r="L6" s="13">
        <f t="shared" si="9"/>
        <v>9.5833333333333339</v>
      </c>
    </row>
    <row r="7" spans="1:12" x14ac:dyDescent="0.3">
      <c r="A7" s="6">
        <v>5</v>
      </c>
      <c r="B7" s="13">
        <v>6089</v>
      </c>
      <c r="C7" s="13">
        <v>6066.5</v>
      </c>
      <c r="D7" s="13">
        <f t="shared" si="5"/>
        <v>6066.5</v>
      </c>
      <c r="E7" s="13">
        <f t="shared" si="6"/>
        <v>-22.5</v>
      </c>
      <c r="F7" s="13">
        <f t="shared" si="7"/>
        <v>22.5</v>
      </c>
      <c r="G7" s="13">
        <f>SUMSQ($E$4:E7)/(A7-1)</f>
        <v>196.16306612499898</v>
      </c>
      <c r="H7" s="13">
        <f>SUM($F$4:F7)/(A7-1)</f>
        <v>11.375</v>
      </c>
      <c r="I7" s="9">
        <f t="shared" si="8"/>
        <v>0.36951880440137957</v>
      </c>
      <c r="J7" s="9">
        <f>AVERAGE($I$4:I7)</f>
        <v>0.19754004526054303</v>
      </c>
      <c r="K7" s="9">
        <f>SUM($E$4:E7)/H7</f>
        <v>-1.5144615384616062</v>
      </c>
      <c r="L7" s="13">
        <f t="shared" si="9"/>
        <v>14.21875</v>
      </c>
    </row>
    <row r="8" spans="1:12" x14ac:dyDescent="0.3">
      <c r="A8" s="6">
        <v>6</v>
      </c>
      <c r="B8" s="13">
        <v>6044</v>
      </c>
      <c r="C8" s="13">
        <v>6066.5</v>
      </c>
      <c r="D8" s="13">
        <f t="shared" si="5"/>
        <v>6066.5</v>
      </c>
      <c r="E8" s="13">
        <f t="shared" si="6"/>
        <v>22.5</v>
      </c>
      <c r="F8" s="13">
        <f t="shared" si="7"/>
        <v>22.5</v>
      </c>
      <c r="G8" s="13">
        <f>SUMSQ($E$4:E8)/(A8-1)</f>
        <v>258.18045289999918</v>
      </c>
      <c r="H8" s="13">
        <f>SUM($F$4:F8)/(A8-1)</f>
        <v>13.6</v>
      </c>
      <c r="I8" s="9">
        <f t="shared" si="8"/>
        <v>0.37227001985440106</v>
      </c>
      <c r="J8" s="9">
        <f>AVERAGE($I$4:I8)</f>
        <v>0.23248604017931465</v>
      </c>
      <c r="K8" s="9">
        <f>SUM($E$4:E8)/H8</f>
        <v>0.38772058823523742</v>
      </c>
      <c r="L8" s="13">
        <f t="shared" si="9"/>
        <v>17</v>
      </c>
    </row>
    <row r="9" spans="1:12" x14ac:dyDescent="0.3">
      <c r="A9" s="6">
        <v>7</v>
      </c>
      <c r="B9" s="13">
        <v>6538</v>
      </c>
      <c r="C9" s="13">
        <v>6538</v>
      </c>
      <c r="D9" s="13">
        <f t="shared" si="5"/>
        <v>6538</v>
      </c>
      <c r="E9" s="13">
        <f t="shared" si="6"/>
        <v>0</v>
      </c>
      <c r="F9" s="13">
        <f t="shared" si="7"/>
        <v>0</v>
      </c>
      <c r="G9" s="13">
        <f>SUMSQ($E$4:E9)/(A9-1)</f>
        <v>215.15037741666598</v>
      </c>
      <c r="H9" s="13">
        <f>SUM($F$4:F9)/(A9-1)</f>
        <v>11.333333333333334</v>
      </c>
      <c r="I9" s="9">
        <f t="shared" si="8"/>
        <v>0</v>
      </c>
      <c r="J9" s="9">
        <f>AVERAGE($I$4:I9)</f>
        <v>0.19373836681609555</v>
      </c>
      <c r="K9" s="9">
        <f>SUM($E$4:E9)/H9</f>
        <v>0.46526470588228486</v>
      </c>
      <c r="L9" s="13">
        <f t="shared" si="9"/>
        <v>14.166666666666668</v>
      </c>
    </row>
    <row r="10" spans="1:12" x14ac:dyDescent="0.3">
      <c r="A10" s="6">
        <v>8</v>
      </c>
      <c r="B10" s="13">
        <v>6219</v>
      </c>
      <c r="C10" s="13">
        <v>6219</v>
      </c>
      <c r="D10" s="13">
        <f t="shared" si="5"/>
        <v>6219</v>
      </c>
      <c r="E10" s="13">
        <f t="shared" si="6"/>
        <v>0</v>
      </c>
      <c r="F10" s="13">
        <f t="shared" si="7"/>
        <v>0</v>
      </c>
      <c r="G10" s="13">
        <f>SUMSQ($E$4:E10)/(A10-1)</f>
        <v>184.41460921428512</v>
      </c>
      <c r="H10" s="13">
        <f>SUM($F$4:F10)/(A10-1)</f>
        <v>9.7142857142857135</v>
      </c>
      <c r="I10" s="9">
        <f t="shared" si="8"/>
        <v>0</v>
      </c>
      <c r="J10" s="9">
        <f>AVERAGE($I$4:I10)</f>
        <v>0.16606145727093904</v>
      </c>
      <c r="K10" s="9">
        <f>SUM($E$4:E10)/H10</f>
        <v>0.54280882352933246</v>
      </c>
      <c r="L10" s="13">
        <f t="shared" si="9"/>
        <v>12.142857142857142</v>
      </c>
    </row>
    <row r="11" spans="1:12" x14ac:dyDescent="0.3">
      <c r="A11" s="6">
        <v>9</v>
      </c>
      <c r="B11" s="13">
        <v>5935</v>
      </c>
      <c r="C11" s="13">
        <v>5935</v>
      </c>
      <c r="D11" s="13">
        <f t="shared" si="5"/>
        <v>5935</v>
      </c>
      <c r="E11" s="13">
        <f t="shared" si="6"/>
        <v>0</v>
      </c>
      <c r="F11" s="13">
        <f t="shared" si="7"/>
        <v>0</v>
      </c>
      <c r="G11" s="13">
        <f>SUMSQ($E$4:E11)/(A11-1)</f>
        <v>161.36278306249949</v>
      </c>
      <c r="H11" s="13">
        <f>SUM($F$4:F11)/(A11-1)</f>
        <v>8.5</v>
      </c>
      <c r="I11" s="9">
        <f t="shared" si="8"/>
        <v>0</v>
      </c>
      <c r="J11" s="9">
        <f>AVERAGE($I$4:I11)</f>
        <v>0.14530377511207165</v>
      </c>
      <c r="K11" s="9">
        <f>SUM($E$4:E11)/H11</f>
        <v>0.62035294117637985</v>
      </c>
      <c r="L11" s="13">
        <f t="shared" si="9"/>
        <v>10.625</v>
      </c>
    </row>
    <row r="12" spans="1:12" x14ac:dyDescent="0.3">
      <c r="A12" s="6">
        <v>10</v>
      </c>
      <c r="B12" s="13">
        <v>6401</v>
      </c>
      <c r="C12" s="13">
        <v>6401</v>
      </c>
      <c r="D12" s="13">
        <f t="shared" si="5"/>
        <v>6401</v>
      </c>
      <c r="E12" s="13">
        <f t="shared" si="6"/>
        <v>0</v>
      </c>
      <c r="F12" s="13">
        <f t="shared" si="7"/>
        <v>0</v>
      </c>
      <c r="G12" s="13">
        <f>SUMSQ($E$4:E12)/(A12-1)</f>
        <v>143.43358494444399</v>
      </c>
      <c r="H12" s="13">
        <f>SUM($F$4:F12)/(A12-1)</f>
        <v>7.5555555555555554</v>
      </c>
      <c r="I12" s="9">
        <f t="shared" si="8"/>
        <v>0</v>
      </c>
      <c r="J12" s="9">
        <f>AVERAGE($I$4:I12)</f>
        <v>0.12915891121073036</v>
      </c>
      <c r="K12" s="9">
        <f>SUM($E$4:E12)/H12</f>
        <v>0.69789705882342734</v>
      </c>
      <c r="L12" s="13">
        <f t="shared" si="9"/>
        <v>9.4444444444444446</v>
      </c>
    </row>
    <row r="13" spans="1:12" x14ac:dyDescent="0.3">
      <c r="A13" s="6">
        <v>11</v>
      </c>
      <c r="B13" s="13">
        <v>5652</v>
      </c>
      <c r="C13" s="13">
        <v>5644</v>
      </c>
      <c r="D13" s="13">
        <f t="shared" si="5"/>
        <v>5644</v>
      </c>
      <c r="E13" s="13">
        <f t="shared" si="6"/>
        <v>-8</v>
      </c>
      <c r="F13" s="13">
        <f t="shared" si="7"/>
        <v>8</v>
      </c>
      <c r="G13" s="13">
        <f>SUMSQ($E$4:E13)/(A13-1)</f>
        <v>135.4902264499996</v>
      </c>
      <c r="H13" s="13">
        <f>SUM($F$4:F13)/(A13-1)</f>
        <v>7.6</v>
      </c>
      <c r="I13" s="9">
        <f t="shared" si="8"/>
        <v>0.14154281670205238</v>
      </c>
      <c r="J13" s="9">
        <f>AVERAGE($I$4:I13)</f>
        <v>0.13039730175986258</v>
      </c>
      <c r="K13" s="9">
        <f>SUM($E$4:E13)/H13</f>
        <v>-0.35881578947378573</v>
      </c>
      <c r="L13" s="13">
        <f t="shared" si="9"/>
        <v>9.5</v>
      </c>
    </row>
    <row r="14" spans="1:12" x14ac:dyDescent="0.3">
      <c r="A14" s="6">
        <v>12</v>
      </c>
      <c r="B14" s="13">
        <v>5636</v>
      </c>
      <c r="C14" s="13">
        <v>5644</v>
      </c>
      <c r="D14" s="13">
        <f t="shared" si="5"/>
        <v>5644</v>
      </c>
      <c r="E14" s="13">
        <f t="shared" si="6"/>
        <v>8</v>
      </c>
      <c r="F14" s="13">
        <f t="shared" si="7"/>
        <v>8</v>
      </c>
      <c r="G14" s="13">
        <f>SUMSQ($E$4:E14)/(A14-1)</f>
        <v>128.99111495454508</v>
      </c>
      <c r="H14" s="13">
        <f>SUM($F$4:F14)/(A14-1)</f>
        <v>7.6363636363636367</v>
      </c>
      <c r="I14" s="9">
        <f t="shared" si="8"/>
        <v>0.14194464158977999</v>
      </c>
      <c r="J14" s="9">
        <f>AVERAGE($I$4:I14)</f>
        <v>0.13144705992621872</v>
      </c>
      <c r="K14" s="9">
        <f>SUM($E$4:E14)/H14</f>
        <v>0.69051190476180369</v>
      </c>
      <c r="L14" s="13">
        <f t="shared" si="9"/>
        <v>9.5454545454545467</v>
      </c>
    </row>
    <row r="15" spans="1:12" x14ac:dyDescent="0.3">
      <c r="A15" s="6">
        <v>13</v>
      </c>
      <c r="B15" s="13">
        <v>6655</v>
      </c>
      <c r="C15" s="13">
        <v>6626</v>
      </c>
      <c r="D15" s="13">
        <f t="shared" ref="D15:D62" si="10">C15</f>
        <v>6626</v>
      </c>
      <c r="E15" s="13">
        <f t="shared" ref="E15:E62" si="11">D15-B15</f>
        <v>-29</v>
      </c>
      <c r="F15" s="13">
        <f t="shared" ref="F15:F62" si="12">ABS(E15)</f>
        <v>29</v>
      </c>
      <c r="G15" s="13">
        <f>SUMSQ($E$4:E15)/(A15-1)</f>
        <v>188.325188708333</v>
      </c>
      <c r="H15" s="13">
        <f>SUM($F$4:F15)/(A15-1)</f>
        <v>9.4166666666666661</v>
      </c>
      <c r="I15" s="9">
        <f t="shared" ref="I15:I62" si="13">(F15/B15)*100</f>
        <v>0.43576258452291511</v>
      </c>
      <c r="J15" s="9">
        <f>AVERAGE($I$4:I15)</f>
        <v>0.15680668697594341</v>
      </c>
      <c r="K15" s="9">
        <f>SUM($E$4:E15)/H15</f>
        <v>-2.5196814159292855</v>
      </c>
      <c r="L15" s="13">
        <f t="shared" ref="L15:L62" si="14">1.25*H15</f>
        <v>11.770833333333332</v>
      </c>
    </row>
    <row r="16" spans="1:12" x14ac:dyDescent="0.3">
      <c r="A16" s="6">
        <v>14</v>
      </c>
      <c r="B16" s="13">
        <v>6597</v>
      </c>
      <c r="C16" s="13">
        <v>6626</v>
      </c>
      <c r="D16" s="13">
        <f t="shared" si="10"/>
        <v>6626</v>
      </c>
      <c r="E16" s="13">
        <f t="shared" si="11"/>
        <v>29</v>
      </c>
      <c r="F16" s="13">
        <f t="shared" si="12"/>
        <v>29</v>
      </c>
      <c r="G16" s="13">
        <f>SUMSQ($E$4:E16)/(A16-1)</f>
        <v>238.53094342307662</v>
      </c>
      <c r="H16" s="13">
        <f>SUM($F$4:F16)/(A16-1)</f>
        <v>10.923076923076923</v>
      </c>
      <c r="I16" s="9">
        <f t="shared" si="13"/>
        <v>0.43959375473700163</v>
      </c>
      <c r="J16" s="9">
        <f>AVERAGE($I$4:I16)</f>
        <v>0.17855953834217864</v>
      </c>
      <c r="K16" s="9">
        <f>SUM($E$4:E16)/H16</f>
        <v>0.48273943661964769</v>
      </c>
      <c r="L16" s="13">
        <f t="shared" si="14"/>
        <v>13.653846153846153</v>
      </c>
    </row>
    <row r="17" spans="1:12" x14ac:dyDescent="0.3">
      <c r="A17" s="6">
        <v>15</v>
      </c>
      <c r="B17" s="6">
        <v>4745</v>
      </c>
      <c r="C17" s="13">
        <v>4777.2511999999997</v>
      </c>
      <c r="D17" s="13">
        <f t="shared" si="10"/>
        <v>4777.2511999999997</v>
      </c>
      <c r="E17" s="13">
        <f t="shared" si="11"/>
        <v>32.251199999999699</v>
      </c>
      <c r="F17" s="13">
        <f t="shared" si="12"/>
        <v>32.251199999999699</v>
      </c>
      <c r="G17" s="13">
        <f>SUMSQ($E$4:E17)/(A17-1)</f>
        <v>295.78872613856976</v>
      </c>
      <c r="H17" s="13">
        <f>SUM($F$4:F17)/(A17-1)</f>
        <v>12.446514285714263</v>
      </c>
      <c r="I17" s="9">
        <f t="shared" si="13"/>
        <v>0.67968809272918229</v>
      </c>
      <c r="J17" s="9">
        <f>AVERAGE($I$4:I17)</f>
        <v>0.21435443508410748</v>
      </c>
      <c r="K17" s="9">
        <f>SUM($E$4:E17)/H17</f>
        <v>3.0148360527788958</v>
      </c>
      <c r="L17" s="13">
        <f t="shared" si="14"/>
        <v>15.55814285714283</v>
      </c>
    </row>
    <row r="18" spans="1:12" x14ac:dyDescent="0.3">
      <c r="A18" s="6">
        <v>16</v>
      </c>
      <c r="B18" s="6">
        <v>1955</v>
      </c>
      <c r="C18" s="13">
        <v>2098.3739999999998</v>
      </c>
      <c r="D18" s="13">
        <f t="shared" si="10"/>
        <v>2098.3739999999998</v>
      </c>
      <c r="E18" s="13">
        <f t="shared" si="11"/>
        <v>143.3739999999998</v>
      </c>
      <c r="F18" s="13">
        <f t="shared" si="12"/>
        <v>143.3739999999998</v>
      </c>
      <c r="G18" s="13">
        <f>SUMSQ($E$4:E18)/(A18-1)</f>
        <v>1646.4764027959945</v>
      </c>
      <c r="H18" s="13">
        <f>SUM($F$4:F18)/(A18-1)</f>
        <v>21.1750133333333</v>
      </c>
      <c r="I18" s="9">
        <f t="shared" si="13"/>
        <v>7.3337084398976877</v>
      </c>
      <c r="J18" s="9">
        <f>AVERAGE($I$4:I18)</f>
        <v>0.68897803540501279</v>
      </c>
      <c r="K18" s="9">
        <f>SUM($E$4:E18)/H18</f>
        <v>8.5430028851614583</v>
      </c>
      <c r="L18" s="13">
        <f t="shared" si="14"/>
        <v>26.468766666666625</v>
      </c>
    </row>
    <row r="19" spans="1:12" x14ac:dyDescent="0.3">
      <c r="A19" s="6">
        <v>17</v>
      </c>
      <c r="B19" s="6">
        <v>3353</v>
      </c>
      <c r="C19" s="13">
        <v>3439.5446999999999</v>
      </c>
      <c r="D19" s="13">
        <f t="shared" si="10"/>
        <v>3439.5446999999999</v>
      </c>
      <c r="E19" s="13">
        <f t="shared" si="11"/>
        <v>86.544699999999921</v>
      </c>
      <c r="F19" s="13">
        <f t="shared" si="12"/>
        <v>86.544699999999921</v>
      </c>
      <c r="G19" s="13">
        <f>SUMSQ($E$4:E19)/(A19-1)</f>
        <v>2011.6956962518691</v>
      </c>
      <c r="H19" s="13">
        <f>SUM($F$4:F19)/(A19-1)</f>
        <v>25.260618749999963</v>
      </c>
      <c r="I19" s="9">
        <f t="shared" si="13"/>
        <v>2.5811124366239167</v>
      </c>
      <c r="J19" s="9">
        <f>AVERAGE($I$4:I19)</f>
        <v>0.80723643548119428</v>
      </c>
      <c r="K19" s="9">
        <f>SUM($E$4:E19)/H19</f>
        <v>10.587345569276644</v>
      </c>
      <c r="L19" s="13">
        <f t="shared" si="14"/>
        <v>31.575773437499954</v>
      </c>
    </row>
    <row r="20" spans="1:12" x14ac:dyDescent="0.3">
      <c r="A20" s="6">
        <v>18</v>
      </c>
      <c r="B20" s="6">
        <v>4316</v>
      </c>
      <c r="C20" s="13">
        <v>4316</v>
      </c>
      <c r="D20" s="13">
        <f t="shared" si="10"/>
        <v>4316</v>
      </c>
      <c r="E20" s="13">
        <f t="shared" si="11"/>
        <v>0</v>
      </c>
      <c r="F20" s="13">
        <f t="shared" si="12"/>
        <v>0</v>
      </c>
      <c r="G20" s="13">
        <f>SUMSQ($E$4:E20)/(A20-1)</f>
        <v>1893.3606552958768</v>
      </c>
      <c r="H20" s="13">
        <f>SUM($F$4:F20)/(A20-1)</f>
        <v>23.774699999999967</v>
      </c>
      <c r="I20" s="9">
        <f t="shared" si="13"/>
        <v>0</v>
      </c>
      <c r="J20" s="9">
        <f>AVERAGE($I$4:I20)</f>
        <v>0.75975193927641815</v>
      </c>
      <c r="K20" s="9">
        <f>SUM($E$4:E20)/H20</f>
        <v>11.249054667356434</v>
      </c>
      <c r="L20" s="13">
        <f t="shared" si="14"/>
        <v>29.718374999999959</v>
      </c>
    </row>
    <row r="21" spans="1:12" x14ac:dyDescent="0.3">
      <c r="A21" s="6">
        <v>19</v>
      </c>
      <c r="B21" s="6">
        <v>4479</v>
      </c>
      <c r="C21" s="13">
        <v>4479</v>
      </c>
      <c r="D21" s="13">
        <f t="shared" si="10"/>
        <v>4479</v>
      </c>
      <c r="E21" s="13">
        <f t="shared" si="11"/>
        <v>0</v>
      </c>
      <c r="F21" s="13">
        <f t="shared" si="12"/>
        <v>0</v>
      </c>
      <c r="G21" s="13">
        <f>SUMSQ($E$4:E21)/(A21-1)</f>
        <v>1788.1739522238836</v>
      </c>
      <c r="H21" s="13">
        <f>SUM($F$4:F21)/(A21-1)</f>
        <v>22.453883333333302</v>
      </c>
      <c r="I21" s="9">
        <f t="shared" si="13"/>
        <v>0</v>
      </c>
      <c r="J21" s="9">
        <f>AVERAGE($I$4:I21)</f>
        <v>0.717543498205506</v>
      </c>
      <c r="K21" s="9">
        <f>SUM($E$4:E21)/H21</f>
        <v>11.910763765436224</v>
      </c>
      <c r="L21" s="13">
        <f t="shared" si="14"/>
        <v>28.067354166666625</v>
      </c>
    </row>
    <row r="22" spans="1:12" x14ac:dyDescent="0.3">
      <c r="A22" s="6">
        <v>20</v>
      </c>
      <c r="B22" s="6">
        <v>5035</v>
      </c>
      <c r="C22" s="13">
        <v>5035</v>
      </c>
      <c r="D22" s="13">
        <f t="shared" si="10"/>
        <v>5035</v>
      </c>
      <c r="E22" s="13">
        <f t="shared" si="11"/>
        <v>0</v>
      </c>
      <c r="F22" s="13">
        <f t="shared" si="12"/>
        <v>0</v>
      </c>
      <c r="G22" s="13">
        <f>SUMSQ($E$4:E22)/(A22-1)</f>
        <v>1694.0595336857846</v>
      </c>
      <c r="H22" s="13">
        <f>SUM($F$4:F22)/(A22-1)</f>
        <v>21.27209999999997</v>
      </c>
      <c r="I22" s="9">
        <f t="shared" si="13"/>
        <v>0</v>
      </c>
      <c r="J22" s="9">
        <f>AVERAGE($I$4:I22)</f>
        <v>0.67977805093153199</v>
      </c>
      <c r="K22" s="9">
        <f>SUM($E$4:E22)/H22</f>
        <v>12.572472863516015</v>
      </c>
      <c r="L22" s="13">
        <f t="shared" si="14"/>
        <v>26.590124999999961</v>
      </c>
    </row>
    <row r="23" spans="1:12" x14ac:dyDescent="0.3">
      <c r="A23" s="6">
        <v>21</v>
      </c>
      <c r="B23" s="6">
        <v>5604</v>
      </c>
      <c r="C23" s="13">
        <v>5598.6612999999998</v>
      </c>
      <c r="D23" s="13">
        <f t="shared" si="10"/>
        <v>5598.6612999999998</v>
      </c>
      <c r="E23" s="13">
        <f t="shared" si="11"/>
        <v>-5.3387000000002445</v>
      </c>
      <c r="F23" s="13">
        <f t="shared" si="12"/>
        <v>5.3387000000002445</v>
      </c>
      <c r="G23" s="13">
        <f>SUMSQ($E$4:E23)/(A23-1)</f>
        <v>1610.7816428859956</v>
      </c>
      <c r="H23" s="13">
        <f>SUM($F$4:F23)/(A23-1)</f>
        <v>20.475429999999982</v>
      </c>
      <c r="I23" s="9">
        <f t="shared" si="13"/>
        <v>9.5265881513209208E-2</v>
      </c>
      <c r="J23" s="9">
        <f>AVERAGE($I$4:I23)</f>
        <v>0.65055244246061583</v>
      </c>
      <c r="K23" s="9">
        <f>SUM($E$4:E23)/H23</f>
        <v>12.80091309437695</v>
      </c>
      <c r="L23" s="13">
        <f t="shared" si="14"/>
        <v>25.594287499999979</v>
      </c>
    </row>
    <row r="24" spans="1:12" x14ac:dyDescent="0.3">
      <c r="A24" s="6">
        <v>22</v>
      </c>
      <c r="B24" s="6">
        <v>5937</v>
      </c>
      <c r="C24" s="13">
        <v>5917.0891000000001</v>
      </c>
      <c r="D24" s="13">
        <f t="shared" si="10"/>
        <v>5917.0891000000001</v>
      </c>
      <c r="E24" s="13">
        <f t="shared" si="11"/>
        <v>-19.910899999999856</v>
      </c>
      <c r="F24" s="13">
        <f t="shared" si="12"/>
        <v>19.910899999999856</v>
      </c>
      <c r="G24" s="13">
        <f>SUMSQ($E$4:E24)/(A24-1)</f>
        <v>1552.9560379299953</v>
      </c>
      <c r="H24" s="13">
        <f>SUM($F$4:F24)/(A24-1)</f>
        <v>20.448547619047595</v>
      </c>
      <c r="I24" s="9">
        <f t="shared" si="13"/>
        <v>0.33536971534444765</v>
      </c>
      <c r="J24" s="9">
        <f>AVERAGE($I$4:I24)</f>
        <v>0.63554374116936974</v>
      </c>
      <c r="K24" s="9">
        <f>SUM($E$4:E24)/H24</f>
        <v>11.844034330066462</v>
      </c>
      <c r="L24" s="13">
        <f t="shared" si="14"/>
        <v>25.560684523809492</v>
      </c>
    </row>
    <row r="25" spans="1:12" x14ac:dyDescent="0.3">
      <c r="A25" s="6">
        <v>23</v>
      </c>
      <c r="B25" s="6">
        <v>5074</v>
      </c>
      <c r="C25" s="13">
        <v>5074</v>
      </c>
      <c r="D25" s="13">
        <f t="shared" si="10"/>
        <v>5074</v>
      </c>
      <c r="E25" s="13">
        <f t="shared" si="11"/>
        <v>0</v>
      </c>
      <c r="F25" s="13">
        <f t="shared" si="12"/>
        <v>0</v>
      </c>
      <c r="G25" s="13">
        <f>SUMSQ($E$4:E25)/(A25-1)</f>
        <v>1482.3671271149956</v>
      </c>
      <c r="H25" s="13">
        <f>SUM($F$4:F25)/(A25-1)</f>
        <v>19.51906818181816</v>
      </c>
      <c r="I25" s="9">
        <f t="shared" si="13"/>
        <v>0</v>
      </c>
      <c r="J25" s="9">
        <f>AVERAGE($I$4:I25)</f>
        <v>0.60665538929803475</v>
      </c>
      <c r="K25" s="9">
        <f>SUM($E$4:E25)/H25</f>
        <v>12.408035964831532</v>
      </c>
      <c r="L25" s="13">
        <f t="shared" si="14"/>
        <v>24.398835227272698</v>
      </c>
    </row>
    <row r="26" spans="1:12" x14ac:dyDescent="0.3">
      <c r="A26" s="6">
        <v>24</v>
      </c>
      <c r="B26" s="6">
        <v>5353</v>
      </c>
      <c r="C26" s="13">
        <v>5358.6450999999997</v>
      </c>
      <c r="D26" s="13">
        <f t="shared" si="10"/>
        <v>5358.6450999999997</v>
      </c>
      <c r="E26" s="13">
        <f t="shared" si="11"/>
        <v>5.6450999999997293</v>
      </c>
      <c r="F26" s="13">
        <f t="shared" si="12"/>
        <v>5.6450999999997293</v>
      </c>
      <c r="G26" s="13">
        <f>SUMSQ($E$4:E26)/(A26-1)</f>
        <v>1419.3019108930391</v>
      </c>
      <c r="H26" s="13">
        <f>SUM($F$4:F26)/(A26-1)</f>
        <v>18.915852173913009</v>
      </c>
      <c r="I26" s="9">
        <f t="shared" si="13"/>
        <v>0.105456753222487</v>
      </c>
      <c r="J26" s="9">
        <f>AVERAGE($I$4:I26)</f>
        <v>0.58486414425127176</v>
      </c>
      <c r="K26" s="9">
        <f>SUM($E$4:E26)/H26</f>
        <v>13.102153565240588</v>
      </c>
      <c r="L26" s="13">
        <f t="shared" si="14"/>
        <v>23.644815217391262</v>
      </c>
    </row>
    <row r="27" spans="1:12" x14ac:dyDescent="0.3">
      <c r="A27" s="6">
        <v>25</v>
      </c>
      <c r="B27" s="6">
        <v>5139</v>
      </c>
      <c r="C27" s="13">
        <v>5139</v>
      </c>
      <c r="D27" s="13">
        <f t="shared" si="10"/>
        <v>5139</v>
      </c>
      <c r="E27" s="13">
        <f t="shared" si="11"/>
        <v>0</v>
      </c>
      <c r="F27" s="13">
        <f t="shared" si="12"/>
        <v>0</v>
      </c>
      <c r="G27" s="13">
        <f>SUMSQ($E$4:E27)/(A27-1)</f>
        <v>1360.1643312724957</v>
      </c>
      <c r="H27" s="13">
        <f>SUM($F$4:F27)/(A27-1)</f>
        <v>18.127691666666635</v>
      </c>
      <c r="I27" s="9">
        <f t="shared" si="13"/>
        <v>0</v>
      </c>
      <c r="J27" s="9">
        <f>AVERAGE($I$4:I27)</f>
        <v>0.56049480490746884</v>
      </c>
      <c r="K27" s="9">
        <f>SUM($E$4:E27)/H27</f>
        <v>13.671812415903222</v>
      </c>
      <c r="L27" s="13">
        <f t="shared" si="14"/>
        <v>22.659614583333294</v>
      </c>
    </row>
    <row r="28" spans="1:12" x14ac:dyDescent="0.3">
      <c r="A28" s="6">
        <v>26</v>
      </c>
      <c r="B28" s="6">
        <v>5589</v>
      </c>
      <c r="C28" s="13">
        <v>5584.3176999999996</v>
      </c>
      <c r="D28" s="13">
        <f t="shared" si="10"/>
        <v>5584.3176999999996</v>
      </c>
      <c r="E28" s="13">
        <f t="shared" si="11"/>
        <v>-4.6823000000003958</v>
      </c>
      <c r="F28" s="13">
        <f t="shared" si="12"/>
        <v>4.6823000000003958</v>
      </c>
      <c r="G28" s="13">
        <f>SUMSQ($E$4:E28)/(A28-1)</f>
        <v>1306.634715353196</v>
      </c>
      <c r="H28" s="13">
        <f>SUM($F$4:F28)/(A28-1)</f>
        <v>17.589875999999986</v>
      </c>
      <c r="I28" s="9">
        <f t="shared" si="13"/>
        <v>8.3777062086247911E-2</v>
      </c>
      <c r="J28" s="9">
        <f>AVERAGE($I$4:I28)</f>
        <v>0.54142609519462004</v>
      </c>
      <c r="K28" s="9">
        <f>SUM($E$4:E28)/H28</f>
        <v>13.823639234295801</v>
      </c>
      <c r="L28" s="13">
        <f t="shared" si="14"/>
        <v>21.987344999999983</v>
      </c>
    </row>
    <row r="29" spans="1:12" x14ac:dyDescent="0.3">
      <c r="A29" s="6">
        <v>27</v>
      </c>
      <c r="B29" s="6">
        <v>6980</v>
      </c>
      <c r="C29" s="13">
        <v>6980</v>
      </c>
      <c r="D29" s="13">
        <f t="shared" si="10"/>
        <v>6980</v>
      </c>
      <c r="E29" s="13">
        <f t="shared" si="11"/>
        <v>0</v>
      </c>
      <c r="F29" s="13">
        <f t="shared" si="12"/>
        <v>0</v>
      </c>
      <c r="G29" s="13">
        <f>SUMSQ($E$4:E29)/(A29-1)</f>
        <v>1256.3795339934577</v>
      </c>
      <c r="H29" s="13">
        <f>SUM($F$4:F29)/(A29-1)</f>
        <v>16.913342307692293</v>
      </c>
      <c r="I29" s="9">
        <f t="shared" si="13"/>
        <v>0</v>
      </c>
      <c r="J29" s="9">
        <f>AVERAGE($I$4:I29)</f>
        <v>0.52060201461021149</v>
      </c>
      <c r="K29" s="9">
        <f>SUM($E$4:E29)/H29</f>
        <v>14.376584803667633</v>
      </c>
      <c r="L29" s="13">
        <f t="shared" si="14"/>
        <v>21.141677884615365</v>
      </c>
    </row>
    <row r="30" spans="1:12" x14ac:dyDescent="0.3">
      <c r="A30" s="6">
        <v>28</v>
      </c>
      <c r="B30" s="6">
        <v>6340</v>
      </c>
      <c r="C30" s="13">
        <v>6353.5</v>
      </c>
      <c r="D30" s="13">
        <f t="shared" si="10"/>
        <v>6353.5</v>
      </c>
      <c r="E30" s="13">
        <f t="shared" si="11"/>
        <v>13.5</v>
      </c>
      <c r="F30" s="13">
        <f t="shared" si="12"/>
        <v>13.5</v>
      </c>
      <c r="G30" s="13">
        <f>SUMSQ($E$4:E30)/(A30-1)</f>
        <v>1216.5969586603667</v>
      </c>
      <c r="H30" s="13">
        <f>SUM($F$4:F30)/(A30-1)</f>
        <v>16.786922222222209</v>
      </c>
      <c r="I30" s="9">
        <f t="shared" si="13"/>
        <v>0.21293375394321767</v>
      </c>
      <c r="J30" s="9">
        <f>AVERAGE($I$4:I30)</f>
        <v>0.50920689384476736</v>
      </c>
      <c r="K30" s="9">
        <f>SUM($E$4:E30)/H30</f>
        <v>15.289050404977834</v>
      </c>
      <c r="L30" s="13">
        <f t="shared" si="14"/>
        <v>20.983652777777763</v>
      </c>
    </row>
    <row r="31" spans="1:12" x14ac:dyDescent="0.3">
      <c r="A31" s="6">
        <v>29</v>
      </c>
      <c r="B31" s="6">
        <v>6747</v>
      </c>
      <c r="C31" s="13">
        <v>6747</v>
      </c>
      <c r="D31" s="13">
        <f t="shared" si="10"/>
        <v>6747</v>
      </c>
      <c r="E31" s="13">
        <f t="shared" si="11"/>
        <v>0</v>
      </c>
      <c r="F31" s="13">
        <f t="shared" si="12"/>
        <v>0</v>
      </c>
      <c r="G31" s="13">
        <f>SUMSQ($E$4:E31)/(A31-1)</f>
        <v>1173.1470672796393</v>
      </c>
      <c r="H31" s="13">
        <f>SUM($F$4:F31)/(A31-1)</f>
        <v>16.187389285714271</v>
      </c>
      <c r="I31" s="9">
        <f t="shared" si="13"/>
        <v>0</v>
      </c>
      <c r="J31" s="9">
        <f>AVERAGE($I$4:I31)</f>
        <v>0.49102093335031138</v>
      </c>
      <c r="K31" s="9">
        <f>SUM($E$4:E31)/H31</f>
        <v>15.855311531088127</v>
      </c>
      <c r="L31" s="13">
        <f t="shared" si="14"/>
        <v>20.23423660714284</v>
      </c>
    </row>
    <row r="32" spans="1:12" x14ac:dyDescent="0.3">
      <c r="A32" s="6">
        <v>30</v>
      </c>
      <c r="B32" s="6">
        <v>6515</v>
      </c>
      <c r="C32" s="13">
        <v>6545.5</v>
      </c>
      <c r="D32" s="13">
        <f t="shared" si="10"/>
        <v>6545.5</v>
      </c>
      <c r="E32" s="13">
        <f t="shared" si="11"/>
        <v>30.5</v>
      </c>
      <c r="F32" s="13">
        <f t="shared" si="12"/>
        <v>30.5</v>
      </c>
      <c r="G32" s="13">
        <f>SUMSQ($E$4:E32)/(A32-1)</f>
        <v>1164.7713063389622</v>
      </c>
      <c r="H32" s="13">
        <f>SUM($F$4:F32)/(A32-1)</f>
        <v>16.680927586206884</v>
      </c>
      <c r="I32" s="9">
        <f t="shared" si="13"/>
        <v>0.46815042210283958</v>
      </c>
      <c r="J32" s="9">
        <f>AVERAGE($I$4:I32)</f>
        <v>0.49023229503143301</v>
      </c>
      <c r="K32" s="9">
        <f>SUM($E$4:E32)/H32</f>
        <v>17.214636207487725</v>
      </c>
      <c r="L32" s="13">
        <f t="shared" si="14"/>
        <v>20.851159482758604</v>
      </c>
    </row>
    <row r="33" spans="1:12" x14ac:dyDescent="0.3">
      <c r="A33" s="6">
        <v>31</v>
      </c>
      <c r="B33" s="6">
        <v>6367</v>
      </c>
      <c r="C33" s="13">
        <v>6353.5</v>
      </c>
      <c r="D33" s="13">
        <f t="shared" si="10"/>
        <v>6353.5</v>
      </c>
      <c r="E33" s="13">
        <f t="shared" si="11"/>
        <v>-13.5</v>
      </c>
      <c r="F33" s="13">
        <f t="shared" si="12"/>
        <v>13.5</v>
      </c>
      <c r="G33" s="13">
        <f>SUMSQ($E$4:E33)/(A33-1)</f>
        <v>1132.0205961276633</v>
      </c>
      <c r="H33" s="13">
        <f>SUM($F$4:F33)/(A33-1)</f>
        <v>16.574896666666653</v>
      </c>
      <c r="I33" s="9">
        <f t="shared" si="13"/>
        <v>0.21203078372860057</v>
      </c>
      <c r="J33" s="9">
        <f>AVERAGE($I$4:I33)</f>
        <v>0.48095891132133861</v>
      </c>
      <c r="K33" s="9">
        <f>SUM($E$4:E33)/H33</f>
        <v>16.510274875519471</v>
      </c>
      <c r="L33" s="13">
        <f t="shared" si="14"/>
        <v>20.718620833333318</v>
      </c>
    </row>
    <row r="34" spans="1:12" x14ac:dyDescent="0.3">
      <c r="A34" s="6">
        <v>32</v>
      </c>
      <c r="B34" s="6">
        <v>6576</v>
      </c>
      <c r="C34" s="13">
        <v>6545.5</v>
      </c>
      <c r="D34" s="13">
        <f t="shared" si="10"/>
        <v>6545.5</v>
      </c>
      <c r="E34" s="13">
        <f t="shared" si="11"/>
        <v>-30.5</v>
      </c>
      <c r="F34" s="13">
        <f t="shared" si="12"/>
        <v>30.5</v>
      </c>
      <c r="G34" s="13">
        <f>SUMSQ($E$4:E34)/(A34-1)</f>
        <v>1125.5118672203193</v>
      </c>
      <c r="H34" s="13">
        <f>SUM($F$4:F34)/(A34-1)</f>
        <v>17.024093548387086</v>
      </c>
      <c r="I34" s="9">
        <f t="shared" si="13"/>
        <v>0.46380778588807792</v>
      </c>
      <c r="J34" s="9">
        <f>AVERAGE($I$4:I34)</f>
        <v>0.48040564921058826</v>
      </c>
      <c r="K34" s="9">
        <f>SUM($E$4:E34)/H34</f>
        <v>14.283057086645018</v>
      </c>
      <c r="L34" s="13">
        <f t="shared" si="14"/>
        <v>21.280116935483857</v>
      </c>
    </row>
    <row r="35" spans="1:12" x14ac:dyDescent="0.3">
      <c r="A35" s="6">
        <v>33</v>
      </c>
      <c r="B35" s="6">
        <v>6665</v>
      </c>
      <c r="C35" s="13">
        <v>6665</v>
      </c>
      <c r="D35" s="13">
        <f t="shared" si="10"/>
        <v>6665</v>
      </c>
      <c r="E35" s="13">
        <f t="shared" si="11"/>
        <v>0</v>
      </c>
      <c r="F35" s="13">
        <f t="shared" si="12"/>
        <v>0</v>
      </c>
      <c r="G35" s="13">
        <f>SUMSQ($E$4:E35)/(A35-1)</f>
        <v>1090.3396213696844</v>
      </c>
      <c r="H35" s="13">
        <f>SUM($F$4:F35)/(A35-1)</f>
        <v>16.492090624999989</v>
      </c>
      <c r="I35" s="9">
        <f t="shared" si="13"/>
        <v>0</v>
      </c>
      <c r="J35" s="9">
        <f>AVERAGE($I$4:I35)</f>
        <v>0.46539297267275737</v>
      </c>
      <c r="K35" s="9">
        <f>SUM($E$4:E35)/H35</f>
        <v>14.743800863633567</v>
      </c>
      <c r="L35" s="13">
        <f t="shared" si="14"/>
        <v>20.615113281249986</v>
      </c>
    </row>
    <row r="36" spans="1:12" x14ac:dyDescent="0.3">
      <c r="A36" s="6">
        <v>34</v>
      </c>
      <c r="B36" s="6">
        <v>7523</v>
      </c>
      <c r="C36" s="13">
        <v>7523</v>
      </c>
      <c r="D36" s="13">
        <f t="shared" si="10"/>
        <v>7523</v>
      </c>
      <c r="E36" s="13">
        <f t="shared" si="11"/>
        <v>0</v>
      </c>
      <c r="F36" s="13">
        <f t="shared" si="12"/>
        <v>0</v>
      </c>
      <c r="G36" s="13">
        <f>SUMSQ($E$4:E36)/(A36-1)</f>
        <v>1057.2990267827242</v>
      </c>
      <c r="H36" s="13">
        <f>SUM($F$4:F36)/(A36-1)</f>
        <v>15.992330303030291</v>
      </c>
      <c r="I36" s="9">
        <f t="shared" si="13"/>
        <v>0</v>
      </c>
      <c r="J36" s="9">
        <f>AVERAGE($I$4:I36)</f>
        <v>0.45129015531903743</v>
      </c>
      <c r="K36" s="9">
        <f>SUM($E$4:E36)/H36</f>
        <v>15.204544640622116</v>
      </c>
      <c r="L36" s="13">
        <f t="shared" si="14"/>
        <v>19.990412878787865</v>
      </c>
    </row>
    <row r="37" spans="1:12" x14ac:dyDescent="0.3">
      <c r="A37" s="6">
        <v>35</v>
      </c>
      <c r="B37" s="6">
        <v>6096</v>
      </c>
      <c r="C37" s="13">
        <v>6096</v>
      </c>
      <c r="D37" s="13">
        <f t="shared" si="10"/>
        <v>6096</v>
      </c>
      <c r="E37" s="13">
        <f t="shared" si="11"/>
        <v>0</v>
      </c>
      <c r="F37" s="13">
        <f t="shared" si="12"/>
        <v>0</v>
      </c>
      <c r="G37" s="13">
        <f>SUMSQ($E$4:E37)/(A37-1)</f>
        <v>1026.2019965832324</v>
      </c>
      <c r="H37" s="13">
        <f>SUM($F$4:F37)/(A37-1)</f>
        <v>15.521967647058814</v>
      </c>
      <c r="I37" s="9">
        <f t="shared" si="13"/>
        <v>0</v>
      </c>
      <c r="J37" s="9">
        <f>AVERAGE($I$4:I37)</f>
        <v>0.43801691545671284</v>
      </c>
      <c r="K37" s="9">
        <f>SUM($E$4:E37)/H37</f>
        <v>15.665288417610663</v>
      </c>
      <c r="L37" s="13">
        <f t="shared" si="14"/>
        <v>19.402459558823516</v>
      </c>
    </row>
    <row r="38" spans="1:12" x14ac:dyDescent="0.3">
      <c r="A38" s="6">
        <v>36</v>
      </c>
      <c r="B38" s="6">
        <v>6876</v>
      </c>
      <c r="C38" s="13">
        <v>6876</v>
      </c>
      <c r="D38" s="13">
        <f t="shared" si="10"/>
        <v>6876</v>
      </c>
      <c r="E38" s="13">
        <f t="shared" si="11"/>
        <v>0</v>
      </c>
      <c r="F38" s="13">
        <f t="shared" si="12"/>
        <v>0</v>
      </c>
      <c r="G38" s="13">
        <f>SUMSQ($E$4:E38)/(A38-1)</f>
        <v>996.88193953799725</v>
      </c>
      <c r="H38" s="13">
        <f>SUM($F$4:F38)/(A38-1)</f>
        <v>15.078482857142847</v>
      </c>
      <c r="I38" s="9">
        <f t="shared" si="13"/>
        <v>0</v>
      </c>
      <c r="J38" s="9">
        <f>AVERAGE($I$4:I38)</f>
        <v>0.42550214644366385</v>
      </c>
      <c r="K38" s="9">
        <f>SUM($E$4:E38)/H38</f>
        <v>16.126032194599212</v>
      </c>
      <c r="L38" s="13">
        <f t="shared" si="14"/>
        <v>18.84810357142856</v>
      </c>
    </row>
    <row r="39" spans="1:12" x14ac:dyDescent="0.3">
      <c r="A39" s="6">
        <v>37</v>
      </c>
      <c r="B39" s="6">
        <v>6601</v>
      </c>
      <c r="C39" s="13">
        <v>6601</v>
      </c>
      <c r="D39" s="13">
        <f t="shared" si="10"/>
        <v>6601</v>
      </c>
      <c r="E39" s="13">
        <f t="shared" si="11"/>
        <v>0</v>
      </c>
      <c r="F39" s="13">
        <f t="shared" si="12"/>
        <v>0</v>
      </c>
      <c r="G39" s="13">
        <f>SUMSQ($E$4:E39)/(A39-1)</f>
        <v>969.19077455083061</v>
      </c>
      <c r="H39" s="13">
        <f>SUM($F$4:F39)/(A39-1)</f>
        <v>14.659636111111102</v>
      </c>
      <c r="I39" s="9">
        <f t="shared" si="13"/>
        <v>0</v>
      </c>
      <c r="J39" s="9">
        <f>AVERAGE($I$4:I39)</f>
        <v>0.41368264237578434</v>
      </c>
      <c r="K39" s="9">
        <f>SUM($E$4:E39)/H39</f>
        <v>16.586775971587763</v>
      </c>
      <c r="L39" s="13">
        <f t="shared" si="14"/>
        <v>18.324545138888876</v>
      </c>
    </row>
    <row r="40" spans="1:12" x14ac:dyDescent="0.3">
      <c r="A40" s="6">
        <v>38</v>
      </c>
      <c r="B40" s="6">
        <v>6299</v>
      </c>
      <c r="C40" s="13">
        <v>6299</v>
      </c>
      <c r="D40" s="13">
        <f t="shared" si="10"/>
        <v>6299</v>
      </c>
      <c r="E40" s="13">
        <f t="shared" si="11"/>
        <v>0</v>
      </c>
      <c r="F40" s="13">
        <f t="shared" si="12"/>
        <v>0</v>
      </c>
      <c r="G40" s="13">
        <f>SUMSQ($E$4:E40)/(A40-1)</f>
        <v>942.9964292927001</v>
      </c>
      <c r="H40" s="13">
        <f>SUM($F$4:F40)/(A40-1)</f>
        <v>14.263429729729721</v>
      </c>
      <c r="I40" s="9">
        <f t="shared" si="13"/>
        <v>0</v>
      </c>
      <c r="J40" s="9">
        <f>AVERAGE($I$4:I40)</f>
        <v>0.40250203041968202</v>
      </c>
      <c r="K40" s="9">
        <f>SUM($E$4:E40)/H40</f>
        <v>17.04751974857631</v>
      </c>
      <c r="L40" s="13">
        <f t="shared" si="14"/>
        <v>17.829287162162149</v>
      </c>
    </row>
    <row r="41" spans="1:12" x14ac:dyDescent="0.3">
      <c r="A41" s="6">
        <v>39</v>
      </c>
      <c r="B41" s="6">
        <v>7377</v>
      </c>
      <c r="C41" s="13">
        <v>7377</v>
      </c>
      <c r="D41" s="13">
        <f t="shared" si="10"/>
        <v>7377</v>
      </c>
      <c r="E41" s="13">
        <f t="shared" si="11"/>
        <v>0</v>
      </c>
      <c r="F41" s="13">
        <f t="shared" si="12"/>
        <v>0</v>
      </c>
      <c r="G41" s="13">
        <f>SUMSQ($E$4:E41)/(A41-1)</f>
        <v>918.18073378499741</v>
      </c>
      <c r="H41" s="13">
        <f>SUM($F$4:F41)/(A41-1)</f>
        <v>13.888076315789464</v>
      </c>
      <c r="I41" s="9">
        <f t="shared" si="13"/>
        <v>0</v>
      </c>
      <c r="J41" s="9">
        <f>AVERAGE($I$4:I41)</f>
        <v>0.39190987172442726</v>
      </c>
      <c r="K41" s="9">
        <f>SUM($E$4:E41)/H41</f>
        <v>17.50826352556486</v>
      </c>
      <c r="L41" s="13">
        <f t="shared" si="14"/>
        <v>17.360095394736831</v>
      </c>
    </row>
    <row r="42" spans="1:12" x14ac:dyDescent="0.3">
      <c r="A42" s="6">
        <v>40</v>
      </c>
      <c r="B42" s="6">
        <v>6694</v>
      </c>
      <c r="C42" s="13">
        <v>6694</v>
      </c>
      <c r="D42" s="13">
        <f t="shared" si="10"/>
        <v>6694</v>
      </c>
      <c r="E42" s="13">
        <f t="shared" si="11"/>
        <v>0</v>
      </c>
      <c r="F42" s="13">
        <f t="shared" si="12"/>
        <v>0</v>
      </c>
      <c r="G42" s="13">
        <f>SUMSQ($E$4:E42)/(A42-1)</f>
        <v>894.63763804692053</v>
      </c>
      <c r="H42" s="13">
        <f>SUM($F$4:F42)/(A42-1)</f>
        <v>13.531971794871785</v>
      </c>
      <c r="I42" s="9">
        <f t="shared" si="13"/>
        <v>0</v>
      </c>
      <c r="J42" s="9">
        <f>AVERAGE($I$4:I42)</f>
        <v>0.38186090065457012</v>
      </c>
      <c r="K42" s="9">
        <f>SUM($E$4:E42)/H42</f>
        <v>17.969007302553411</v>
      </c>
      <c r="L42" s="13">
        <f t="shared" si="14"/>
        <v>16.914964743589731</v>
      </c>
    </row>
    <row r="43" spans="1:12" x14ac:dyDescent="0.3">
      <c r="A43" s="6">
        <v>41</v>
      </c>
      <c r="B43" s="6">
        <v>7617</v>
      </c>
      <c r="C43" s="13">
        <v>7617</v>
      </c>
      <c r="D43" s="13">
        <f t="shared" si="10"/>
        <v>7617</v>
      </c>
      <c r="E43" s="13">
        <f t="shared" si="11"/>
        <v>0</v>
      </c>
      <c r="F43" s="13">
        <f t="shared" si="12"/>
        <v>0</v>
      </c>
      <c r="G43" s="13">
        <f>SUMSQ($E$4:E43)/(A43-1)</f>
        <v>872.27169709574753</v>
      </c>
      <c r="H43" s="13">
        <f>SUM($F$4:F43)/(A43-1)</f>
        <v>13.193672499999991</v>
      </c>
      <c r="I43" s="9">
        <f t="shared" si="13"/>
        <v>0</v>
      </c>
      <c r="J43" s="9">
        <f>AVERAGE($I$4:I43)</f>
        <v>0.37231437813820589</v>
      </c>
      <c r="K43" s="9">
        <f>SUM($E$4:E43)/H43</f>
        <v>18.429751079541958</v>
      </c>
      <c r="L43" s="13">
        <f t="shared" si="14"/>
        <v>16.492090624999989</v>
      </c>
    </row>
    <row r="44" spans="1:12" x14ac:dyDescent="0.3">
      <c r="A44" s="6">
        <v>42</v>
      </c>
      <c r="B44" s="6">
        <v>6933</v>
      </c>
      <c r="C44" s="13">
        <v>6933</v>
      </c>
      <c r="D44" s="13">
        <f t="shared" si="10"/>
        <v>6933</v>
      </c>
      <c r="E44" s="13">
        <f t="shared" si="11"/>
        <v>0</v>
      </c>
      <c r="F44" s="13">
        <f t="shared" si="12"/>
        <v>0</v>
      </c>
      <c r="G44" s="13">
        <f>SUMSQ($E$4:E44)/(A44-1)</f>
        <v>850.99677765438787</v>
      </c>
      <c r="H44" s="13">
        <f>SUM($F$4:F44)/(A44-1)</f>
        <v>12.871875609756088</v>
      </c>
      <c r="I44" s="9">
        <f t="shared" si="13"/>
        <v>0</v>
      </c>
      <c r="J44" s="9">
        <f>AVERAGE($I$4:I44)</f>
        <v>0.36323353964703015</v>
      </c>
      <c r="K44" s="9">
        <f>SUM($E$4:E44)/H44</f>
        <v>18.890494856530509</v>
      </c>
      <c r="L44" s="13">
        <f t="shared" si="14"/>
        <v>16.089844512195111</v>
      </c>
    </row>
    <row r="45" spans="1:12" x14ac:dyDescent="0.3">
      <c r="A45" s="6">
        <v>43</v>
      </c>
      <c r="B45" s="6">
        <v>6381</v>
      </c>
      <c r="C45" s="13">
        <v>6381</v>
      </c>
      <c r="D45" s="13">
        <f t="shared" si="10"/>
        <v>6381</v>
      </c>
      <c r="E45" s="13">
        <f t="shared" si="11"/>
        <v>0</v>
      </c>
      <c r="F45" s="13">
        <f t="shared" si="12"/>
        <v>0</v>
      </c>
      <c r="G45" s="13">
        <f>SUMSQ($E$4:E45)/(A45-1)</f>
        <v>830.73494961499762</v>
      </c>
      <c r="H45" s="13">
        <f>SUM($F$4:F45)/(A45-1)</f>
        <v>12.565402380952372</v>
      </c>
      <c r="I45" s="9">
        <f t="shared" si="13"/>
        <v>0</v>
      </c>
      <c r="J45" s="9">
        <f>AVERAGE($I$4:I45)</f>
        <v>0.35458512203638659</v>
      </c>
      <c r="K45" s="9">
        <f>SUM($E$4:E45)/H45</f>
        <v>19.351238633519056</v>
      </c>
      <c r="L45" s="13">
        <f t="shared" si="14"/>
        <v>15.706752976190465</v>
      </c>
    </row>
    <row r="46" spans="1:12" x14ac:dyDescent="0.3">
      <c r="A46" s="6">
        <v>44</v>
      </c>
      <c r="B46" s="6">
        <v>7553</v>
      </c>
      <c r="C46" s="13">
        <v>7553</v>
      </c>
      <c r="D46" s="13">
        <f t="shared" si="10"/>
        <v>7553</v>
      </c>
      <c r="E46" s="13">
        <f t="shared" si="11"/>
        <v>0</v>
      </c>
      <c r="F46" s="13">
        <f t="shared" si="12"/>
        <v>0</v>
      </c>
      <c r="G46" s="13">
        <f>SUMSQ($E$4:E46)/(A46-1)</f>
        <v>811.41553218209071</v>
      </c>
      <c r="H46" s="13">
        <f>SUM($F$4:F46)/(A46-1)</f>
        <v>12.273183720930223</v>
      </c>
      <c r="I46" s="9">
        <f t="shared" si="13"/>
        <v>0</v>
      </c>
      <c r="J46" s="9">
        <f>AVERAGE($I$4:I46)</f>
        <v>0.3463389564076334</v>
      </c>
      <c r="K46" s="9">
        <f>SUM($E$4:E46)/H46</f>
        <v>19.811982410507607</v>
      </c>
      <c r="L46" s="13">
        <f t="shared" si="14"/>
        <v>15.341479651162778</v>
      </c>
    </row>
    <row r="47" spans="1:12" x14ac:dyDescent="0.3">
      <c r="A47" s="6">
        <v>45</v>
      </c>
      <c r="B47" s="6">
        <v>7291</v>
      </c>
      <c r="C47" s="13">
        <v>7322</v>
      </c>
      <c r="D47" s="13">
        <f t="shared" si="10"/>
        <v>7322</v>
      </c>
      <c r="E47" s="13">
        <f t="shared" si="11"/>
        <v>31</v>
      </c>
      <c r="F47" s="13">
        <f t="shared" si="12"/>
        <v>31</v>
      </c>
      <c r="G47" s="13">
        <f>SUMSQ($E$4:E47)/(A47-1)</f>
        <v>814.81517917795236</v>
      </c>
      <c r="H47" s="13">
        <f>SUM($F$4:F47)/(A47-1)</f>
        <v>12.698793181818173</v>
      </c>
      <c r="I47" s="9">
        <f t="shared" si="13"/>
        <v>0.425181730901111</v>
      </c>
      <c r="J47" s="9">
        <f>AVERAGE($I$4:I47)</f>
        <v>0.34813083764612152</v>
      </c>
      <c r="K47" s="9">
        <f>SUM($E$4:E47)/H47</f>
        <v>21.589145997946325</v>
      </c>
      <c r="L47" s="13">
        <f t="shared" si="14"/>
        <v>15.873491477272717</v>
      </c>
    </row>
    <row r="48" spans="1:12" x14ac:dyDescent="0.3">
      <c r="A48" s="6">
        <v>46</v>
      </c>
      <c r="B48" s="6">
        <v>7353</v>
      </c>
      <c r="C48" s="13">
        <v>7322</v>
      </c>
      <c r="D48" s="13">
        <f t="shared" si="10"/>
        <v>7322</v>
      </c>
      <c r="E48" s="13">
        <f t="shared" si="11"/>
        <v>-31</v>
      </c>
      <c r="F48" s="13">
        <f t="shared" si="12"/>
        <v>31</v>
      </c>
      <c r="G48" s="13">
        <f>SUMSQ($E$4:E48)/(A48-1)</f>
        <v>818.06373075177555</v>
      </c>
      <c r="H48" s="13">
        <f>SUM($F$4:F48)/(A48-1)</f>
        <v>13.105486666666659</v>
      </c>
      <c r="I48" s="9">
        <f t="shared" si="13"/>
        <v>0.42159662722698221</v>
      </c>
      <c r="J48" s="9">
        <f>AVERAGE($I$4:I48)</f>
        <v>0.34976341074791839</v>
      </c>
      <c r="K48" s="9">
        <f>SUM($E$4:E48)/H48</f>
        <v>18.553763487353493</v>
      </c>
      <c r="L48" s="13">
        <f t="shared" si="14"/>
        <v>16.381858333333323</v>
      </c>
    </row>
    <row r="49" spans="1:12" x14ac:dyDescent="0.3">
      <c r="A49" s="6">
        <v>47</v>
      </c>
      <c r="B49" s="6">
        <v>6350</v>
      </c>
      <c r="C49" s="13">
        <v>6319.5</v>
      </c>
      <c r="D49" s="13">
        <f t="shared" si="10"/>
        <v>6319.5</v>
      </c>
      <c r="E49" s="13">
        <f t="shared" si="11"/>
        <v>-30.5</v>
      </c>
      <c r="F49" s="13">
        <f t="shared" si="12"/>
        <v>30.5</v>
      </c>
      <c r="G49" s="13">
        <f>SUMSQ($E$4:E49)/(A49-1)</f>
        <v>820.50256269195438</v>
      </c>
      <c r="H49" s="13">
        <f>SUM($F$4:F49)/(A49-1)</f>
        <v>13.483628260869557</v>
      </c>
      <c r="I49" s="9">
        <f t="shared" si="13"/>
        <v>0.48031496062992129</v>
      </c>
      <c r="J49" s="9">
        <f>AVERAGE($I$4:I49)</f>
        <v>0.35260148791926627</v>
      </c>
      <c r="K49" s="9">
        <f>SUM($E$4:E49)/H49</f>
        <v>15.771430054708711</v>
      </c>
      <c r="L49" s="13">
        <f t="shared" si="14"/>
        <v>16.854535326086946</v>
      </c>
    </row>
    <row r="50" spans="1:12" x14ac:dyDescent="0.3">
      <c r="A50" s="6">
        <v>48</v>
      </c>
      <c r="B50" s="6">
        <v>6727</v>
      </c>
      <c r="C50" s="13">
        <v>6727</v>
      </c>
      <c r="D50" s="13">
        <f t="shared" si="10"/>
        <v>6727</v>
      </c>
      <c r="E50" s="13">
        <f t="shared" si="11"/>
        <v>0</v>
      </c>
      <c r="F50" s="13">
        <f t="shared" si="12"/>
        <v>0</v>
      </c>
      <c r="G50" s="13">
        <f>SUMSQ($E$4:E50)/(A50-1)</f>
        <v>803.04506135808299</v>
      </c>
      <c r="H50" s="13">
        <f>SUM($F$4:F50)/(A50-1)</f>
        <v>13.196742553191482</v>
      </c>
      <c r="I50" s="9">
        <f t="shared" si="13"/>
        <v>0</v>
      </c>
      <c r="J50" s="9">
        <f>AVERAGE($I$4:I50)</f>
        <v>0.34509932860183506</v>
      </c>
      <c r="K50" s="9">
        <f>SUM($E$4:E50)/H50</f>
        <v>16.114287229811072</v>
      </c>
      <c r="L50" s="13">
        <f t="shared" si="14"/>
        <v>16.495928191489352</v>
      </c>
    </row>
    <row r="51" spans="1:12" x14ac:dyDescent="0.3">
      <c r="A51" s="6">
        <v>49</v>
      </c>
      <c r="B51" s="6">
        <v>6848</v>
      </c>
      <c r="C51" s="13">
        <v>6848</v>
      </c>
      <c r="D51" s="13">
        <f t="shared" si="10"/>
        <v>6848</v>
      </c>
      <c r="E51" s="13">
        <f t="shared" si="11"/>
        <v>0</v>
      </c>
      <c r="F51" s="13">
        <f t="shared" si="12"/>
        <v>0</v>
      </c>
      <c r="G51" s="13">
        <f>SUMSQ($E$4:E51)/(A51-1)</f>
        <v>786.31495591312296</v>
      </c>
      <c r="H51" s="13">
        <f>SUM($F$4:F51)/(A51-1)</f>
        <v>12.921810416666659</v>
      </c>
      <c r="I51" s="9">
        <f t="shared" si="13"/>
        <v>0</v>
      </c>
      <c r="J51" s="9">
        <f>AVERAGE($I$4:I51)</f>
        <v>0.3379097592559635</v>
      </c>
      <c r="K51" s="9">
        <f>SUM($E$4:E51)/H51</f>
        <v>16.457144404913436</v>
      </c>
      <c r="L51" s="13">
        <f t="shared" si="14"/>
        <v>16.152263020833324</v>
      </c>
    </row>
    <row r="52" spans="1:12" x14ac:dyDescent="0.3">
      <c r="A52" s="6">
        <v>50</v>
      </c>
      <c r="B52" s="6">
        <v>6097</v>
      </c>
      <c r="C52" s="13">
        <v>6097</v>
      </c>
      <c r="D52" s="13">
        <f t="shared" si="10"/>
        <v>6097</v>
      </c>
      <c r="E52" s="13">
        <f t="shared" si="11"/>
        <v>0</v>
      </c>
      <c r="F52" s="13">
        <f t="shared" si="12"/>
        <v>0</v>
      </c>
      <c r="G52" s="13">
        <f>SUMSQ($E$4:E52)/(A52-1)</f>
        <v>770.26771191489593</v>
      </c>
      <c r="H52" s="13">
        <f>SUM($F$4:F52)/(A52-1)</f>
        <v>12.658099999999992</v>
      </c>
      <c r="I52" s="9">
        <f t="shared" si="13"/>
        <v>0</v>
      </c>
      <c r="J52" s="9">
        <f>AVERAGE($I$4:I52)</f>
        <v>0.33101364172012754</v>
      </c>
      <c r="K52" s="9">
        <f>SUM($E$4:E52)/H52</f>
        <v>16.800001580015802</v>
      </c>
      <c r="L52" s="13">
        <f t="shared" si="14"/>
        <v>15.82262499999999</v>
      </c>
    </row>
    <row r="53" spans="1:12" x14ac:dyDescent="0.3">
      <c r="A53" s="6">
        <v>51</v>
      </c>
      <c r="B53" s="6">
        <v>7174</v>
      </c>
      <c r="C53" s="13">
        <v>7174</v>
      </c>
      <c r="D53" s="13">
        <f t="shared" si="10"/>
        <v>7174</v>
      </c>
      <c r="E53" s="13">
        <f t="shared" si="11"/>
        <v>0</v>
      </c>
      <c r="F53" s="13">
        <f t="shared" si="12"/>
        <v>0</v>
      </c>
      <c r="G53" s="13">
        <f>SUMSQ($E$4:E53)/(A53-1)</f>
        <v>754.86235767659809</v>
      </c>
      <c r="H53" s="13">
        <f>SUM($F$4:F53)/(A53-1)</f>
        <v>12.404937999999992</v>
      </c>
      <c r="I53" s="9">
        <f t="shared" si="13"/>
        <v>0</v>
      </c>
      <c r="J53" s="9">
        <f>AVERAGE($I$4:I53)</f>
        <v>0.32439336888572501</v>
      </c>
      <c r="K53" s="9">
        <f>SUM($E$4:E53)/H53</f>
        <v>17.142858755118166</v>
      </c>
      <c r="L53" s="13">
        <f t="shared" si="14"/>
        <v>15.506172499999991</v>
      </c>
    </row>
    <row r="54" spans="1:12" x14ac:dyDescent="0.3">
      <c r="A54" s="6">
        <v>52</v>
      </c>
      <c r="B54" s="6">
        <v>6289</v>
      </c>
      <c r="C54" s="13">
        <v>6319.5</v>
      </c>
      <c r="D54" s="13">
        <f t="shared" si="10"/>
        <v>6319.5</v>
      </c>
      <c r="E54" s="13">
        <f t="shared" si="11"/>
        <v>30.5</v>
      </c>
      <c r="F54" s="13">
        <f t="shared" si="12"/>
        <v>30.5</v>
      </c>
      <c r="G54" s="13">
        <f>SUMSQ($E$4:E54)/(A54-1)</f>
        <v>758.30133105548828</v>
      </c>
      <c r="H54" s="13">
        <f>SUM($F$4:F54)/(A54-1)</f>
        <v>12.759743137254896</v>
      </c>
      <c r="I54" s="9">
        <f t="shared" si="13"/>
        <v>0.48497376371442202</v>
      </c>
      <c r="J54" s="9">
        <f>AVERAGE($I$4:I54)</f>
        <v>0.32754200407844453</v>
      </c>
      <c r="K54" s="9">
        <f>SUM($E$4:E54)/H54</f>
        <v>19.056504302978468</v>
      </c>
      <c r="L54" s="13">
        <f t="shared" si="14"/>
        <v>15.949678921568619</v>
      </c>
    </row>
    <row r="55" spans="1:12" x14ac:dyDescent="0.3">
      <c r="A55" s="6">
        <v>53</v>
      </c>
      <c r="B55" s="6">
        <v>6927</v>
      </c>
      <c r="C55" s="13">
        <v>6927</v>
      </c>
      <c r="D55" s="13">
        <f t="shared" si="10"/>
        <v>6927</v>
      </c>
      <c r="E55" s="13">
        <f t="shared" si="11"/>
        <v>0</v>
      </c>
      <c r="F55" s="13">
        <f t="shared" si="12"/>
        <v>0</v>
      </c>
      <c r="G55" s="13">
        <f>SUMSQ($E$4:E55)/(A55-1)</f>
        <v>743.71861315057504</v>
      </c>
      <c r="H55" s="13">
        <f>SUM($F$4:F55)/(A55-1)</f>
        <v>12.514363461538455</v>
      </c>
      <c r="I55" s="9">
        <f t="shared" si="13"/>
        <v>0</v>
      </c>
      <c r="J55" s="9">
        <f>AVERAGE($I$4:I55)</f>
        <v>0.3212431193846283</v>
      </c>
      <c r="K55" s="9">
        <f>SUM($E$4:E55)/H55</f>
        <v>19.430161250095694</v>
      </c>
      <c r="L55" s="13">
        <f t="shared" si="14"/>
        <v>15.642954326923068</v>
      </c>
    </row>
    <row r="56" spans="1:12" x14ac:dyDescent="0.3">
      <c r="A56" s="6">
        <v>54</v>
      </c>
      <c r="B56" s="6">
        <v>6605</v>
      </c>
      <c r="C56" s="13">
        <v>6605</v>
      </c>
      <c r="D56" s="13">
        <f t="shared" si="10"/>
        <v>6605</v>
      </c>
      <c r="E56" s="13">
        <f t="shared" si="11"/>
        <v>0</v>
      </c>
      <c r="F56" s="13">
        <f t="shared" si="12"/>
        <v>0</v>
      </c>
      <c r="G56" s="13">
        <f>SUMSQ($E$4:E56)/(A56-1)</f>
        <v>729.68618648735662</v>
      </c>
      <c r="H56" s="13">
        <f>SUM($F$4:F56)/(A56-1)</f>
        <v>12.278243396226408</v>
      </c>
      <c r="I56" s="9">
        <f t="shared" si="13"/>
        <v>0</v>
      </c>
      <c r="J56" s="9">
        <f>AVERAGE($I$4:I56)</f>
        <v>0.31518192845284282</v>
      </c>
      <c r="K56" s="9">
        <f>SUM($E$4:E56)/H56</f>
        <v>19.803818197212919</v>
      </c>
      <c r="L56" s="13">
        <f t="shared" si="14"/>
        <v>15.34780424528301</v>
      </c>
    </row>
    <row r="57" spans="1:12" x14ac:dyDescent="0.3">
      <c r="A57" s="6">
        <v>55</v>
      </c>
      <c r="B57" s="6">
        <v>7075</v>
      </c>
      <c r="C57" s="13">
        <v>7066</v>
      </c>
      <c r="D57" s="13">
        <f t="shared" si="10"/>
        <v>7066</v>
      </c>
      <c r="E57" s="13">
        <f t="shared" si="11"/>
        <v>-9</v>
      </c>
      <c r="F57" s="13">
        <f t="shared" si="12"/>
        <v>9</v>
      </c>
      <c r="G57" s="13">
        <f>SUMSQ($E$4:E57)/(A57-1)</f>
        <v>717.67347933018334</v>
      </c>
      <c r="H57" s="13">
        <f>SUM($F$4:F57)/(A57-1)</f>
        <v>12.217535185185179</v>
      </c>
      <c r="I57" s="9">
        <f t="shared" si="13"/>
        <v>0.12720848056537104</v>
      </c>
      <c r="J57" s="9">
        <f>AVERAGE($I$4:I57)</f>
        <v>0.31170093867714893</v>
      </c>
      <c r="K57" s="9">
        <f>SUM($E$4:E57)/H57</f>
        <v>19.16557607167217</v>
      </c>
      <c r="L57" s="13">
        <f t="shared" si="14"/>
        <v>15.271918981481473</v>
      </c>
    </row>
    <row r="58" spans="1:12" x14ac:dyDescent="0.3">
      <c r="A58" s="6">
        <v>56</v>
      </c>
      <c r="B58" s="6">
        <v>7057</v>
      </c>
      <c r="C58" s="13">
        <v>7066</v>
      </c>
      <c r="D58" s="13">
        <f t="shared" si="10"/>
        <v>7066</v>
      </c>
      <c r="E58" s="13">
        <f t="shared" si="11"/>
        <v>9</v>
      </c>
      <c r="F58" s="13">
        <f t="shared" si="12"/>
        <v>9</v>
      </c>
      <c r="G58" s="13">
        <f>SUMSQ($E$4:E58)/(A58-1)</f>
        <v>706.09759788781639</v>
      </c>
      <c r="H58" s="13">
        <f>SUM($F$4:F58)/(A58-1)</f>
        <v>12.159034545454539</v>
      </c>
      <c r="I58" s="9">
        <f t="shared" si="13"/>
        <v>0.12753294601105286</v>
      </c>
      <c r="J58" s="9">
        <f>AVERAGE($I$4:I58)</f>
        <v>0.30835242971958354</v>
      </c>
      <c r="K58" s="9">
        <f>SUM($E$4:E58)/H58</f>
        <v>19.997977560718248</v>
      </c>
      <c r="L58" s="13">
        <f t="shared" si="14"/>
        <v>15.198793181818173</v>
      </c>
    </row>
    <row r="59" spans="1:12" x14ac:dyDescent="0.3">
      <c r="A59" s="6">
        <v>57</v>
      </c>
      <c r="B59" s="6">
        <v>6812</v>
      </c>
      <c r="C59" s="13">
        <v>6812</v>
      </c>
      <c r="D59" s="13">
        <f t="shared" si="10"/>
        <v>6812</v>
      </c>
      <c r="E59" s="13">
        <f t="shared" si="11"/>
        <v>0</v>
      </c>
      <c r="F59" s="13">
        <f t="shared" si="12"/>
        <v>0</v>
      </c>
      <c r="G59" s="13">
        <f>SUMSQ($E$4:E59)/(A59-1)</f>
        <v>693.4887122112483</v>
      </c>
      <c r="H59" s="13">
        <f>SUM($F$4:F59)/(A59-1)</f>
        <v>11.941908928571422</v>
      </c>
      <c r="I59" s="9">
        <f t="shared" si="13"/>
        <v>0</v>
      </c>
      <c r="J59" s="9">
        <f>AVERAGE($I$4:I59)</f>
        <v>0.3028461363317338</v>
      </c>
      <c r="K59" s="9">
        <f>SUM($E$4:E59)/H59</f>
        <v>20.361577152731307</v>
      </c>
      <c r="L59" s="13">
        <f t="shared" si="14"/>
        <v>14.927386160714278</v>
      </c>
    </row>
    <row r="60" spans="1:12" x14ac:dyDescent="0.3">
      <c r="A60" s="6">
        <v>58</v>
      </c>
      <c r="B60" s="6">
        <v>6478</v>
      </c>
      <c r="C60" s="13">
        <v>6478</v>
      </c>
      <c r="D60" s="13">
        <f t="shared" si="10"/>
        <v>6478</v>
      </c>
      <c r="E60" s="13">
        <f t="shared" si="11"/>
        <v>0</v>
      </c>
      <c r="F60" s="13">
        <f t="shared" si="12"/>
        <v>0</v>
      </c>
      <c r="G60" s="13">
        <f>SUMSQ($E$4:E60)/(A60-1)</f>
        <v>681.32224357596317</v>
      </c>
      <c r="H60" s="13">
        <f>SUM($F$4:F60)/(A60-1)</f>
        <v>11.732401754385959</v>
      </c>
      <c r="I60" s="9">
        <f t="shared" si="13"/>
        <v>0</v>
      </c>
      <c r="J60" s="9">
        <f>AVERAGE($I$4:I60)</f>
        <v>0.29753304622065074</v>
      </c>
      <c r="K60" s="9">
        <f>SUM($E$4:E60)/H60</f>
        <v>20.725176744744367</v>
      </c>
      <c r="L60" s="13">
        <f t="shared" si="14"/>
        <v>14.66550219298245</v>
      </c>
    </row>
    <row r="61" spans="1:12" x14ac:dyDescent="0.3">
      <c r="A61" s="6">
        <v>59</v>
      </c>
      <c r="B61" s="6">
        <v>5630</v>
      </c>
      <c r="C61" s="13">
        <v>5630</v>
      </c>
      <c r="D61" s="13">
        <f t="shared" si="10"/>
        <v>5630</v>
      </c>
      <c r="E61" s="13">
        <f t="shared" si="11"/>
        <v>0</v>
      </c>
      <c r="F61" s="13">
        <f t="shared" si="12"/>
        <v>0</v>
      </c>
      <c r="G61" s="13">
        <f>SUMSQ($E$4:E61)/(A61-1)</f>
        <v>669.57530834189481</v>
      </c>
      <c r="H61" s="13">
        <f>SUM($F$4:F61)/(A61-1)</f>
        <v>11.530118965517236</v>
      </c>
      <c r="I61" s="9">
        <f t="shared" si="13"/>
        <v>0</v>
      </c>
      <c r="J61" s="9">
        <f>AVERAGE($I$4:I61)</f>
        <v>0.29240316611339817</v>
      </c>
      <c r="K61" s="9">
        <f>SUM($E$4:E61)/H61</f>
        <v>21.088776336757423</v>
      </c>
      <c r="L61" s="13">
        <f t="shared" si="14"/>
        <v>14.412648706896544</v>
      </c>
    </row>
    <row r="62" spans="1:12" x14ac:dyDescent="0.3">
      <c r="A62" s="6">
        <v>60</v>
      </c>
      <c r="B62" s="6">
        <v>6663</v>
      </c>
      <c r="C62" s="13">
        <v>6663</v>
      </c>
      <c r="D62" s="13">
        <f t="shared" si="10"/>
        <v>6663</v>
      </c>
      <c r="E62" s="13">
        <f t="shared" si="11"/>
        <v>0</v>
      </c>
      <c r="F62" s="13">
        <f t="shared" si="12"/>
        <v>0</v>
      </c>
      <c r="G62" s="13">
        <f>SUMSQ($E$4:E62)/(A62-1)</f>
        <v>658.2265743022017</v>
      </c>
      <c r="H62" s="13">
        <f>SUM($F$4:F62)/(A62-1)</f>
        <v>11.334693220338977</v>
      </c>
      <c r="I62" s="9">
        <f t="shared" si="13"/>
        <v>0</v>
      </c>
      <c r="J62" s="9">
        <f>AVERAGE($I$4:I62)</f>
        <v>0.28744718024706939</v>
      </c>
      <c r="K62" s="9">
        <f>SUM($E$4:E62)/H62</f>
        <v>21.452375928770486</v>
      </c>
      <c r="L62" s="13">
        <f t="shared" si="14"/>
        <v>14.168366525423721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9CCE-44A1-435A-9DDD-FDA4DC0AF49B}">
  <dimension ref="A1:L62"/>
  <sheetViews>
    <sheetView topLeftCell="A39" zoomScale="110" zoomScaleNormal="110" workbookViewId="0">
      <selection activeCell="M49" sqref="M49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6022.3064000000004</v>
      </c>
      <c r="D4" s="13">
        <f t="shared" ref="D4:D14" si="0">C4</f>
        <v>6022.3064000000004</v>
      </c>
      <c r="E4" s="13">
        <f t="shared" ref="E4:E14" si="1">D4-B4</f>
        <v>540.30640000000039</v>
      </c>
      <c r="F4" s="13">
        <f t="shared" ref="F4:F14" si="2">ABS(E4)</f>
        <v>540.30640000000039</v>
      </c>
      <c r="G4" s="13">
        <f>SUMSQ($E$4:E4)/(A4-1)</f>
        <v>291931.00588096044</v>
      </c>
      <c r="H4" s="13">
        <f>SUM($F$4:F4)/(A4-1)</f>
        <v>540.30640000000039</v>
      </c>
      <c r="I4" s="9">
        <f t="shared" ref="I4:I62" si="3">(F4/B4)*100</f>
        <v>9.8560087559284995</v>
      </c>
      <c r="J4" s="9">
        <f>AVERAGE($I$4:I4)</f>
        <v>9.8560087559284995</v>
      </c>
      <c r="K4" s="9">
        <f>SUM($E$4:E4)/H4</f>
        <v>1</v>
      </c>
      <c r="L4" s="13">
        <f t="shared" ref="L4:L14" si="4">1.25*H4</f>
        <v>675.38300000000049</v>
      </c>
    </row>
    <row r="5" spans="1:12" x14ac:dyDescent="0.3">
      <c r="A5" s="6">
        <v>3</v>
      </c>
      <c r="B5" s="13">
        <v>5459</v>
      </c>
      <c r="C5" s="13">
        <v>6018.3203999999996</v>
      </c>
      <c r="D5" s="13">
        <f t="shared" si="0"/>
        <v>6018.3203999999996</v>
      </c>
      <c r="E5" s="13">
        <f t="shared" si="1"/>
        <v>559.32039999999961</v>
      </c>
      <c r="F5" s="13">
        <f t="shared" si="2"/>
        <v>559.32039999999961</v>
      </c>
      <c r="G5" s="13">
        <f>SUMSQ($E$4:E5)/(A5-1)</f>
        <v>302385.15786856</v>
      </c>
      <c r="H5" s="13">
        <f>SUM($F$4:F5)/(A5-1)</f>
        <v>549.8134</v>
      </c>
      <c r="I5" s="9">
        <f t="shared" si="3"/>
        <v>10.245839897417103</v>
      </c>
      <c r="J5" s="9">
        <f>AVERAGE($I$4:I5)</f>
        <v>10.050924326672801</v>
      </c>
      <c r="K5" s="9">
        <f>SUM($E$4:E5)/H5</f>
        <v>2</v>
      </c>
      <c r="L5" s="13">
        <f t="shared" si="4"/>
        <v>687.26675</v>
      </c>
    </row>
    <row r="6" spans="1:12" x14ac:dyDescent="0.3">
      <c r="A6" s="6">
        <v>4</v>
      </c>
      <c r="B6" s="13">
        <v>5815</v>
      </c>
      <c r="C6" s="13">
        <v>5994.8425999999999</v>
      </c>
      <c r="D6" s="13">
        <f t="shared" si="0"/>
        <v>5994.8425999999999</v>
      </c>
      <c r="E6" s="13">
        <f t="shared" si="1"/>
        <v>179.84259999999995</v>
      </c>
      <c r="F6" s="13">
        <f t="shared" si="2"/>
        <v>179.84259999999995</v>
      </c>
      <c r="G6" s="13">
        <f>SUMSQ($E$4:E6)/(A6-1)</f>
        <v>212371.22550396001</v>
      </c>
      <c r="H6" s="13">
        <f>SUM($F$4:F6)/(A6-1)</f>
        <v>426.4898</v>
      </c>
      <c r="I6" s="9">
        <f t="shared" si="3"/>
        <v>3.0927360275150462</v>
      </c>
      <c r="J6" s="9">
        <f>AVERAGE($I$4:I6)</f>
        <v>7.7315282269535492</v>
      </c>
      <c r="K6" s="9">
        <f>SUM($E$4:E6)/H6</f>
        <v>3</v>
      </c>
      <c r="L6" s="13">
        <f t="shared" si="4"/>
        <v>533.11225000000002</v>
      </c>
    </row>
    <row r="7" spans="1:12" x14ac:dyDescent="0.3">
      <c r="A7" s="6">
        <v>5</v>
      </c>
      <c r="B7" s="13">
        <v>6089</v>
      </c>
      <c r="C7" s="13">
        <v>6311.9413000000004</v>
      </c>
      <c r="D7" s="13">
        <f t="shared" si="0"/>
        <v>6311.9413000000004</v>
      </c>
      <c r="E7" s="13">
        <f t="shared" si="1"/>
        <v>222.94130000000041</v>
      </c>
      <c r="F7" s="13">
        <f t="shared" si="2"/>
        <v>222.94130000000041</v>
      </c>
      <c r="G7" s="13">
        <f>SUMSQ($E$4:E7)/(A7-1)</f>
        <v>171704.12493939255</v>
      </c>
      <c r="H7" s="13">
        <f>SUM($F$4:F7)/(A7-1)</f>
        <v>375.60267500000009</v>
      </c>
      <c r="I7" s="9">
        <f t="shared" si="3"/>
        <v>3.6613778945639748</v>
      </c>
      <c r="J7" s="9">
        <f>AVERAGE($I$4:I7)</f>
        <v>6.713990643856155</v>
      </c>
      <c r="K7" s="9">
        <f>SUM($E$4:E7)/H7</f>
        <v>4</v>
      </c>
      <c r="L7" s="13">
        <f t="shared" si="4"/>
        <v>469.50334375000011</v>
      </c>
    </row>
    <row r="8" spans="1:12" x14ac:dyDescent="0.3">
      <c r="A8" s="6">
        <v>6</v>
      </c>
      <c r="B8" s="13">
        <v>6044</v>
      </c>
      <c r="C8" s="13">
        <v>6526.8996999999999</v>
      </c>
      <c r="D8" s="13">
        <f t="shared" si="0"/>
        <v>6526.8996999999999</v>
      </c>
      <c r="E8" s="13">
        <f t="shared" si="1"/>
        <v>482.89969999999994</v>
      </c>
      <c r="F8" s="13">
        <f t="shared" si="2"/>
        <v>482.89969999999994</v>
      </c>
      <c r="G8" s="13">
        <f>SUMSQ($E$4:E8)/(A8-1)</f>
        <v>184001.72400353203</v>
      </c>
      <c r="H8" s="13">
        <f>SUM($F$4:F8)/(A8-1)</f>
        <v>397.06208000000004</v>
      </c>
      <c r="I8" s="9">
        <f t="shared" si="3"/>
        <v>7.9897369291859688</v>
      </c>
      <c r="J8" s="9">
        <f>AVERAGE($I$4:I8)</f>
        <v>6.9691399009221175</v>
      </c>
      <c r="K8" s="9">
        <f>SUM($E$4:E8)/H8</f>
        <v>5</v>
      </c>
      <c r="L8" s="13">
        <f t="shared" si="4"/>
        <v>496.32760000000007</v>
      </c>
    </row>
    <row r="9" spans="1:12" x14ac:dyDescent="0.3">
      <c r="A9" s="6">
        <v>7</v>
      </c>
      <c r="B9" s="13">
        <v>6538</v>
      </c>
      <c r="C9" s="13">
        <v>6498.1433999999999</v>
      </c>
      <c r="D9" s="13">
        <f t="shared" si="0"/>
        <v>6498.1433999999999</v>
      </c>
      <c r="E9" s="13">
        <f t="shared" si="1"/>
        <v>-39.856600000000071</v>
      </c>
      <c r="F9" s="13">
        <f t="shared" si="2"/>
        <v>39.856600000000071</v>
      </c>
      <c r="G9" s="13">
        <f>SUMSQ($E$4:E9)/(A9-1)</f>
        <v>153599.52809687002</v>
      </c>
      <c r="H9" s="13">
        <f>SUM($F$4:F9)/(A9-1)</f>
        <v>337.52783333333338</v>
      </c>
      <c r="I9" s="9">
        <f t="shared" si="3"/>
        <v>0.60961456102783829</v>
      </c>
      <c r="J9" s="9">
        <f>AVERAGE($I$4:I9)</f>
        <v>5.9092190109397373</v>
      </c>
      <c r="K9" s="9">
        <f>SUM($E$4:E9)/H9</f>
        <v>5.7638322172936851</v>
      </c>
      <c r="L9" s="13">
        <f t="shared" si="4"/>
        <v>421.90979166666671</v>
      </c>
    </row>
    <row r="10" spans="1:12" x14ac:dyDescent="0.3">
      <c r="A10" s="6">
        <v>8</v>
      </c>
      <c r="B10" s="13">
        <v>6219</v>
      </c>
      <c r="C10" s="13">
        <v>6815.4683999999997</v>
      </c>
      <c r="D10" s="13">
        <f t="shared" si="0"/>
        <v>6815.4683999999997</v>
      </c>
      <c r="E10" s="13">
        <f t="shared" si="1"/>
        <v>596.46839999999975</v>
      </c>
      <c r="F10" s="13">
        <f t="shared" si="2"/>
        <v>596.46839999999975</v>
      </c>
      <c r="G10" s="13">
        <f>SUMSQ($E$4:E10)/(A10-1)</f>
        <v>182481.6743971114</v>
      </c>
      <c r="H10" s="13">
        <f>SUM($F$4:F10)/(A10-1)</f>
        <v>374.51934285714287</v>
      </c>
      <c r="I10" s="9">
        <f t="shared" si="3"/>
        <v>9.5910660877954612</v>
      </c>
      <c r="J10" s="9">
        <f>AVERAGE($I$4:I10)</f>
        <v>6.4351971647762696</v>
      </c>
      <c r="K10" s="9">
        <f>SUM($E$4:E10)/H10</f>
        <v>6.7871586567682138</v>
      </c>
      <c r="L10" s="13">
        <f t="shared" si="4"/>
        <v>468.14917857142859</v>
      </c>
    </row>
    <row r="11" spans="1:12" x14ac:dyDescent="0.3">
      <c r="A11" s="6">
        <v>9</v>
      </c>
      <c r="B11" s="13">
        <v>5935</v>
      </c>
      <c r="C11" s="13">
        <v>6633.0726000000004</v>
      </c>
      <c r="D11" s="13">
        <f t="shared" si="0"/>
        <v>6633.0726000000004</v>
      </c>
      <c r="E11" s="13">
        <f t="shared" si="1"/>
        <v>698.07260000000042</v>
      </c>
      <c r="F11" s="13">
        <f t="shared" si="2"/>
        <v>698.07260000000042</v>
      </c>
      <c r="G11" s="13">
        <f>SUMSQ($E$4:E11)/(A11-1)</f>
        <v>220584.63445631755</v>
      </c>
      <c r="H11" s="13">
        <f>SUM($F$4:F11)/(A11-1)</f>
        <v>414.96350000000007</v>
      </c>
      <c r="I11" s="9">
        <f t="shared" si="3"/>
        <v>11.761964616680714</v>
      </c>
      <c r="J11" s="9">
        <f>AVERAGE($I$4:I11)</f>
        <v>7.1010430962643252</v>
      </c>
      <c r="K11" s="9">
        <f>SUM($E$4:E11)/H11</f>
        <v>7.8079031047308973</v>
      </c>
      <c r="L11" s="13">
        <f t="shared" si="4"/>
        <v>518.70437500000003</v>
      </c>
    </row>
    <row r="12" spans="1:12" x14ac:dyDescent="0.3">
      <c r="A12" s="6">
        <v>10</v>
      </c>
      <c r="B12" s="13">
        <v>6401</v>
      </c>
      <c r="C12" s="13">
        <v>6439.598</v>
      </c>
      <c r="D12" s="13">
        <f t="shared" si="0"/>
        <v>6439.598</v>
      </c>
      <c r="E12" s="13">
        <f t="shared" si="1"/>
        <v>38.597999999999956</v>
      </c>
      <c r="F12" s="13">
        <f t="shared" si="2"/>
        <v>38.597999999999956</v>
      </c>
      <c r="G12" s="13">
        <f>SUMSQ($E$4:E12)/(A12-1)</f>
        <v>196240.76458383782</v>
      </c>
      <c r="H12" s="13">
        <f>SUM($F$4:F12)/(A12-1)</f>
        <v>373.14511111111119</v>
      </c>
      <c r="I12" s="9">
        <f t="shared" si="3"/>
        <v>0.60299953132323014</v>
      </c>
      <c r="J12" s="9">
        <f>AVERAGE($I$4:I12)</f>
        <v>6.3790382557153142</v>
      </c>
      <c r="K12" s="9">
        <f>SUM($E$4:E12)/H12</f>
        <v>8.7863747972936341</v>
      </c>
      <c r="L12" s="13">
        <f t="shared" si="4"/>
        <v>466.43138888888899</v>
      </c>
    </row>
    <row r="13" spans="1:12" x14ac:dyDescent="0.3">
      <c r="A13" s="6">
        <v>11</v>
      </c>
      <c r="B13" s="13">
        <v>5652</v>
      </c>
      <c r="C13" s="13">
        <v>6762.4780000000001</v>
      </c>
      <c r="D13" s="13">
        <f t="shared" si="0"/>
        <v>6762.4780000000001</v>
      </c>
      <c r="E13" s="13">
        <f t="shared" si="1"/>
        <v>1110.4780000000001</v>
      </c>
      <c r="F13" s="13">
        <f t="shared" si="2"/>
        <v>1110.4780000000001</v>
      </c>
      <c r="G13" s="13">
        <f>SUMSQ($E$4:E13)/(A13-1)</f>
        <v>299932.8269738541</v>
      </c>
      <c r="H13" s="13">
        <f>SUM($F$4:F13)/(A13-1)</f>
        <v>446.87840000000006</v>
      </c>
      <c r="I13" s="9">
        <f t="shared" si="3"/>
        <v>19.647523000707714</v>
      </c>
      <c r="J13" s="9">
        <f>AVERAGE($I$4:I13)</f>
        <v>7.7058867302145542</v>
      </c>
      <c r="K13" s="9">
        <f>SUM($E$4:E13)/H13</f>
        <v>9.8216221683572087</v>
      </c>
      <c r="L13" s="13">
        <f t="shared" si="4"/>
        <v>558.59800000000007</v>
      </c>
    </row>
    <row r="14" spans="1:12" x14ac:dyDescent="0.3">
      <c r="A14" s="6">
        <v>12</v>
      </c>
      <c r="B14" s="13">
        <v>5636</v>
      </c>
      <c r="C14" s="13">
        <v>6234.8028999999997</v>
      </c>
      <c r="D14" s="13">
        <f t="shared" si="0"/>
        <v>6234.8028999999997</v>
      </c>
      <c r="E14" s="13">
        <f t="shared" si="1"/>
        <v>598.80289999999968</v>
      </c>
      <c r="F14" s="13">
        <f t="shared" si="2"/>
        <v>598.80289999999968</v>
      </c>
      <c r="G14" s="13">
        <f>SUMSQ($E$4:E14)/(A14-1)</f>
        <v>305263.0166169955</v>
      </c>
      <c r="H14" s="13">
        <f>SUM($F$4:F14)/(A14-1)</f>
        <v>460.68971818181819</v>
      </c>
      <c r="I14" s="9">
        <f t="shared" si="3"/>
        <v>10.624607877927602</v>
      </c>
      <c r="J14" s="9">
        <f>AVERAGE($I$4:I14)</f>
        <v>7.971225016370286</v>
      </c>
      <c r="K14" s="9">
        <f>SUM($E$4:E14)/H14</f>
        <v>10.826969873965062</v>
      </c>
      <c r="L14" s="13">
        <f t="shared" si="4"/>
        <v>575.86214772727271</v>
      </c>
    </row>
    <row r="15" spans="1:12" x14ac:dyDescent="0.3">
      <c r="A15" s="6">
        <v>13</v>
      </c>
      <c r="B15" s="13">
        <v>6655</v>
      </c>
      <c r="C15" s="13">
        <v>6238.8011999999999</v>
      </c>
      <c r="D15" s="13">
        <f t="shared" ref="D15:D62" si="5">C15</f>
        <v>6238.8011999999999</v>
      </c>
      <c r="E15" s="13">
        <f t="shared" ref="E15:E62" si="6">D15-B15</f>
        <v>-416.19880000000012</v>
      </c>
      <c r="F15" s="13">
        <f t="shared" ref="F15:F62" si="7">ABS(E15)</f>
        <v>416.19880000000012</v>
      </c>
      <c r="G15" s="13">
        <f>SUMSQ($E$4:E15)/(A15-1)</f>
        <v>294259.55199236592</v>
      </c>
      <c r="H15" s="13">
        <f>SUM($F$4:F15)/(A15-1)</f>
        <v>456.98214166666668</v>
      </c>
      <c r="I15" s="9">
        <f t="shared" si="3"/>
        <v>6.2539263711495137</v>
      </c>
      <c r="J15" s="9">
        <f>AVERAGE($I$4:I15)</f>
        <v>7.8281167959352222</v>
      </c>
      <c r="K15" s="9">
        <f>SUM($E$4:E15)/H15</f>
        <v>10.004055920711854</v>
      </c>
      <c r="L15" s="13">
        <f t="shared" ref="L15:L62" si="8">1.25*H15</f>
        <v>571.22767708333333</v>
      </c>
    </row>
    <row r="16" spans="1:12" x14ac:dyDescent="0.3">
      <c r="A16" s="6">
        <v>14</v>
      </c>
      <c r="B16" s="13">
        <v>6597</v>
      </c>
      <c r="C16" s="13">
        <v>6923.8621999999996</v>
      </c>
      <c r="D16" s="13">
        <f t="shared" si="5"/>
        <v>6923.8621999999996</v>
      </c>
      <c r="E16" s="13">
        <f t="shared" si="6"/>
        <v>326.86219999999958</v>
      </c>
      <c r="F16" s="13">
        <f t="shared" si="7"/>
        <v>326.86219999999958</v>
      </c>
      <c r="G16" s="13">
        <f>SUMSQ($E$4:E16)/(A16-1)</f>
        <v>279842.57859209465</v>
      </c>
      <c r="H16" s="13">
        <f>SUM($F$4:F16)/(A16-1)</f>
        <v>446.97291538461536</v>
      </c>
      <c r="I16" s="9">
        <f t="shared" si="3"/>
        <v>4.9547097165378142</v>
      </c>
      <c r="J16" s="9">
        <f>AVERAGE($I$4:I16)</f>
        <v>7.6070854821354219</v>
      </c>
      <c r="K16" s="9">
        <f>SUM($E$4:E16)/H16</f>
        <v>10.959360022485615</v>
      </c>
      <c r="L16" s="13">
        <f t="shared" si="8"/>
        <v>558.71614423076926</v>
      </c>
    </row>
    <row r="17" spans="1:12" x14ac:dyDescent="0.3">
      <c r="A17" s="6">
        <v>15</v>
      </c>
      <c r="B17" s="6">
        <v>4745</v>
      </c>
      <c r="C17" s="13">
        <v>6910.0744999999997</v>
      </c>
      <c r="D17" s="13">
        <f t="shared" si="5"/>
        <v>6910.0744999999997</v>
      </c>
      <c r="E17" s="13">
        <f t="shared" si="6"/>
        <v>2165.0744999999997</v>
      </c>
      <c r="F17" s="13">
        <f t="shared" si="7"/>
        <v>2165.0744999999997</v>
      </c>
      <c r="G17" s="13">
        <f>SUMSQ($E$4:E17)/(A17-1)</f>
        <v>594678.65087481996</v>
      </c>
      <c r="H17" s="13">
        <f>SUM($F$4:F17)/(A17-1)</f>
        <v>569.69445714285712</v>
      </c>
      <c r="I17" s="9">
        <f t="shared" si="3"/>
        <v>45.628545837723919</v>
      </c>
      <c r="J17" s="9">
        <f>AVERAGE($I$4:I17)</f>
        <v>10.322904078963173</v>
      </c>
      <c r="K17" s="9">
        <f>SUM($E$4:E17)/H17</f>
        <v>12.398947385631175</v>
      </c>
      <c r="L17" s="13">
        <f t="shared" si="8"/>
        <v>712.1180714285714</v>
      </c>
    </row>
    <row r="18" spans="1:12" x14ac:dyDescent="0.3">
      <c r="A18" s="6">
        <v>16</v>
      </c>
      <c r="B18" s="6">
        <v>1955</v>
      </c>
      <c r="C18" s="13">
        <v>5453.2089999999998</v>
      </c>
      <c r="D18" s="13">
        <f t="shared" si="5"/>
        <v>5453.2089999999998</v>
      </c>
      <c r="E18" s="13">
        <f t="shared" si="6"/>
        <v>3498.2089999999998</v>
      </c>
      <c r="F18" s="13">
        <f t="shared" si="7"/>
        <v>3498.2089999999998</v>
      </c>
      <c r="G18" s="13">
        <f>SUMSQ($E$4:E18)/(A18-1)</f>
        <v>1370864.487995232</v>
      </c>
      <c r="H18" s="13">
        <f>SUM($F$4:F18)/(A18-1)</f>
        <v>764.92876000000001</v>
      </c>
      <c r="I18" s="9">
        <f t="shared" si="3"/>
        <v>178.93652173913043</v>
      </c>
      <c r="J18" s="9">
        <f>AVERAGE($I$4:I18)</f>
        <v>21.563811922974324</v>
      </c>
      <c r="K18" s="9">
        <f>SUM($E$4:E18)/H18</f>
        <v>13.807587258191205</v>
      </c>
      <c r="L18" s="13">
        <f t="shared" si="8"/>
        <v>956.16094999999996</v>
      </c>
    </row>
    <row r="19" spans="1:12" x14ac:dyDescent="0.3">
      <c r="A19" s="6">
        <v>17</v>
      </c>
      <c r="B19" s="6">
        <v>3353</v>
      </c>
      <c r="C19" s="13">
        <v>3914.3328000000001</v>
      </c>
      <c r="D19" s="13">
        <f t="shared" si="5"/>
        <v>3914.3328000000001</v>
      </c>
      <c r="E19" s="13">
        <f t="shared" si="6"/>
        <v>561.33280000000013</v>
      </c>
      <c r="F19" s="13">
        <f t="shared" si="7"/>
        <v>561.33280000000013</v>
      </c>
      <c r="G19" s="13">
        <f>SUMSQ($E$4:E19)/(A19-1)</f>
        <v>1304878.86451777</v>
      </c>
      <c r="H19" s="13">
        <f>SUM($F$4:F19)/(A19-1)</f>
        <v>752.20401249999998</v>
      </c>
      <c r="I19" s="9">
        <f t="shared" si="3"/>
        <v>16.741210855949902</v>
      </c>
      <c r="J19" s="9">
        <f>AVERAGE($I$4:I19)</f>
        <v>21.2623993562853</v>
      </c>
      <c r="K19" s="9">
        <f>SUM($E$4:E19)/H19</f>
        <v>14.787415668033278</v>
      </c>
      <c r="L19" s="13">
        <f t="shared" si="8"/>
        <v>940.25501562499994</v>
      </c>
    </row>
    <row r="20" spans="1:12" x14ac:dyDescent="0.3">
      <c r="A20" s="6">
        <v>18</v>
      </c>
      <c r="B20" s="6">
        <v>4316</v>
      </c>
      <c r="C20" s="13">
        <v>4361.0578999999998</v>
      </c>
      <c r="D20" s="13">
        <f t="shared" si="5"/>
        <v>4361.0578999999998</v>
      </c>
      <c r="E20" s="13">
        <f t="shared" si="6"/>
        <v>45.05789999999979</v>
      </c>
      <c r="F20" s="13">
        <f t="shared" si="7"/>
        <v>45.05789999999979</v>
      </c>
      <c r="G20" s="13">
        <f>SUMSQ($E$4:E20)/(A20-1)</f>
        <v>1228240.7086256901</v>
      </c>
      <c r="H20" s="13">
        <f>SUM($F$4:F20)/(A20-1)</f>
        <v>710.60718235294109</v>
      </c>
      <c r="I20" s="9">
        <f t="shared" si="3"/>
        <v>1.0439735866543047</v>
      </c>
      <c r="J20" s="9">
        <f>AVERAGE($I$4:I20)</f>
        <v>20.073080193365829</v>
      </c>
      <c r="K20" s="9">
        <f>SUM($E$4:E20)/H20</f>
        <v>15.716434589107521</v>
      </c>
      <c r="L20" s="13">
        <f t="shared" si="8"/>
        <v>888.25897794117634</v>
      </c>
    </row>
    <row r="21" spans="1:12" x14ac:dyDescent="0.3">
      <c r="A21" s="6">
        <v>19</v>
      </c>
      <c r="B21" s="6">
        <v>4479</v>
      </c>
      <c r="C21" s="13">
        <v>5131.4696000000004</v>
      </c>
      <c r="D21" s="13">
        <f t="shared" si="5"/>
        <v>5131.4696000000004</v>
      </c>
      <c r="E21" s="13">
        <f t="shared" si="6"/>
        <v>652.46960000000036</v>
      </c>
      <c r="F21" s="13">
        <f t="shared" si="7"/>
        <v>652.46960000000036</v>
      </c>
      <c r="G21" s="13">
        <f>SUMSQ($E$4:E21)/(A21-1)</f>
        <v>1183656.0347533829</v>
      </c>
      <c r="H21" s="13">
        <f>SUM($F$4:F21)/(A21-1)</f>
        <v>707.37731666666662</v>
      </c>
      <c r="I21" s="9">
        <f t="shared" si="3"/>
        <v>14.567305202054037</v>
      </c>
      <c r="J21" s="9">
        <f>AVERAGE($I$4:I21)</f>
        <v>19.767203804959621</v>
      </c>
      <c r="K21" s="9">
        <f>SUM($E$4:E21)/H21</f>
        <v>16.710573864174659</v>
      </c>
      <c r="L21" s="13">
        <f t="shared" si="8"/>
        <v>884.22164583333324</v>
      </c>
    </row>
    <row r="22" spans="1:12" x14ac:dyDescent="0.3">
      <c r="A22" s="6">
        <v>20</v>
      </c>
      <c r="B22" s="6">
        <v>5035</v>
      </c>
      <c r="C22" s="13">
        <v>5329.2461999999996</v>
      </c>
      <c r="D22" s="13">
        <f t="shared" si="5"/>
        <v>5329.2461999999996</v>
      </c>
      <c r="E22" s="13">
        <f t="shared" si="6"/>
        <v>294.24619999999959</v>
      </c>
      <c r="F22" s="13">
        <f t="shared" si="7"/>
        <v>294.24619999999959</v>
      </c>
      <c r="G22" s="13">
        <f>SUMSQ($E$4:E22)/(A22-1)</f>
        <v>1125915.2343039648</v>
      </c>
      <c r="H22" s="13">
        <f>SUM($F$4:F22)/(A22-1)</f>
        <v>685.63357368421055</v>
      </c>
      <c r="I22" s="9">
        <f t="shared" si="3"/>
        <v>5.8440158887785421</v>
      </c>
      <c r="J22" s="9">
        <f>AVERAGE($I$4:I22)</f>
        <v>19.034404440950091</v>
      </c>
      <c r="K22" s="9">
        <f>SUM($E$4:E22)/H22</f>
        <v>17.669681831508296</v>
      </c>
      <c r="L22" s="13">
        <f t="shared" si="8"/>
        <v>857.04196710526321</v>
      </c>
    </row>
    <row r="23" spans="1:12" x14ac:dyDescent="0.3">
      <c r="A23" s="6">
        <v>21</v>
      </c>
      <c r="B23" s="6">
        <v>5604</v>
      </c>
      <c r="C23" s="13">
        <v>5928.8559999999998</v>
      </c>
      <c r="D23" s="13">
        <f t="shared" si="5"/>
        <v>5928.8559999999998</v>
      </c>
      <c r="E23" s="13">
        <f t="shared" si="6"/>
        <v>324.85599999999977</v>
      </c>
      <c r="F23" s="13">
        <f t="shared" si="7"/>
        <v>324.85599999999977</v>
      </c>
      <c r="G23" s="13">
        <f>SUMSQ($E$4:E23)/(A23-1)</f>
        <v>1074896.0436255666</v>
      </c>
      <c r="H23" s="13">
        <f>SUM($F$4:F23)/(A23-1)</f>
        <v>667.594695</v>
      </c>
      <c r="I23" s="9">
        <f t="shared" si="3"/>
        <v>5.796859386152744</v>
      </c>
      <c r="J23" s="9">
        <f>AVERAGE($I$4:I23)</f>
        <v>18.372527188210221</v>
      </c>
      <c r="K23" s="9">
        <f>SUM($E$4:E23)/H23</f>
        <v>18.63373569797465</v>
      </c>
      <c r="L23" s="13">
        <f t="shared" si="8"/>
        <v>834.49336874999995</v>
      </c>
    </row>
    <row r="24" spans="1:12" x14ac:dyDescent="0.3">
      <c r="A24" s="6">
        <v>22</v>
      </c>
      <c r="B24" s="6">
        <v>5937</v>
      </c>
      <c r="C24" s="13">
        <v>6470.6971999999996</v>
      </c>
      <c r="D24" s="13">
        <f t="shared" si="5"/>
        <v>6470.6971999999996</v>
      </c>
      <c r="E24" s="13">
        <f t="shared" si="6"/>
        <v>533.69719999999961</v>
      </c>
      <c r="F24" s="13">
        <f t="shared" si="7"/>
        <v>533.69719999999961</v>
      </c>
      <c r="G24" s="13">
        <f>SUMSQ($E$4:E24)/(A24-1)</f>
        <v>1037273.9797047224</v>
      </c>
      <c r="H24" s="13">
        <f>SUM($F$4:F24)/(A24-1)</f>
        <v>661.21862380952371</v>
      </c>
      <c r="I24" s="9">
        <f t="shared" si="3"/>
        <v>8.9893414182246865</v>
      </c>
      <c r="J24" s="9">
        <f>AVERAGE($I$4:I24)</f>
        <v>17.925708818210911</v>
      </c>
      <c r="K24" s="9">
        <f>SUM($E$4:E24)/H24</f>
        <v>19.620560935284924</v>
      </c>
      <c r="L24" s="13">
        <f t="shared" si="8"/>
        <v>826.52327976190463</v>
      </c>
    </row>
    <row r="25" spans="1:12" x14ac:dyDescent="0.3">
      <c r="A25" s="6">
        <v>23</v>
      </c>
      <c r="B25" s="6">
        <v>5074</v>
      </c>
      <c r="C25" s="13">
        <v>6733.3155999999999</v>
      </c>
      <c r="D25" s="13">
        <f t="shared" si="5"/>
        <v>6733.3155999999999</v>
      </c>
      <c r="E25" s="13">
        <f t="shared" si="6"/>
        <v>1659.3155999999999</v>
      </c>
      <c r="F25" s="13">
        <f t="shared" si="7"/>
        <v>1659.3155999999999</v>
      </c>
      <c r="G25" s="13">
        <f>SUMSQ($E$4:E25)/(A25-1)</f>
        <v>1115276.4470092061</v>
      </c>
      <c r="H25" s="13">
        <f>SUM($F$4:F25)/(A25-1)</f>
        <v>706.58666818181803</v>
      </c>
      <c r="I25" s="9">
        <f t="shared" si="3"/>
        <v>32.702317698068583</v>
      </c>
      <c r="J25" s="9">
        <f>AVERAGE($I$4:I25)</f>
        <v>18.597372858204441</v>
      </c>
      <c r="K25" s="9">
        <f>SUM($E$4:E25)/H25</f>
        <v>20.709131036469973</v>
      </c>
      <c r="L25" s="13">
        <f t="shared" si="8"/>
        <v>883.23333522727251</v>
      </c>
    </row>
    <row r="26" spans="1:12" x14ac:dyDescent="0.3">
      <c r="A26" s="6">
        <v>24</v>
      </c>
      <c r="B26" s="6">
        <v>5353</v>
      </c>
      <c r="C26" s="13">
        <v>6107.8918999999996</v>
      </c>
      <c r="D26" s="13">
        <f t="shared" si="5"/>
        <v>6107.8918999999996</v>
      </c>
      <c r="E26" s="13">
        <f t="shared" si="6"/>
        <v>754.89189999999962</v>
      </c>
      <c r="F26" s="13">
        <f t="shared" si="7"/>
        <v>754.89189999999962</v>
      </c>
      <c r="G26" s="13">
        <f>SUMSQ($E$4:E26)/(A26-1)</f>
        <v>1091562.7658647019</v>
      </c>
      <c r="H26" s="13">
        <f>SUM($F$4:F26)/(A26-1)</f>
        <v>708.6868956521738</v>
      </c>
      <c r="I26" s="9">
        <f t="shared" si="3"/>
        <v>14.102221184382582</v>
      </c>
      <c r="J26" s="9">
        <f>AVERAGE($I$4:I26)</f>
        <v>18.401931481081753</v>
      </c>
      <c r="K26" s="9">
        <f>SUM($E$4:E26)/H26</f>
        <v>21.712956588310242</v>
      </c>
      <c r="L26" s="13">
        <f t="shared" si="8"/>
        <v>885.85861956521728</v>
      </c>
    </row>
    <row r="27" spans="1:12" x14ac:dyDescent="0.3">
      <c r="A27" s="6">
        <v>25</v>
      </c>
      <c r="B27" s="6">
        <v>5139</v>
      </c>
      <c r="C27" s="13">
        <v>6399.8216000000002</v>
      </c>
      <c r="D27" s="13">
        <f t="shared" si="5"/>
        <v>6399.8216000000002</v>
      </c>
      <c r="E27" s="13">
        <f t="shared" si="6"/>
        <v>1260.8216000000002</v>
      </c>
      <c r="F27" s="13">
        <f t="shared" si="7"/>
        <v>1260.8216000000002</v>
      </c>
      <c r="G27" s="13">
        <f>SUMSQ($E$4:E27)/(A27-1)</f>
        <v>1112317.2800797794</v>
      </c>
      <c r="H27" s="13">
        <f>SUM($F$4:F27)/(A27-1)</f>
        <v>731.69250833333319</v>
      </c>
      <c r="I27" s="9">
        <f t="shared" si="3"/>
        <v>24.534376337808915</v>
      </c>
      <c r="J27" s="9">
        <f>AVERAGE($I$4:I27)</f>
        <v>18.657450016778718</v>
      </c>
      <c r="K27" s="9">
        <f>SUM($E$4:E27)/H27</f>
        <v>22.753423344353184</v>
      </c>
      <c r="L27" s="13">
        <f t="shared" si="8"/>
        <v>914.61563541666646</v>
      </c>
    </row>
    <row r="28" spans="1:12" x14ac:dyDescent="0.3">
      <c r="A28" s="6">
        <v>26</v>
      </c>
      <c r="B28" s="6">
        <v>5589</v>
      </c>
      <c r="C28" s="13">
        <v>6270.7349000000004</v>
      </c>
      <c r="D28" s="13">
        <f t="shared" si="5"/>
        <v>6270.7349000000004</v>
      </c>
      <c r="E28" s="13">
        <f t="shared" si="6"/>
        <v>681.73490000000038</v>
      </c>
      <c r="F28" s="13">
        <f t="shared" si="7"/>
        <v>681.73490000000038</v>
      </c>
      <c r="G28" s="13">
        <f>SUMSQ($E$4:E28)/(A28-1)</f>
        <v>1086415.0878317086</v>
      </c>
      <c r="H28" s="13">
        <f>SUM($F$4:F28)/(A28-1)</f>
        <v>729.6942039999999</v>
      </c>
      <c r="I28" s="9">
        <f t="shared" si="3"/>
        <v>12.197797459295051</v>
      </c>
      <c r="J28" s="9">
        <f>AVERAGE($I$4:I28)</f>
        <v>18.39906391447937</v>
      </c>
      <c r="K28" s="9">
        <f>SUM($E$4:E28)/H28</f>
        <v>23.750009531389949</v>
      </c>
      <c r="L28" s="13">
        <f t="shared" si="8"/>
        <v>912.11775499999987</v>
      </c>
    </row>
    <row r="29" spans="1:12" x14ac:dyDescent="0.3">
      <c r="A29" s="6">
        <v>27</v>
      </c>
      <c r="B29" s="6">
        <v>6980</v>
      </c>
      <c r="C29" s="13">
        <v>6663.9295000000002</v>
      </c>
      <c r="D29" s="13">
        <f t="shared" si="5"/>
        <v>6663.9295000000002</v>
      </c>
      <c r="E29" s="13">
        <f t="shared" si="6"/>
        <v>-316.07049999999981</v>
      </c>
      <c r="F29" s="13">
        <f t="shared" si="7"/>
        <v>316.07049999999981</v>
      </c>
      <c r="G29" s="13">
        <f>SUMSQ($E$4:E29)/(A29-1)</f>
        <v>1048472.2214139602</v>
      </c>
      <c r="H29" s="13">
        <f>SUM($F$4:F29)/(A29-1)</f>
        <v>713.78559999999982</v>
      </c>
      <c r="I29" s="9">
        <f t="shared" si="3"/>
        <v>4.5282306590257848</v>
      </c>
      <c r="J29" s="9">
        <f>AVERAGE($I$4:I29)</f>
        <v>17.865570327731156</v>
      </c>
      <c r="K29" s="9">
        <f>SUM($E$4:E29)/H29</f>
        <v>23.836532706739952</v>
      </c>
      <c r="L29" s="13">
        <f t="shared" si="8"/>
        <v>892.23199999999974</v>
      </c>
    </row>
    <row r="30" spans="1:12" x14ac:dyDescent="0.3">
      <c r="A30" s="6">
        <v>28</v>
      </c>
      <c r="B30" s="6">
        <v>6340</v>
      </c>
      <c r="C30" s="13">
        <v>7225.56</v>
      </c>
      <c r="D30" s="13">
        <f t="shared" si="5"/>
        <v>7225.56</v>
      </c>
      <c r="E30" s="13">
        <f t="shared" si="6"/>
        <v>885.5600000000004</v>
      </c>
      <c r="F30" s="13">
        <f t="shared" si="7"/>
        <v>885.5600000000004</v>
      </c>
      <c r="G30" s="13">
        <f>SUMSQ($E$4:E30)/(A30-1)</f>
        <v>1038684.9729764061</v>
      </c>
      <c r="H30" s="13">
        <f>SUM($F$4:F30)/(A30-1)</f>
        <v>720.14761481481469</v>
      </c>
      <c r="I30" s="9">
        <f t="shared" si="3"/>
        <v>13.967823343848588</v>
      </c>
      <c r="J30" s="9">
        <f>AVERAGE($I$4:I30)</f>
        <v>17.721209328328097</v>
      </c>
      <c r="K30" s="9">
        <f>SUM($E$4:E30)/H30</f>
        <v>24.85564547013448</v>
      </c>
      <c r="L30" s="13">
        <f t="shared" si="8"/>
        <v>900.18451851851842</v>
      </c>
    </row>
    <row r="31" spans="1:12" x14ac:dyDescent="0.3">
      <c r="A31" s="6">
        <v>29</v>
      </c>
      <c r="B31" s="6">
        <v>6747</v>
      </c>
      <c r="C31" s="13">
        <v>7089.3923000000004</v>
      </c>
      <c r="D31" s="13">
        <f t="shared" si="5"/>
        <v>7089.3923000000004</v>
      </c>
      <c r="E31" s="13">
        <f t="shared" si="6"/>
        <v>342.39230000000043</v>
      </c>
      <c r="F31" s="13">
        <f t="shared" si="7"/>
        <v>342.39230000000043</v>
      </c>
      <c r="G31" s="13">
        <f>SUMSQ($E$4:E31)/(A31-1)</f>
        <v>1005775.955623652</v>
      </c>
      <c r="H31" s="13">
        <f>SUM($F$4:F31)/(A31-1)</f>
        <v>706.65635357142844</v>
      </c>
      <c r="I31" s="9">
        <f t="shared" si="3"/>
        <v>5.0747339558322277</v>
      </c>
      <c r="J31" s="9">
        <f>AVERAGE($I$4:I31)</f>
        <v>17.269549493596102</v>
      </c>
      <c r="K31" s="9">
        <f>SUM($E$4:E31)/H31</f>
        <v>25.814706126683248</v>
      </c>
      <c r="L31" s="13">
        <f t="shared" si="8"/>
        <v>883.32044196428558</v>
      </c>
    </row>
    <row r="32" spans="1:12" x14ac:dyDescent="0.3">
      <c r="A32" s="6">
        <v>30</v>
      </c>
      <c r="B32" s="6">
        <v>6515</v>
      </c>
      <c r="C32" s="13">
        <v>7212.6731</v>
      </c>
      <c r="D32" s="13">
        <f t="shared" si="5"/>
        <v>7212.6731</v>
      </c>
      <c r="E32" s="13">
        <f t="shared" si="6"/>
        <v>697.67309999999998</v>
      </c>
      <c r="F32" s="13">
        <f t="shared" si="7"/>
        <v>697.67309999999998</v>
      </c>
      <c r="G32" s="13">
        <f>SUMSQ($E$4:E32)/(A32-1)</f>
        <v>987878.43144571944</v>
      </c>
      <c r="H32" s="13">
        <f>SUM($F$4:F32)/(A32-1)</f>
        <v>706.3465862068964</v>
      </c>
      <c r="I32" s="9">
        <f t="shared" si="3"/>
        <v>10.708719877206446</v>
      </c>
      <c r="J32" s="9">
        <f>AVERAGE($I$4:I32)</f>
        <v>17.043313989582664</v>
      </c>
      <c r="K32" s="9">
        <f>SUM($E$4:E32)/H32</f>
        <v>26.813747768934967</v>
      </c>
      <c r="L32" s="13">
        <f t="shared" si="8"/>
        <v>882.93323275862053</v>
      </c>
    </row>
    <row r="33" spans="1:12" x14ac:dyDescent="0.3">
      <c r="A33" s="6">
        <v>31</v>
      </c>
      <c r="B33" s="6">
        <v>6367</v>
      </c>
      <c r="C33" s="13">
        <v>7181.8768</v>
      </c>
      <c r="D33" s="13">
        <f t="shared" si="5"/>
        <v>7181.8768</v>
      </c>
      <c r="E33" s="13">
        <f t="shared" si="6"/>
        <v>814.8768</v>
      </c>
      <c r="F33" s="13">
        <f t="shared" si="7"/>
        <v>814.8768</v>
      </c>
      <c r="G33" s="13">
        <f>SUMSQ($E$4:E33)/(A33-1)</f>
        <v>977083.29037013685</v>
      </c>
      <c r="H33" s="13">
        <f>SUM($F$4:F33)/(A33-1)</f>
        <v>709.96425999999997</v>
      </c>
      <c r="I33" s="9">
        <f t="shared" si="3"/>
        <v>12.798441966389193</v>
      </c>
      <c r="J33" s="9">
        <f>AVERAGE($I$4:I33)</f>
        <v>16.901818255476215</v>
      </c>
      <c r="K33" s="9">
        <f>SUM($E$4:E33)/H33</f>
        <v>27.824887973938296</v>
      </c>
      <c r="L33" s="13">
        <f t="shared" si="8"/>
        <v>887.4553249999999</v>
      </c>
    </row>
    <row r="34" spans="1:12" x14ac:dyDescent="0.3">
      <c r="A34" s="6">
        <v>32</v>
      </c>
      <c r="B34" s="6">
        <v>6576</v>
      </c>
      <c r="C34" s="13">
        <v>7168.0838000000003</v>
      </c>
      <c r="D34" s="13">
        <f t="shared" si="5"/>
        <v>7168.0838000000003</v>
      </c>
      <c r="E34" s="13">
        <f t="shared" si="6"/>
        <v>592.08380000000034</v>
      </c>
      <c r="F34" s="13">
        <f t="shared" si="7"/>
        <v>592.08380000000034</v>
      </c>
      <c r="G34" s="13">
        <f>SUMSQ($E$4:E34)/(A34-1)</f>
        <v>956872.96572021116</v>
      </c>
      <c r="H34" s="13">
        <f>SUM($F$4:F34)/(A34-1)</f>
        <v>706.16166451612901</v>
      </c>
      <c r="I34" s="9">
        <f t="shared" si="3"/>
        <v>9.0037074209245791</v>
      </c>
      <c r="J34" s="9">
        <f>AVERAGE($I$4:I34)</f>
        <v>16.647040486619712</v>
      </c>
      <c r="K34" s="9">
        <f>SUM($E$4:E34)/H34</f>
        <v>28.813175257739118</v>
      </c>
      <c r="L34" s="13">
        <f t="shared" si="8"/>
        <v>882.70208064516123</v>
      </c>
    </row>
    <row r="35" spans="1:12" x14ac:dyDescent="0.3">
      <c r="A35" s="6">
        <v>33</v>
      </c>
      <c r="B35" s="6">
        <v>6665</v>
      </c>
      <c r="C35" s="13">
        <v>7232.9450999999999</v>
      </c>
      <c r="D35" s="13">
        <f t="shared" si="5"/>
        <v>7232.9450999999999</v>
      </c>
      <c r="E35" s="13">
        <f t="shared" si="6"/>
        <v>567.94509999999991</v>
      </c>
      <c r="F35" s="13">
        <f t="shared" si="7"/>
        <v>567.94509999999991</v>
      </c>
      <c r="G35" s="13">
        <f>SUMSQ($E$4:E35)/(A35-1)</f>
        <v>937050.73668564239</v>
      </c>
      <c r="H35" s="13">
        <f>SUM($F$4:F35)/(A35-1)</f>
        <v>701.84239687499996</v>
      </c>
      <c r="I35" s="9">
        <f t="shared" si="3"/>
        <v>8.5213068267066738</v>
      </c>
      <c r="J35" s="9">
        <f>AVERAGE($I$4:I35)</f>
        <v>16.393111309747429</v>
      </c>
      <c r="K35" s="9">
        <f>SUM($E$4:E35)/H35</f>
        <v>29.799717134678836</v>
      </c>
      <c r="L35" s="13">
        <f t="shared" si="8"/>
        <v>877.30299609374993</v>
      </c>
    </row>
    <row r="36" spans="1:12" x14ac:dyDescent="0.3">
      <c r="A36" s="6">
        <v>34</v>
      </c>
      <c r="B36" s="6">
        <v>7523</v>
      </c>
      <c r="C36" s="13">
        <v>7264.7968000000001</v>
      </c>
      <c r="D36" s="13">
        <f t="shared" si="5"/>
        <v>7264.7968000000001</v>
      </c>
      <c r="E36" s="13">
        <f t="shared" si="6"/>
        <v>-258.20319999999992</v>
      </c>
      <c r="F36" s="13">
        <f t="shared" si="7"/>
        <v>258.20319999999992</v>
      </c>
      <c r="G36" s="13">
        <f>SUMSQ($E$4:E36)/(A36-1)</f>
        <v>910675.52928578178</v>
      </c>
      <c r="H36" s="13">
        <f>SUM($F$4:F36)/(A36-1)</f>
        <v>688.39878484848487</v>
      </c>
      <c r="I36" s="9">
        <f t="shared" si="3"/>
        <v>3.4321839691612377</v>
      </c>
      <c r="J36" s="9">
        <f>AVERAGE($I$4:I36)</f>
        <v>16.000355935790271</v>
      </c>
      <c r="K36" s="9">
        <f>SUM($E$4:E36)/H36</f>
        <v>30.006592333753833</v>
      </c>
      <c r="L36" s="13">
        <f t="shared" si="8"/>
        <v>860.49848106060608</v>
      </c>
    </row>
    <row r="37" spans="1:12" x14ac:dyDescent="0.3">
      <c r="A37" s="6">
        <v>35</v>
      </c>
      <c r="B37" s="6">
        <v>6096</v>
      </c>
      <c r="C37" s="13">
        <v>7352.1068999999998</v>
      </c>
      <c r="D37" s="13">
        <f t="shared" si="5"/>
        <v>7352.1068999999998</v>
      </c>
      <c r="E37" s="13">
        <f t="shared" si="6"/>
        <v>1256.1068999999998</v>
      </c>
      <c r="F37" s="13">
        <f t="shared" si="7"/>
        <v>1256.1068999999998</v>
      </c>
      <c r="G37" s="13">
        <f>SUMSQ($E$4:E37)/(A37-1)</f>
        <v>930296.97090171778</v>
      </c>
      <c r="H37" s="13">
        <f>SUM($F$4:F37)/(A37-1)</f>
        <v>705.09608235294115</v>
      </c>
      <c r="I37" s="9">
        <f t="shared" si="3"/>
        <v>20.605428149606293</v>
      </c>
      <c r="J37" s="9">
        <f>AVERAGE($I$4:I37)</f>
        <v>16.135799236196622</v>
      </c>
      <c r="K37" s="9">
        <f>SUM($E$4:E37)/H37</f>
        <v>31.077478869087628</v>
      </c>
      <c r="L37" s="13">
        <f t="shared" si="8"/>
        <v>881.37010294117647</v>
      </c>
    </row>
    <row r="38" spans="1:12" x14ac:dyDescent="0.3">
      <c r="A38" s="6">
        <v>36</v>
      </c>
      <c r="B38" s="6">
        <v>6876</v>
      </c>
      <c r="C38" s="13">
        <v>7200.0545000000002</v>
      </c>
      <c r="D38" s="13">
        <f t="shared" si="5"/>
        <v>7200.0545000000002</v>
      </c>
      <c r="E38" s="13">
        <f t="shared" si="6"/>
        <v>324.05450000000019</v>
      </c>
      <c r="F38" s="13">
        <f t="shared" si="7"/>
        <v>324.05450000000019</v>
      </c>
      <c r="G38" s="13">
        <f>SUMSQ($E$4:E38)/(A38-1)</f>
        <v>906717.38084653311</v>
      </c>
      <c r="H38" s="13">
        <f>SUM($F$4:F38)/(A38-1)</f>
        <v>694.20917999999983</v>
      </c>
      <c r="I38" s="9">
        <f t="shared" si="3"/>
        <v>4.7128344968004683</v>
      </c>
      <c r="J38" s="9">
        <f>AVERAGE($I$4:I38)</f>
        <v>15.809428815071019</v>
      </c>
      <c r="K38" s="9">
        <f>SUM($E$4:E38)/H38</f>
        <v>32.031646570850597</v>
      </c>
      <c r="L38" s="13">
        <f t="shared" si="8"/>
        <v>867.76147499999979</v>
      </c>
    </row>
    <row r="39" spans="1:12" x14ac:dyDescent="0.3">
      <c r="A39" s="6">
        <v>37</v>
      </c>
      <c r="B39" s="6">
        <v>6601</v>
      </c>
      <c r="C39" s="13">
        <v>7330.2398000000003</v>
      </c>
      <c r="D39" s="13">
        <f t="shared" si="5"/>
        <v>7330.2398000000003</v>
      </c>
      <c r="E39" s="13">
        <f t="shared" si="6"/>
        <v>729.23980000000029</v>
      </c>
      <c r="F39" s="13">
        <f t="shared" si="7"/>
        <v>729.23980000000029</v>
      </c>
      <c r="G39" s="13">
        <f>SUMSQ($E$4:E39)/(A39-1)</f>
        <v>896302.75043146382</v>
      </c>
      <c r="H39" s="13">
        <f>SUM($F$4:F39)/(A39-1)</f>
        <v>695.18225277777765</v>
      </c>
      <c r="I39" s="9">
        <f t="shared" si="3"/>
        <v>11.047414028177553</v>
      </c>
      <c r="J39" s="9">
        <f>AVERAGE($I$4:I39)</f>
        <v>15.677150626546201</v>
      </c>
      <c r="K39" s="9">
        <f>SUM($E$4:E39)/H39</f>
        <v>33.035801486925031</v>
      </c>
      <c r="L39" s="13">
        <f t="shared" si="8"/>
        <v>868.97781597222206</v>
      </c>
    </row>
    <row r="40" spans="1:12" x14ac:dyDescent="0.3">
      <c r="A40" s="6">
        <v>38</v>
      </c>
      <c r="B40" s="6">
        <v>6299</v>
      </c>
      <c r="C40" s="13">
        <v>7318.2065000000002</v>
      </c>
      <c r="D40" s="13">
        <f t="shared" si="5"/>
        <v>7318.2065000000002</v>
      </c>
      <c r="E40" s="13">
        <f t="shared" si="6"/>
        <v>1019.2065000000002</v>
      </c>
      <c r="F40" s="13">
        <f t="shared" si="7"/>
        <v>1019.2065000000002</v>
      </c>
      <c r="G40" s="13">
        <f>SUMSQ($E$4:E40)/(A40-1)</f>
        <v>900153.53797770129</v>
      </c>
      <c r="H40" s="13">
        <f>SUM($F$4:F40)/(A40-1)</f>
        <v>703.93966486486477</v>
      </c>
      <c r="I40" s="9">
        <f t="shared" si="3"/>
        <v>16.180449277663126</v>
      </c>
      <c r="J40" s="9">
        <f>AVERAGE($I$4:I40)</f>
        <v>15.690753292792603</v>
      </c>
      <c r="K40" s="9">
        <f>SUM($E$4:E40)/H40</f>
        <v>34.07267781196051</v>
      </c>
      <c r="L40" s="13">
        <f t="shared" si="8"/>
        <v>879.92458108108099</v>
      </c>
    </row>
    <row r="41" spans="1:12" x14ac:dyDescent="0.3">
      <c r="A41" s="6">
        <v>39</v>
      </c>
      <c r="B41" s="6">
        <v>7377</v>
      </c>
      <c r="C41" s="13">
        <v>7300.0106999999998</v>
      </c>
      <c r="D41" s="13">
        <f t="shared" si="5"/>
        <v>7300.0106999999998</v>
      </c>
      <c r="E41" s="13">
        <f t="shared" si="6"/>
        <v>-76.989300000000185</v>
      </c>
      <c r="F41" s="13">
        <f t="shared" si="7"/>
        <v>76.989300000000185</v>
      </c>
      <c r="G41" s="13">
        <f>SUMSQ($E$4:E41)/(A41-1)</f>
        <v>876621.26993393258</v>
      </c>
      <c r="H41" s="13">
        <f>SUM($F$4:F41)/(A41-1)</f>
        <v>687.44097105263154</v>
      </c>
      <c r="I41" s="9">
        <f t="shared" si="3"/>
        <v>1.0436396909312755</v>
      </c>
      <c r="J41" s="9">
        <f>AVERAGE($I$4:I41)</f>
        <v>15.305302934848884</v>
      </c>
      <c r="K41" s="9">
        <f>SUM($E$4:E41)/H41</f>
        <v>34.778433504466747</v>
      </c>
      <c r="L41" s="13">
        <f t="shared" si="8"/>
        <v>859.30121381578942</v>
      </c>
    </row>
    <row r="42" spans="1:12" x14ac:dyDescent="0.3">
      <c r="A42" s="6">
        <v>40</v>
      </c>
      <c r="B42" s="6">
        <v>6694</v>
      </c>
      <c r="C42" s="13">
        <v>7380.8540999999996</v>
      </c>
      <c r="D42" s="13">
        <f t="shared" si="5"/>
        <v>7380.8540999999996</v>
      </c>
      <c r="E42" s="13">
        <f t="shared" si="6"/>
        <v>686.85409999999956</v>
      </c>
      <c r="F42" s="13">
        <f t="shared" si="7"/>
        <v>686.85409999999956</v>
      </c>
      <c r="G42" s="13">
        <f>SUMSQ($E$4:E42)/(A42-1)</f>
        <v>866240.43108144228</v>
      </c>
      <c r="H42" s="13">
        <f>SUM($F$4:F42)/(A42-1)</f>
        <v>687.42592307692303</v>
      </c>
      <c r="I42" s="9">
        <f t="shared" si="3"/>
        <v>10.260742455930677</v>
      </c>
      <c r="J42" s="9">
        <f>AVERAGE($I$4:I42)</f>
        <v>15.175955230261238</v>
      </c>
      <c r="K42" s="9">
        <f>SUM($E$4:E42)/H42</f>
        <v>35.778362983334596</v>
      </c>
      <c r="L42" s="13">
        <f t="shared" si="8"/>
        <v>859.28240384615378</v>
      </c>
    </row>
    <row r="43" spans="1:12" x14ac:dyDescent="0.3">
      <c r="A43" s="6">
        <v>41</v>
      </c>
      <c r="B43" s="6">
        <v>7617</v>
      </c>
      <c r="C43" s="13">
        <v>7363.6593000000003</v>
      </c>
      <c r="D43" s="13">
        <f t="shared" si="5"/>
        <v>7363.6593000000003</v>
      </c>
      <c r="E43" s="13">
        <f t="shared" si="6"/>
        <v>-253.34069999999974</v>
      </c>
      <c r="F43" s="13">
        <f t="shared" si="7"/>
        <v>253.34069999999974</v>
      </c>
      <c r="G43" s="13">
        <f>SUMSQ($E$4:E43)/(A43-1)</f>
        <v>846188.9580613185</v>
      </c>
      <c r="H43" s="13">
        <f>SUM($F$4:F43)/(A43-1)</f>
        <v>676.57379249999997</v>
      </c>
      <c r="I43" s="9">
        <f t="shared" si="3"/>
        <v>3.3259905474596265</v>
      </c>
      <c r="J43" s="9">
        <f>AVERAGE($I$4:I43)</f>
        <v>14.879706113191196</v>
      </c>
      <c r="K43" s="9">
        <f>SUM($E$4:E43)/H43</f>
        <v>35.977795430200615</v>
      </c>
      <c r="L43" s="13">
        <f t="shared" si="8"/>
        <v>845.71724062499993</v>
      </c>
    </row>
    <row r="44" spans="1:12" x14ac:dyDescent="0.3">
      <c r="A44" s="6">
        <v>42</v>
      </c>
      <c r="B44" s="6">
        <v>6933</v>
      </c>
      <c r="C44" s="13">
        <v>7395.3990000000003</v>
      </c>
      <c r="D44" s="13">
        <f t="shared" si="5"/>
        <v>7395.3990000000003</v>
      </c>
      <c r="E44" s="13">
        <f t="shared" si="6"/>
        <v>462.39900000000034</v>
      </c>
      <c r="F44" s="13">
        <f t="shared" si="7"/>
        <v>462.39900000000034</v>
      </c>
      <c r="G44" s="13">
        <f>SUMSQ($E$4:E44)/(A44-1)</f>
        <v>830765.15018667665</v>
      </c>
      <c r="H44" s="13">
        <f>SUM($F$4:F44)/(A44-1)</f>
        <v>671.35001707317076</v>
      </c>
      <c r="I44" s="9">
        <f t="shared" si="3"/>
        <v>6.6695369969710132</v>
      </c>
      <c r="J44" s="9">
        <f>AVERAGE($I$4:I44)</f>
        <v>14.679458085966314</v>
      </c>
      <c r="K44" s="9">
        <f>SUM($E$4:E44)/H44</f>
        <v>36.946498650787397</v>
      </c>
      <c r="L44" s="13">
        <f t="shared" si="8"/>
        <v>839.18752134146348</v>
      </c>
    </row>
    <row r="45" spans="1:12" x14ac:dyDescent="0.3">
      <c r="A45" s="6">
        <v>43</v>
      </c>
      <c r="B45" s="6">
        <v>6381</v>
      </c>
      <c r="C45" s="13">
        <v>7392.1565000000001</v>
      </c>
      <c r="D45" s="13">
        <f t="shared" si="5"/>
        <v>7392.1565000000001</v>
      </c>
      <c r="E45" s="13">
        <f t="shared" si="6"/>
        <v>1011.1565000000001</v>
      </c>
      <c r="F45" s="13">
        <f t="shared" si="7"/>
        <v>1011.1565000000001</v>
      </c>
      <c r="G45" s="13">
        <f>SUMSQ($E$4:E45)/(A45-1)</f>
        <v>835328.77678919036</v>
      </c>
      <c r="H45" s="13">
        <f>SUM($F$4:F45)/(A45-1)</f>
        <v>679.44064761904758</v>
      </c>
      <c r="I45" s="9">
        <f t="shared" si="3"/>
        <v>15.846364206237268</v>
      </c>
      <c r="J45" s="9">
        <f>AVERAGE($I$4:I45)</f>
        <v>14.707241565020384</v>
      </c>
      <c r="K45" s="9">
        <f>SUM($E$4:E45)/H45</f>
        <v>37.994766857802418</v>
      </c>
      <c r="L45" s="13">
        <f t="shared" si="8"/>
        <v>849.30080952380945</v>
      </c>
    </row>
    <row r="46" spans="1:12" x14ac:dyDescent="0.3">
      <c r="A46" s="6">
        <v>44</v>
      </c>
      <c r="B46" s="6">
        <v>7553</v>
      </c>
      <c r="C46" s="13">
        <v>7382.4049000000005</v>
      </c>
      <c r="D46" s="13">
        <f t="shared" si="5"/>
        <v>7382.4049000000005</v>
      </c>
      <c r="E46" s="13">
        <f t="shared" si="6"/>
        <v>-170.59509999999955</v>
      </c>
      <c r="F46" s="13">
        <f t="shared" si="7"/>
        <v>170.59509999999955</v>
      </c>
      <c r="G46" s="13">
        <f>SUMSQ($E$4:E46)/(A46-1)</f>
        <v>816579.33286720945</v>
      </c>
      <c r="H46" s="13">
        <f>SUM($F$4:F46)/(A46-1)</f>
        <v>667.60703023255815</v>
      </c>
      <c r="I46" s="9">
        <f t="shared" si="3"/>
        <v>2.2586402753872572</v>
      </c>
      <c r="J46" s="9">
        <f>AVERAGE($I$4:I46)</f>
        <v>14.41773920944752</v>
      </c>
      <c r="K46" s="9">
        <f>SUM($E$4:E46)/H46</f>
        <v>38.412707983417747</v>
      </c>
      <c r="L46" s="13">
        <f t="shared" si="8"/>
        <v>834.50878779069762</v>
      </c>
    </row>
    <row r="47" spans="1:12" x14ac:dyDescent="0.3">
      <c r="A47" s="6">
        <v>45</v>
      </c>
      <c r="B47" s="6">
        <v>7291</v>
      </c>
      <c r="C47" s="13">
        <v>7409.6418000000003</v>
      </c>
      <c r="D47" s="13">
        <f t="shared" si="5"/>
        <v>7409.6418000000003</v>
      </c>
      <c r="E47" s="13">
        <f t="shared" si="6"/>
        <v>118.64180000000033</v>
      </c>
      <c r="F47" s="13">
        <f t="shared" si="7"/>
        <v>118.64180000000033</v>
      </c>
      <c r="G47" s="13">
        <f>SUMSQ($E$4:E47)/(A47-1)</f>
        <v>798340.61795448291</v>
      </c>
      <c r="H47" s="13">
        <f>SUM($F$4:F47)/(A47-1)</f>
        <v>655.13054772727276</v>
      </c>
      <c r="I47" s="9">
        <f t="shared" si="3"/>
        <v>1.6272363187491472</v>
      </c>
      <c r="J47" s="9">
        <f>AVERAGE($I$4:I47)</f>
        <v>14.12704596193165</v>
      </c>
      <c r="K47" s="9">
        <f>SUM($E$4:E47)/H47</f>
        <v>39.325346359402396</v>
      </c>
      <c r="L47" s="13">
        <f t="shared" si="8"/>
        <v>818.91318465909092</v>
      </c>
    </row>
    <row r="48" spans="1:12" x14ac:dyDescent="0.3">
      <c r="A48" s="6">
        <v>46</v>
      </c>
      <c r="B48" s="6">
        <v>7353</v>
      </c>
      <c r="C48" s="13">
        <v>7415.4027999999998</v>
      </c>
      <c r="D48" s="13">
        <f t="shared" si="5"/>
        <v>7415.4027999999998</v>
      </c>
      <c r="E48" s="13">
        <f t="shared" si="6"/>
        <v>62.402799999999843</v>
      </c>
      <c r="F48" s="13">
        <f t="shared" si="7"/>
        <v>62.402799999999843</v>
      </c>
      <c r="G48" s="13">
        <f>SUMSQ($E$4:E48)/(A48-1)</f>
        <v>780686.25109877973</v>
      </c>
      <c r="H48" s="13">
        <f>SUM($F$4:F48)/(A48-1)</f>
        <v>641.95881999999995</v>
      </c>
      <c r="I48" s="9">
        <f t="shared" si="3"/>
        <v>0.84867129062967295</v>
      </c>
      <c r="J48" s="9">
        <f>AVERAGE($I$4:I48)</f>
        <v>13.83197096923605</v>
      </c>
      <c r="K48" s="9">
        <f>SUM($E$4:E48)/H48</f>
        <v>40.229431694699677</v>
      </c>
      <c r="L48" s="13">
        <f t="shared" si="8"/>
        <v>802.4485249999999</v>
      </c>
    </row>
    <row r="49" spans="1:12" x14ac:dyDescent="0.3">
      <c r="A49" s="6">
        <v>47</v>
      </c>
      <c r="B49" s="6">
        <v>6350</v>
      </c>
      <c r="C49" s="13">
        <v>7420.34</v>
      </c>
      <c r="D49" s="13">
        <f t="shared" si="5"/>
        <v>7420.34</v>
      </c>
      <c r="E49" s="13">
        <f t="shared" si="6"/>
        <v>1070.3400000000001</v>
      </c>
      <c r="F49" s="13">
        <f t="shared" si="7"/>
        <v>1070.3400000000001</v>
      </c>
      <c r="G49" s="13">
        <f>SUMSQ($E$4:E49)/(A49-1)</f>
        <v>788619.76119663229</v>
      </c>
      <c r="H49" s="13">
        <f>SUM($F$4:F49)/(A49-1)</f>
        <v>651.27145434782608</v>
      </c>
      <c r="I49" s="9">
        <f t="shared" si="3"/>
        <v>16.855748031496066</v>
      </c>
      <c r="J49" s="9">
        <f>AVERAGE($I$4:I49)</f>
        <v>13.897705253198225</v>
      </c>
      <c r="K49" s="9">
        <f>SUM($E$4:E49)/H49</f>
        <v>41.29764681139487</v>
      </c>
      <c r="L49" s="13">
        <f t="shared" si="8"/>
        <v>814.08931793478257</v>
      </c>
    </row>
    <row r="50" spans="1:12" x14ac:dyDescent="0.3">
      <c r="A50" s="6">
        <v>48</v>
      </c>
      <c r="B50" s="6">
        <v>6727</v>
      </c>
      <c r="C50" s="13">
        <v>7425.6066000000001</v>
      </c>
      <c r="D50" s="13">
        <f t="shared" si="5"/>
        <v>7425.6066000000001</v>
      </c>
      <c r="E50" s="13">
        <f t="shared" si="6"/>
        <v>698.60660000000007</v>
      </c>
      <c r="F50" s="13">
        <f t="shared" si="7"/>
        <v>698.60660000000007</v>
      </c>
      <c r="G50" s="13">
        <f>SUMSQ($E$4:E50)/(A50-1)</f>
        <v>782224.68503422651</v>
      </c>
      <c r="H50" s="13">
        <f>SUM($F$4:F50)/(A50-1)</f>
        <v>652.27858510638293</v>
      </c>
      <c r="I50" s="9">
        <f t="shared" si="3"/>
        <v>10.385113720826521</v>
      </c>
      <c r="J50" s="9">
        <f>AVERAGE($I$4:I50)</f>
        <v>13.822969263147764</v>
      </c>
      <c r="K50" s="9">
        <f>SUM($E$4:E50)/H50</f>
        <v>42.304907335719875</v>
      </c>
      <c r="L50" s="13">
        <f t="shared" si="8"/>
        <v>815.34823138297861</v>
      </c>
    </row>
    <row r="51" spans="1:12" x14ac:dyDescent="0.3">
      <c r="A51" s="6">
        <v>49</v>
      </c>
      <c r="B51" s="6">
        <v>6848</v>
      </c>
      <c r="C51" s="13">
        <v>7435.7359999999999</v>
      </c>
      <c r="D51" s="13">
        <f t="shared" si="5"/>
        <v>7435.7359999999999</v>
      </c>
      <c r="E51" s="13">
        <f t="shared" si="6"/>
        <v>587.73599999999988</v>
      </c>
      <c r="F51" s="13">
        <f t="shared" si="7"/>
        <v>587.73599999999988</v>
      </c>
      <c r="G51" s="13">
        <f>SUMSQ($E$4:E51)/(A51-1)</f>
        <v>773124.87088134687</v>
      </c>
      <c r="H51" s="13">
        <f>SUM($F$4:F51)/(A51-1)</f>
        <v>650.93394791666663</v>
      </c>
      <c r="I51" s="9">
        <f t="shared" si="3"/>
        <v>8.5825934579439238</v>
      </c>
      <c r="J51" s="9">
        <f>AVERAGE($I$4:I51)</f>
        <v>13.713794767206018</v>
      </c>
      <c r="K51" s="9">
        <f>SUM($E$4:E51)/H51</f>
        <v>43.295208661644324</v>
      </c>
      <c r="L51" s="13">
        <f t="shared" si="8"/>
        <v>813.66743489583325</v>
      </c>
    </row>
    <row r="52" spans="1:12" x14ac:dyDescent="0.3">
      <c r="A52" s="6">
        <v>50</v>
      </c>
      <c r="B52" s="6">
        <v>6097</v>
      </c>
      <c r="C52" s="13">
        <v>7441.6457</v>
      </c>
      <c r="D52" s="13">
        <f t="shared" si="5"/>
        <v>7441.6457</v>
      </c>
      <c r="E52" s="13">
        <f t="shared" si="6"/>
        <v>1344.6457</v>
      </c>
      <c r="F52" s="13">
        <f t="shared" si="7"/>
        <v>1344.6457</v>
      </c>
      <c r="G52" s="13">
        <f>SUMSQ($E$4:E52)/(A52-1)</f>
        <v>794246.24205781915</v>
      </c>
      <c r="H52" s="13">
        <f>SUM($F$4:F52)/(A52-1)</f>
        <v>665.09133061224486</v>
      </c>
      <c r="I52" s="9">
        <f t="shared" si="3"/>
        <v>22.054218468099066</v>
      </c>
      <c r="J52" s="9">
        <f>AVERAGE($I$4:I52)</f>
        <v>13.884007495795672</v>
      </c>
      <c r="K52" s="9">
        <f>SUM($E$4:E52)/H52</f>
        <v>44.395356608872305</v>
      </c>
      <c r="L52" s="13">
        <f t="shared" si="8"/>
        <v>831.36416326530605</v>
      </c>
    </row>
    <row r="53" spans="1:12" x14ac:dyDescent="0.3">
      <c r="A53" s="6">
        <v>51</v>
      </c>
      <c r="B53" s="6">
        <v>7174</v>
      </c>
      <c r="C53" s="13">
        <v>7453.4736999999996</v>
      </c>
      <c r="D53" s="13">
        <f t="shared" si="5"/>
        <v>7453.4736999999996</v>
      </c>
      <c r="E53" s="13">
        <f t="shared" si="6"/>
        <v>279.47369999999955</v>
      </c>
      <c r="F53" s="13">
        <f t="shared" si="7"/>
        <v>279.47369999999955</v>
      </c>
      <c r="G53" s="13">
        <f>SUMSQ($E$4:E53)/(A53-1)</f>
        <v>779923.42819649656</v>
      </c>
      <c r="H53" s="13">
        <f>SUM($F$4:F53)/(A53-1)</f>
        <v>657.37897800000007</v>
      </c>
      <c r="I53" s="9">
        <f t="shared" si="3"/>
        <v>3.8956467800390233</v>
      </c>
      <c r="J53" s="9">
        <f>AVERAGE($I$4:I53)</f>
        <v>13.684240281480538</v>
      </c>
      <c r="K53" s="9">
        <f>SUM($E$4:E53)/H53</f>
        <v>45.341335055591017</v>
      </c>
      <c r="L53" s="13">
        <f t="shared" si="8"/>
        <v>821.72372250000012</v>
      </c>
    </row>
    <row r="54" spans="1:12" x14ac:dyDescent="0.3">
      <c r="A54" s="6">
        <v>52</v>
      </c>
      <c r="B54" s="6">
        <v>6289</v>
      </c>
      <c r="C54" s="13">
        <v>7448.1378000000004</v>
      </c>
      <c r="D54" s="13">
        <f t="shared" si="5"/>
        <v>7448.1378000000004</v>
      </c>
      <c r="E54" s="13">
        <f t="shared" si="6"/>
        <v>1159.1378000000004</v>
      </c>
      <c r="F54" s="13">
        <f t="shared" si="7"/>
        <v>1159.1378000000004</v>
      </c>
      <c r="G54" s="13">
        <f>SUMSQ($E$4:E54)/(A54-1)</f>
        <v>790975.91861203266</v>
      </c>
      <c r="H54" s="13">
        <f>SUM($F$4:F54)/(A54-1)</f>
        <v>667.21738627450975</v>
      </c>
      <c r="I54" s="9">
        <f t="shared" si="3"/>
        <v>18.431194148513281</v>
      </c>
      <c r="J54" s="9">
        <f>AVERAGE($I$4:I54)</f>
        <v>13.777317808285103</v>
      </c>
      <c r="K54" s="9">
        <f>SUM($E$4:E54)/H54</f>
        <v>46.410029080477223</v>
      </c>
      <c r="L54" s="13">
        <f t="shared" si="8"/>
        <v>834.02173284313722</v>
      </c>
    </row>
    <row r="55" spans="1:12" x14ac:dyDescent="0.3">
      <c r="A55" s="6">
        <v>53</v>
      </c>
      <c r="B55" s="6">
        <v>6927</v>
      </c>
      <c r="C55" s="13">
        <v>7470.3033999999998</v>
      </c>
      <c r="D55" s="13">
        <f t="shared" si="5"/>
        <v>7470.3033999999998</v>
      </c>
      <c r="E55" s="13">
        <f t="shared" si="6"/>
        <v>543.30339999999978</v>
      </c>
      <c r="F55" s="13">
        <f t="shared" si="7"/>
        <v>543.30339999999978</v>
      </c>
      <c r="G55" s="13">
        <f>SUMSQ($E$4:E55)/(A55-1)</f>
        <v>781441.35449356202</v>
      </c>
      <c r="H55" s="13">
        <f>SUM($F$4:F55)/(A55-1)</f>
        <v>664.8344249999999</v>
      </c>
      <c r="I55" s="9">
        <f t="shared" si="3"/>
        <v>7.8432712573985821</v>
      </c>
      <c r="J55" s="9">
        <f>AVERAGE($I$4:I55)</f>
        <v>13.663201528460361</v>
      </c>
      <c r="K55" s="9">
        <f>SUM($E$4:E55)/H55</f>
        <v>47.393577280538693</v>
      </c>
      <c r="L55" s="13">
        <f t="shared" si="8"/>
        <v>831.0430312499999</v>
      </c>
    </row>
    <row r="56" spans="1:12" x14ac:dyDescent="0.3">
      <c r="A56" s="6">
        <v>54</v>
      </c>
      <c r="B56" s="6">
        <v>6605</v>
      </c>
      <c r="C56" s="13">
        <v>7464.5084999999999</v>
      </c>
      <c r="D56" s="13">
        <f t="shared" si="5"/>
        <v>7464.5084999999999</v>
      </c>
      <c r="E56" s="13">
        <f t="shared" si="6"/>
        <v>859.50849999999991</v>
      </c>
      <c r="F56" s="13">
        <f t="shared" si="7"/>
        <v>859.50849999999991</v>
      </c>
      <c r="G56" s="13">
        <f>SUMSQ($E$4:E56)/(A56-1)</f>
        <v>780635.94896674482</v>
      </c>
      <c r="H56" s="13">
        <f>SUM($F$4:F56)/(A56-1)</f>
        <v>668.50752075471701</v>
      </c>
      <c r="I56" s="9">
        <f t="shared" si="3"/>
        <v>13.012997728993186</v>
      </c>
      <c r="J56" s="9">
        <f>AVERAGE($I$4:I56)</f>
        <v>13.650933532244</v>
      </c>
      <c r="K56" s="9">
        <f>SUM($E$4:E56)/H56</f>
        <v>48.418887140502839</v>
      </c>
      <c r="L56" s="13">
        <f t="shared" si="8"/>
        <v>835.63440094339626</v>
      </c>
    </row>
    <row r="57" spans="1:12" x14ac:dyDescent="0.3">
      <c r="A57" s="6">
        <v>55</v>
      </c>
      <c r="B57" s="6">
        <v>7075</v>
      </c>
      <c r="C57" s="13">
        <v>7478.6952000000001</v>
      </c>
      <c r="D57" s="13">
        <f t="shared" si="5"/>
        <v>7478.6952000000001</v>
      </c>
      <c r="E57" s="13">
        <f t="shared" si="6"/>
        <v>403.69520000000011</v>
      </c>
      <c r="F57" s="13">
        <f t="shared" si="7"/>
        <v>403.69520000000011</v>
      </c>
      <c r="G57" s="13">
        <f>SUMSQ($E$4:E57)/(A57-1)</f>
        <v>769197.68721741682</v>
      </c>
      <c r="H57" s="13">
        <f>SUM($F$4:F57)/(A57-1)</f>
        <v>663.60358888888891</v>
      </c>
      <c r="I57" s="9">
        <f t="shared" si="3"/>
        <v>5.7059392226148429</v>
      </c>
      <c r="J57" s="9">
        <f>AVERAGE($I$4:I57)</f>
        <v>13.503804007991608</v>
      </c>
      <c r="K57" s="9">
        <f>SUM($E$4:E57)/H57</f>
        <v>49.385033397532197</v>
      </c>
      <c r="L57" s="13">
        <f t="shared" si="8"/>
        <v>829.50448611111119</v>
      </c>
    </row>
    <row r="58" spans="1:12" x14ac:dyDescent="0.3">
      <c r="A58" s="6">
        <v>56</v>
      </c>
      <c r="B58" s="6">
        <v>7057</v>
      </c>
      <c r="C58" s="13">
        <v>7472.1808000000001</v>
      </c>
      <c r="D58" s="13">
        <f t="shared" si="5"/>
        <v>7472.1808000000001</v>
      </c>
      <c r="E58" s="13">
        <f t="shared" si="6"/>
        <v>415.18080000000009</v>
      </c>
      <c r="F58" s="13">
        <f t="shared" si="7"/>
        <v>415.18080000000009</v>
      </c>
      <c r="G58" s="13">
        <f>SUMSQ($E$4:E58)/(A58-1)</f>
        <v>758346.36738962098</v>
      </c>
      <c r="H58" s="13">
        <f>SUM($F$4:F58)/(A58-1)</f>
        <v>659.08681090909101</v>
      </c>
      <c r="I58" s="9">
        <f t="shared" si="3"/>
        <v>5.8832478390250822</v>
      </c>
      <c r="J58" s="9">
        <f>AVERAGE($I$4:I58)</f>
        <v>13.365248441283127</v>
      </c>
      <c r="K58" s="9">
        <f>SUM($E$4:E58)/H58</f>
        <v>50.35340663883742</v>
      </c>
      <c r="L58" s="13">
        <f t="shared" si="8"/>
        <v>823.8585136363638</v>
      </c>
    </row>
    <row r="59" spans="1:12" x14ac:dyDescent="0.3">
      <c r="A59" s="6">
        <v>57</v>
      </c>
      <c r="B59" s="6">
        <v>6812</v>
      </c>
      <c r="C59" s="13">
        <v>7478.5039999999999</v>
      </c>
      <c r="D59" s="13">
        <f t="shared" si="5"/>
        <v>7478.5039999999999</v>
      </c>
      <c r="E59" s="13">
        <f t="shared" si="6"/>
        <v>666.50399999999991</v>
      </c>
      <c r="F59" s="13">
        <f t="shared" si="7"/>
        <v>666.50399999999991</v>
      </c>
      <c r="G59" s="13">
        <f>SUMSQ($E$4:E59)/(A59-1)</f>
        <v>752737.10336509196</v>
      </c>
      <c r="H59" s="13">
        <f>SUM($F$4:F59)/(A59-1)</f>
        <v>659.21926071428584</v>
      </c>
      <c r="I59" s="9">
        <f t="shared" si="3"/>
        <v>9.7842630651790934</v>
      </c>
      <c r="J59" s="9">
        <f>AVERAGE($I$4:I59)</f>
        <v>13.301302273852697</v>
      </c>
      <c r="K59" s="9">
        <f>SUM($E$4:E59)/H59</f>
        <v>51.354340228649157</v>
      </c>
      <c r="L59" s="13">
        <f t="shared" si="8"/>
        <v>824.02407589285735</v>
      </c>
    </row>
    <row r="60" spans="1:12" x14ac:dyDescent="0.3">
      <c r="A60" s="6">
        <v>58</v>
      </c>
      <c r="B60" s="6">
        <v>6478</v>
      </c>
      <c r="C60" s="13">
        <v>7492.4974000000002</v>
      </c>
      <c r="D60" s="13">
        <f t="shared" si="5"/>
        <v>7492.4974000000002</v>
      </c>
      <c r="E60" s="13">
        <f t="shared" si="6"/>
        <v>1014.4974000000002</v>
      </c>
      <c r="F60" s="13">
        <f t="shared" si="7"/>
        <v>1014.4974000000002</v>
      </c>
      <c r="G60" s="13">
        <f>SUMSQ($E$4:E60)/(A60-1)</f>
        <v>757587.41689564753</v>
      </c>
      <c r="H60" s="13">
        <f>SUM($F$4:F60)/(A60-1)</f>
        <v>665.45221052631587</v>
      </c>
      <c r="I60" s="9">
        <f t="shared" si="3"/>
        <v>15.660657610373574</v>
      </c>
      <c r="J60" s="9">
        <f>AVERAGE($I$4:I60)</f>
        <v>13.342694472739028</v>
      </c>
      <c r="K60" s="9">
        <f>SUM($E$4:E60)/H60</f>
        <v>52.397853742828779</v>
      </c>
      <c r="L60" s="13">
        <f t="shared" si="8"/>
        <v>831.81526315789483</v>
      </c>
    </row>
    <row r="61" spans="1:12" x14ac:dyDescent="0.3">
      <c r="A61" s="6">
        <v>59</v>
      </c>
      <c r="B61" s="6">
        <v>5630</v>
      </c>
      <c r="C61" s="13">
        <v>7511.1157000000003</v>
      </c>
      <c r="D61" s="13">
        <f t="shared" si="5"/>
        <v>7511.1157000000003</v>
      </c>
      <c r="E61" s="13">
        <f t="shared" si="6"/>
        <v>1881.1157000000003</v>
      </c>
      <c r="F61" s="13">
        <f t="shared" si="7"/>
        <v>1881.1157000000003</v>
      </c>
      <c r="G61" s="13">
        <f>SUMSQ($E$4:E61)/(A61-1)</f>
        <v>805535.84551445523</v>
      </c>
      <c r="H61" s="13">
        <f>SUM($F$4:F61)/(A61-1)</f>
        <v>686.4119258620691</v>
      </c>
      <c r="I61" s="9">
        <f t="shared" si="3"/>
        <v>33.412357015985791</v>
      </c>
      <c r="J61" s="9">
        <f>AVERAGE($I$4:I61)</f>
        <v>13.688723137277766</v>
      </c>
      <c r="K61" s="9">
        <f>SUM($E$4:E61)/H61</f>
        <v>53.538381131484897</v>
      </c>
      <c r="L61" s="13">
        <f t="shared" si="8"/>
        <v>858.01490732758634</v>
      </c>
    </row>
    <row r="62" spans="1:12" x14ac:dyDescent="0.3">
      <c r="A62" s="6">
        <v>60</v>
      </c>
      <c r="B62" s="6">
        <v>6663</v>
      </c>
      <c r="C62" s="13">
        <v>7552.2588999999998</v>
      </c>
      <c r="D62" s="13">
        <f t="shared" si="5"/>
        <v>7552.2588999999998</v>
      </c>
      <c r="E62" s="13">
        <f t="shared" si="6"/>
        <v>889.25889999999981</v>
      </c>
      <c r="F62" s="13">
        <f t="shared" si="7"/>
        <v>889.25889999999981</v>
      </c>
      <c r="G62" s="13">
        <f>SUMSQ($E$4:E62)/(A62-1)</f>
        <v>805285.77001809515</v>
      </c>
      <c r="H62" s="13">
        <f>SUM($F$4:F62)/(A62-1)</f>
        <v>689.85001016949161</v>
      </c>
      <c r="I62" s="9">
        <f t="shared" si="3"/>
        <v>13.346223923157735</v>
      </c>
      <c r="J62" s="9">
        <f>AVERAGE($I$4:I62)</f>
        <v>13.682918065852002</v>
      </c>
      <c r="K62" s="9">
        <f>SUM($E$4:E62)/H62</f>
        <v>54.560617011156445</v>
      </c>
      <c r="L62" s="13">
        <f t="shared" si="8"/>
        <v>862.31251271186454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D0C5-9330-4E03-8B8F-E23E73BB0B9D}">
  <dimension ref="A1:L62"/>
  <sheetViews>
    <sheetView topLeftCell="A43" zoomScale="130" zoomScaleNormal="130" workbookViewId="0">
      <selection activeCell="N51" sqref="N51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5506.3365999999996</v>
      </c>
      <c r="D4" s="13">
        <f>C4</f>
        <v>5506.3365999999996</v>
      </c>
      <c r="E4" s="13">
        <f t="shared" ref="E4" si="0">D4-B4</f>
        <v>24.336599999999635</v>
      </c>
      <c r="F4" s="13">
        <f t="shared" ref="F4" si="1">ABS(E4)</f>
        <v>24.336599999999635</v>
      </c>
      <c r="G4" s="13">
        <f>SUMSQ($E$4:E4)/(A4-1)</f>
        <v>592.27009955998221</v>
      </c>
      <c r="H4" s="13">
        <f>SUM($F$4:F4)/(A4-1)</f>
        <v>24.336599999999635</v>
      </c>
      <c r="I4" s="9">
        <f t="shared" ref="I4" si="2">(F4/B4)*100</f>
        <v>0.44393651951841723</v>
      </c>
      <c r="J4" s="9">
        <f>AVERAGE($I$4:I4)</f>
        <v>0.44393651951841723</v>
      </c>
      <c r="K4" s="9">
        <f>SUM($E$4:E4)/H4</f>
        <v>1</v>
      </c>
      <c r="L4" s="13">
        <f t="shared" ref="L4" si="3">1.25*H4</f>
        <v>30.420749999999543</v>
      </c>
    </row>
    <row r="5" spans="1:12" x14ac:dyDescent="0.3">
      <c r="A5" s="6">
        <v>3</v>
      </c>
      <c r="B5" s="13">
        <v>5459</v>
      </c>
      <c r="C5" s="13">
        <v>5510.7858999999999</v>
      </c>
      <c r="D5" s="13">
        <f t="shared" ref="D5:D62" si="4">C5</f>
        <v>5510.7858999999999</v>
      </c>
      <c r="E5" s="13">
        <f t="shared" ref="E5:E62" si="5">D5-B5</f>
        <v>51.785899999999856</v>
      </c>
      <c r="F5" s="13">
        <f t="shared" ref="F5:F62" si="6">ABS(E5)</f>
        <v>51.785899999999856</v>
      </c>
      <c r="G5" s="13">
        <f>SUMSQ($E$4:E5)/(A5-1)</f>
        <v>1637.0247691849836</v>
      </c>
      <c r="H5" s="13">
        <f>SUM($F$4:F5)/(A5-1)</f>
        <v>38.061249999999745</v>
      </c>
      <c r="I5" s="9">
        <f t="shared" ref="I5:I62" si="7">(F5/B5)*100</f>
        <v>0.94863344934969507</v>
      </c>
      <c r="J5" s="9">
        <f>AVERAGE($I$4:I5)</f>
        <v>0.69628498443405618</v>
      </c>
      <c r="K5" s="9">
        <f>SUM($E$4:E5)/H5</f>
        <v>2</v>
      </c>
      <c r="L5" s="13">
        <f t="shared" ref="L5:L62" si="8">1.25*H5</f>
        <v>47.576562499999682</v>
      </c>
    </row>
    <row r="6" spans="1:12" x14ac:dyDescent="0.3">
      <c r="A6" s="6">
        <v>4</v>
      </c>
      <c r="B6" s="13">
        <v>5815</v>
      </c>
      <c r="C6" s="13">
        <v>5500.7215999999999</v>
      </c>
      <c r="D6" s="13">
        <f t="shared" si="4"/>
        <v>5500.7215999999999</v>
      </c>
      <c r="E6" s="13">
        <f t="shared" si="5"/>
        <v>-314.27840000000015</v>
      </c>
      <c r="F6" s="13">
        <f t="shared" si="6"/>
        <v>314.27840000000015</v>
      </c>
      <c r="G6" s="13">
        <f>SUMSQ($E$4:E6)/(A6-1)</f>
        <v>34014.987414976691</v>
      </c>
      <c r="H6" s="13">
        <f>SUM($F$4:F6)/(A6-1)</f>
        <v>130.13363333333322</v>
      </c>
      <c r="I6" s="9">
        <f t="shared" si="7"/>
        <v>5.4046156491831496</v>
      </c>
      <c r="J6" s="9">
        <f>AVERAGE($I$4:I6)</f>
        <v>2.265728539350421</v>
      </c>
      <c r="K6" s="9">
        <f>SUM($E$4:E6)/H6</f>
        <v>-1.8300872257210539</v>
      </c>
      <c r="L6" s="13">
        <f t="shared" si="8"/>
        <v>162.66704166666653</v>
      </c>
    </row>
    <row r="7" spans="1:12" x14ac:dyDescent="0.3">
      <c r="A7" s="6">
        <v>5</v>
      </c>
      <c r="B7" s="13">
        <v>6089</v>
      </c>
      <c r="C7" s="13">
        <v>5736.5061999999998</v>
      </c>
      <c r="D7" s="13">
        <f t="shared" si="4"/>
        <v>5736.5061999999998</v>
      </c>
      <c r="E7" s="13">
        <f t="shared" si="5"/>
        <v>-352.49380000000019</v>
      </c>
      <c r="F7" s="13">
        <f t="shared" si="6"/>
        <v>352.49380000000019</v>
      </c>
      <c r="G7" s="13">
        <f>SUMSQ($E$4:E7)/(A7-1)</f>
        <v>56574.210320842554</v>
      </c>
      <c r="H7" s="13">
        <f>SUM($F$4:F7)/(A7-1)</f>
        <v>185.72367499999996</v>
      </c>
      <c r="I7" s="9">
        <f t="shared" si="7"/>
        <v>5.7890261126621807</v>
      </c>
      <c r="J7" s="9">
        <f>AVERAGE($I$4:I7)</f>
        <v>3.146552932678361</v>
      </c>
      <c r="K7" s="9">
        <f>SUM($E$4:E7)/H7</f>
        <v>-3.1802606748978071</v>
      </c>
      <c r="L7" s="13">
        <f t="shared" si="8"/>
        <v>232.15459374999995</v>
      </c>
    </row>
    <row r="8" spans="1:12" x14ac:dyDescent="0.3">
      <c r="A8" s="6">
        <v>6</v>
      </c>
      <c r="B8" s="13">
        <v>6044</v>
      </c>
      <c r="C8" s="13">
        <v>5918.0805</v>
      </c>
      <c r="D8" s="13">
        <f t="shared" si="4"/>
        <v>5918.0805</v>
      </c>
      <c r="E8" s="13">
        <f t="shared" si="5"/>
        <v>-125.91949999999997</v>
      </c>
      <c r="F8" s="13">
        <f t="shared" si="6"/>
        <v>125.91949999999997</v>
      </c>
      <c r="G8" s="13">
        <f>SUMSQ($E$4:E8)/(A8-1)</f>
        <v>48430.512352724043</v>
      </c>
      <c r="H8" s="13">
        <f>SUM($F$4:F8)/(A8-1)</f>
        <v>173.76283999999995</v>
      </c>
      <c r="I8" s="9">
        <f t="shared" si="7"/>
        <v>2.0833802117802778</v>
      </c>
      <c r="J8" s="9">
        <f>AVERAGE($I$4:I8)</f>
        <v>2.9339183884987441</v>
      </c>
      <c r="K8" s="9">
        <f>SUM($E$4:E8)/H8</f>
        <v>-4.1238345321704051</v>
      </c>
      <c r="L8" s="13">
        <f t="shared" si="8"/>
        <v>217.20354999999995</v>
      </c>
    </row>
    <row r="9" spans="1:12" x14ac:dyDescent="0.3">
      <c r="A9" s="6">
        <v>7</v>
      </c>
      <c r="B9" s="13">
        <v>6538</v>
      </c>
      <c r="C9" s="13">
        <v>5893.8131999999996</v>
      </c>
      <c r="D9" s="13">
        <f t="shared" si="4"/>
        <v>5893.8131999999996</v>
      </c>
      <c r="E9" s="13">
        <f t="shared" si="5"/>
        <v>-644.1868000000004</v>
      </c>
      <c r="F9" s="13">
        <f t="shared" si="6"/>
        <v>644.1868000000004</v>
      </c>
      <c r="G9" s="13">
        <f>SUMSQ($E$4:E9)/(A9-1)</f>
        <v>109521.53250964345</v>
      </c>
      <c r="H9" s="13">
        <f>SUM($F$4:F9)/(A9-1)</f>
        <v>252.16683333333336</v>
      </c>
      <c r="I9" s="9">
        <f t="shared" si="7"/>
        <v>9.8529642092383067</v>
      </c>
      <c r="J9" s="9">
        <f>AVERAGE($I$4:I9)</f>
        <v>4.0870926919553376</v>
      </c>
      <c r="K9" s="9">
        <f>SUM($E$4:E9)/H9</f>
        <v>-5.3962528775592391</v>
      </c>
      <c r="L9" s="13">
        <f t="shared" si="8"/>
        <v>315.20854166666669</v>
      </c>
    </row>
    <row r="10" spans="1:12" x14ac:dyDescent="0.3">
      <c r="A10" s="6">
        <v>8</v>
      </c>
      <c r="B10" s="13">
        <v>6219</v>
      </c>
      <c r="C10" s="13">
        <v>6215.0604999999996</v>
      </c>
      <c r="D10" s="13">
        <f t="shared" si="4"/>
        <v>6215.0604999999996</v>
      </c>
      <c r="E10" s="13">
        <f t="shared" si="5"/>
        <v>-3.9395000000004075</v>
      </c>
      <c r="F10" s="13">
        <f t="shared" si="6"/>
        <v>3.9395000000004075</v>
      </c>
      <c r="G10" s="13">
        <f>SUMSQ($E$4:E10)/(A10-1)</f>
        <v>93877.816388301537</v>
      </c>
      <c r="H10" s="13">
        <f>SUM($F$4:F10)/(A10-1)</f>
        <v>216.70578571428581</v>
      </c>
      <c r="I10" s="9">
        <f t="shared" si="7"/>
        <v>6.3346197137810062E-2</v>
      </c>
      <c r="J10" s="9">
        <f>AVERAGE($I$4:I10)</f>
        <v>3.5122717641242622</v>
      </c>
      <c r="K10" s="9">
        <f>SUM($E$4:E10)/H10</f>
        <v>-6.2974576128727575</v>
      </c>
      <c r="L10" s="13">
        <f t="shared" si="8"/>
        <v>270.88223214285728</v>
      </c>
    </row>
    <row r="11" spans="1:12" x14ac:dyDescent="0.3">
      <c r="A11" s="6">
        <v>9</v>
      </c>
      <c r="B11" s="13">
        <v>5935</v>
      </c>
      <c r="C11" s="13">
        <v>6016.0679</v>
      </c>
      <c r="D11" s="13">
        <f t="shared" si="4"/>
        <v>6016.0679</v>
      </c>
      <c r="E11" s="13">
        <f t="shared" si="5"/>
        <v>81.067900000000009</v>
      </c>
      <c r="F11" s="13">
        <f t="shared" si="6"/>
        <v>81.067900000000009</v>
      </c>
      <c r="G11" s="13">
        <f>SUMSQ($E$4:E11)/(A11-1)</f>
        <v>82964.589891065087</v>
      </c>
      <c r="H11" s="13">
        <f>SUM($F$4:F11)/(A11-1)</f>
        <v>199.75105000000008</v>
      </c>
      <c r="I11" s="9">
        <f t="shared" si="7"/>
        <v>1.3659292333614155</v>
      </c>
      <c r="J11" s="9">
        <f>AVERAGE($I$4:I11)</f>
        <v>3.2439789477789067</v>
      </c>
      <c r="K11" s="9">
        <f>SUM($E$4:E11)/H11</f>
        <v>-6.4261369339485377</v>
      </c>
      <c r="L11" s="13">
        <f t="shared" si="8"/>
        <v>249.6888125000001</v>
      </c>
    </row>
    <row r="12" spans="1:12" x14ac:dyDescent="0.3">
      <c r="A12" s="6">
        <v>10</v>
      </c>
      <c r="B12" s="13">
        <v>6401</v>
      </c>
      <c r="C12" s="13">
        <v>5841.2656999999999</v>
      </c>
      <c r="D12" s="13">
        <f t="shared" si="4"/>
        <v>5841.2656999999999</v>
      </c>
      <c r="E12" s="13">
        <f t="shared" si="5"/>
        <v>-559.73430000000008</v>
      </c>
      <c r="F12" s="13">
        <f t="shared" si="6"/>
        <v>559.73430000000008</v>
      </c>
      <c r="G12" s="13">
        <f>SUMSQ($E$4:E12)/(A12-1)</f>
        <v>108557.68952500119</v>
      </c>
      <c r="H12" s="13">
        <f>SUM($F$4:F12)/(A12-1)</f>
        <v>239.74918888888897</v>
      </c>
      <c r="I12" s="9">
        <f t="shared" si="7"/>
        <v>8.7444821121699743</v>
      </c>
      <c r="J12" s="9">
        <f>AVERAGE($I$4:I12)</f>
        <v>3.8551459660445806</v>
      </c>
      <c r="K12" s="9">
        <f>SUM($E$4:E12)/H12</f>
        <v>-7.6887096408668238</v>
      </c>
      <c r="L12" s="13">
        <f t="shared" si="8"/>
        <v>299.68648611111121</v>
      </c>
    </row>
    <row r="13" spans="1:12" x14ac:dyDescent="0.3">
      <c r="A13" s="6">
        <v>11</v>
      </c>
      <c r="B13" s="13">
        <v>5652</v>
      </c>
      <c r="C13" s="13">
        <v>6142.6027000000004</v>
      </c>
      <c r="D13" s="13">
        <f t="shared" si="4"/>
        <v>6142.6027000000004</v>
      </c>
      <c r="E13" s="13">
        <f t="shared" si="5"/>
        <v>490.60270000000037</v>
      </c>
      <c r="F13" s="13">
        <f t="shared" si="6"/>
        <v>490.60270000000037</v>
      </c>
      <c r="G13" s="13">
        <f>SUMSQ($E$4:E13)/(A13-1)</f>
        <v>121771.02149723012</v>
      </c>
      <c r="H13" s="13">
        <f>SUM($F$4:F13)/(A13-1)</f>
        <v>264.83454000000012</v>
      </c>
      <c r="I13" s="9">
        <f t="shared" si="7"/>
        <v>8.6801610049540052</v>
      </c>
      <c r="J13" s="9">
        <f>AVERAGE($I$4:I13)</f>
        <v>4.337647469935523</v>
      </c>
      <c r="K13" s="9">
        <f>SUM($E$4:E13)/H13</f>
        <v>-5.1079409808101346</v>
      </c>
      <c r="L13" s="13">
        <f t="shared" si="8"/>
        <v>331.04317500000013</v>
      </c>
    </row>
    <row r="14" spans="1:12" x14ac:dyDescent="0.3">
      <c r="A14" s="6">
        <v>12</v>
      </c>
      <c r="B14" s="13">
        <v>5636</v>
      </c>
      <c r="C14" s="13">
        <v>5676.5730999999996</v>
      </c>
      <c r="D14" s="13">
        <f t="shared" si="4"/>
        <v>5676.5730999999996</v>
      </c>
      <c r="E14" s="13">
        <f t="shared" si="5"/>
        <v>40.573099999999613</v>
      </c>
      <c r="F14" s="13">
        <f t="shared" si="6"/>
        <v>40.573099999999613</v>
      </c>
      <c r="G14" s="13">
        <f>SUMSQ($E$4:E14)/(A14-1)</f>
        <v>110850.58103781009</v>
      </c>
      <c r="H14" s="13">
        <f>SUM($F$4:F14)/(A14-1)</f>
        <v>244.44713636363642</v>
      </c>
      <c r="I14" s="9">
        <f t="shared" si="7"/>
        <v>0.71989176721078096</v>
      </c>
      <c r="J14" s="9">
        <f>AVERAGE($I$4:I14)</f>
        <v>4.0087605878696371</v>
      </c>
      <c r="K14" s="9">
        <f>SUM($E$4:E14)/H14</f>
        <v>-5.3679749311851648</v>
      </c>
      <c r="L14" s="13">
        <f t="shared" si="8"/>
        <v>305.5589204545455</v>
      </c>
    </row>
    <row r="15" spans="1:12" x14ac:dyDescent="0.3">
      <c r="A15" s="6">
        <v>13</v>
      </c>
      <c r="B15" s="13">
        <v>6655</v>
      </c>
      <c r="C15" s="13">
        <v>5674.5974999999999</v>
      </c>
      <c r="D15" s="13">
        <f t="shared" si="4"/>
        <v>5674.5974999999999</v>
      </c>
      <c r="E15" s="13">
        <f t="shared" si="5"/>
        <v>-980.40250000000015</v>
      </c>
      <c r="F15" s="13">
        <f t="shared" si="6"/>
        <v>980.40250000000015</v>
      </c>
      <c r="G15" s="13">
        <f>SUMSQ($E$4:E15)/(A15-1)</f>
        <v>181712.12111851343</v>
      </c>
      <c r="H15" s="13">
        <f>SUM($F$4:F15)/(A15-1)</f>
        <v>305.77675000000005</v>
      </c>
      <c r="I15" s="9">
        <f t="shared" si="7"/>
        <v>14.731818181818184</v>
      </c>
      <c r="J15" s="9">
        <f>AVERAGE($I$4:I15)</f>
        <v>4.9023487206986829</v>
      </c>
      <c r="K15" s="9">
        <f>SUM($E$4:E15)/H15</f>
        <v>-7.4975896630466554</v>
      </c>
      <c r="L15" s="13">
        <f t="shared" si="8"/>
        <v>382.22093750000005</v>
      </c>
    </row>
    <row r="16" spans="1:12" x14ac:dyDescent="0.3">
      <c r="A16" s="6">
        <v>14</v>
      </c>
      <c r="B16" s="13">
        <v>6597</v>
      </c>
      <c r="C16" s="13">
        <v>6320.0195000000003</v>
      </c>
      <c r="D16" s="13">
        <f t="shared" si="4"/>
        <v>6320.0195000000003</v>
      </c>
      <c r="E16" s="13">
        <f t="shared" si="5"/>
        <v>-276.98049999999967</v>
      </c>
      <c r="F16" s="13">
        <f t="shared" si="6"/>
        <v>276.98049999999967</v>
      </c>
      <c r="G16" s="13">
        <f>SUMSQ($E$4:E16)/(A16-1)</f>
        <v>173635.66544633932</v>
      </c>
      <c r="H16" s="13">
        <f>SUM($F$4:F16)/(A16-1)</f>
        <v>303.56165384615389</v>
      </c>
      <c r="I16" s="9">
        <f t="shared" si="7"/>
        <v>4.1985826891011016</v>
      </c>
      <c r="J16" s="9">
        <f>AVERAGE($I$4:I16)</f>
        <v>4.8482128721142539</v>
      </c>
      <c r="K16" s="9">
        <f>SUM($E$4:E16)/H16</f>
        <v>-8.4647354744689469</v>
      </c>
      <c r="L16" s="13">
        <f t="shared" si="8"/>
        <v>379.45206730769235</v>
      </c>
    </row>
    <row r="17" spans="1:12" x14ac:dyDescent="0.3">
      <c r="A17" s="6">
        <v>15</v>
      </c>
      <c r="B17" s="6">
        <v>4745</v>
      </c>
      <c r="C17" s="13">
        <v>6290.2366000000002</v>
      </c>
      <c r="D17" s="13">
        <f t="shared" si="4"/>
        <v>6290.2366000000002</v>
      </c>
      <c r="E17" s="13">
        <f t="shared" si="5"/>
        <v>1545.2366000000002</v>
      </c>
      <c r="F17" s="13">
        <f t="shared" si="6"/>
        <v>1545.2366000000002</v>
      </c>
      <c r="G17" s="13">
        <f>SUMSQ($E$4:E17)/(A17-1)</f>
        <v>331787.12862728367</v>
      </c>
      <c r="H17" s="13">
        <f>SUM($F$4:F17)/(A17-1)</f>
        <v>392.25272142857148</v>
      </c>
      <c r="I17" s="9">
        <f t="shared" si="7"/>
        <v>32.565576396206538</v>
      </c>
      <c r="J17" s="9">
        <f>AVERAGE($I$4:I17)</f>
        <v>6.8280245524065597</v>
      </c>
      <c r="K17" s="9">
        <f>SUM($E$4:E17)/H17</f>
        <v>-2.6114095429839623</v>
      </c>
      <c r="L17" s="13">
        <f t="shared" si="8"/>
        <v>490.31590178571435</v>
      </c>
    </row>
    <row r="18" spans="1:12" x14ac:dyDescent="0.3">
      <c r="A18" s="6">
        <v>16</v>
      </c>
      <c r="B18" s="6">
        <v>1955</v>
      </c>
      <c r="C18" s="13">
        <v>5148.5693000000001</v>
      </c>
      <c r="D18" s="13">
        <f t="shared" si="4"/>
        <v>5148.5693000000001</v>
      </c>
      <c r="E18" s="13">
        <f t="shared" si="5"/>
        <v>3193.5693000000001</v>
      </c>
      <c r="F18" s="13">
        <f t="shared" si="6"/>
        <v>3193.5693000000001</v>
      </c>
      <c r="G18" s="13">
        <f>SUMSQ($E$4:E18)/(A18-1)</f>
        <v>989593.64497896412</v>
      </c>
      <c r="H18" s="13">
        <f>SUM($F$4:F18)/(A18-1)</f>
        <v>579.00716</v>
      </c>
      <c r="I18" s="9">
        <f t="shared" si="7"/>
        <v>163.35392838874679</v>
      </c>
      <c r="J18" s="9">
        <f>AVERAGE($I$4:I18)</f>
        <v>17.263084808162578</v>
      </c>
      <c r="K18" s="9">
        <f>SUM($E$4:E18)/H18</f>
        <v>3.7464766411524146</v>
      </c>
      <c r="L18" s="13">
        <f t="shared" si="8"/>
        <v>723.75895000000003</v>
      </c>
    </row>
    <row r="19" spans="1:12" x14ac:dyDescent="0.3">
      <c r="A19" s="6">
        <v>17</v>
      </c>
      <c r="B19" s="6">
        <v>3353</v>
      </c>
      <c r="C19" s="13">
        <v>3437.0099</v>
      </c>
      <c r="D19" s="13">
        <f t="shared" si="4"/>
        <v>3437.0099</v>
      </c>
      <c r="E19" s="13">
        <f t="shared" si="5"/>
        <v>84.009900000000016</v>
      </c>
      <c r="F19" s="13">
        <f t="shared" si="6"/>
        <v>84.009900000000016</v>
      </c>
      <c r="G19" s="13">
        <f>SUMSQ($E$4:E19)/(A19-1)</f>
        <v>928185.1461239045</v>
      </c>
      <c r="H19" s="13">
        <f>SUM($F$4:F19)/(A19-1)</f>
        <v>548.06983125000011</v>
      </c>
      <c r="I19" s="9">
        <f t="shared" si="7"/>
        <v>2.505514464658515</v>
      </c>
      <c r="J19" s="9">
        <f>AVERAGE($I$4:I19)</f>
        <v>16.340736661693573</v>
      </c>
      <c r="K19" s="9">
        <f>SUM($E$4:E19)/H19</f>
        <v>4.1112401586873482</v>
      </c>
      <c r="L19" s="13">
        <f t="shared" si="8"/>
        <v>685.08728906250008</v>
      </c>
    </row>
    <row r="20" spans="1:12" x14ac:dyDescent="0.3">
      <c r="A20" s="6">
        <v>18</v>
      </c>
      <c r="B20" s="6">
        <v>4316</v>
      </c>
      <c r="C20" s="13">
        <v>4316.0469999999996</v>
      </c>
      <c r="D20" s="13">
        <f t="shared" si="4"/>
        <v>4316.0469999999996</v>
      </c>
      <c r="E20" s="13">
        <f t="shared" si="5"/>
        <v>4.6999999999570719E-2</v>
      </c>
      <c r="F20" s="13">
        <f t="shared" si="6"/>
        <v>4.6999999999570719E-2</v>
      </c>
      <c r="G20" s="13">
        <f>SUMSQ($E$4:E20)/(A20-1)</f>
        <v>873586.02001126308</v>
      </c>
      <c r="H20" s="13">
        <f>SUM($F$4:F20)/(A20-1)</f>
        <v>515.83319411764705</v>
      </c>
      <c r="I20" s="9">
        <f t="shared" si="7"/>
        <v>1.0889712696842151E-3</v>
      </c>
      <c r="J20" s="9">
        <f>AVERAGE($I$4:I20)</f>
        <v>15.379580915198048</v>
      </c>
      <c r="K20" s="9">
        <f>SUM($E$4:E20)/H20</f>
        <v>4.368260371173565</v>
      </c>
      <c r="L20" s="13">
        <f t="shared" si="8"/>
        <v>644.79149264705882</v>
      </c>
    </row>
    <row r="21" spans="1:12" x14ac:dyDescent="0.3">
      <c r="A21" s="6">
        <v>19</v>
      </c>
      <c r="B21" s="6">
        <v>4479</v>
      </c>
      <c r="C21" s="13">
        <v>4921.9889999999996</v>
      </c>
      <c r="D21" s="13">
        <f t="shared" si="4"/>
        <v>4921.9889999999996</v>
      </c>
      <c r="E21" s="13">
        <f t="shared" si="5"/>
        <v>442.98899999999958</v>
      </c>
      <c r="F21" s="13">
        <f t="shared" si="6"/>
        <v>442.98899999999958</v>
      </c>
      <c r="G21" s="13">
        <f>SUMSQ($E$4:E21)/(A21-1)</f>
        <v>835955.64412847068</v>
      </c>
      <c r="H21" s="13">
        <f>SUM($F$4:F21)/(A21-1)</f>
        <v>511.78629444444442</v>
      </c>
      <c r="I21" s="9">
        <f t="shared" si="7"/>
        <v>9.8903549899531047</v>
      </c>
      <c r="J21" s="9">
        <f>AVERAGE($I$4:I21)</f>
        <v>15.074623919351106</v>
      </c>
      <c r="K21" s="9">
        <f>SUM($E$4:E21)/H21</f>
        <v>5.2683761352516747</v>
      </c>
      <c r="L21" s="13">
        <f t="shared" si="8"/>
        <v>639.73286805555551</v>
      </c>
    </row>
    <row r="22" spans="1:12" x14ac:dyDescent="0.3">
      <c r="A22" s="6">
        <v>20</v>
      </c>
      <c r="B22" s="6">
        <v>5035</v>
      </c>
      <c r="C22" s="13">
        <v>5035.2964000000002</v>
      </c>
      <c r="D22" s="13">
        <f t="shared" si="4"/>
        <v>5035.2964000000002</v>
      </c>
      <c r="E22" s="13">
        <f t="shared" si="5"/>
        <v>0.29640000000017608</v>
      </c>
      <c r="F22" s="13">
        <f t="shared" si="6"/>
        <v>0.29640000000017608</v>
      </c>
      <c r="G22" s="13">
        <f>SUMSQ($E$4:E22)/(A22-1)</f>
        <v>791957.98327186482</v>
      </c>
      <c r="H22" s="13">
        <f>SUM($F$4:F22)/(A22-1)</f>
        <v>484.86577368421058</v>
      </c>
      <c r="I22" s="9">
        <f t="shared" si="7"/>
        <v>5.8867924528336864E-3</v>
      </c>
      <c r="J22" s="9">
        <f>AVERAGE($I$4:I22)</f>
        <v>14.281532491619618</v>
      </c>
      <c r="K22" s="9">
        <f>SUM($E$4:E22)/H22</f>
        <v>5.5614960806787321</v>
      </c>
      <c r="L22" s="13">
        <f t="shared" si="8"/>
        <v>606.08221710526323</v>
      </c>
    </row>
    <row r="23" spans="1:12" x14ac:dyDescent="0.3">
      <c r="A23" s="6">
        <v>21</v>
      </c>
      <c r="B23" s="6">
        <v>5604</v>
      </c>
      <c r="C23" s="13">
        <v>5386.9997999999996</v>
      </c>
      <c r="D23" s="13">
        <f t="shared" si="4"/>
        <v>5386.9997999999996</v>
      </c>
      <c r="E23" s="13">
        <f t="shared" si="5"/>
        <v>-217.0002000000004</v>
      </c>
      <c r="F23" s="13">
        <f t="shared" si="6"/>
        <v>217.0002000000004</v>
      </c>
      <c r="G23" s="13">
        <f>SUMSQ($E$4:E23)/(A23-1)</f>
        <v>754714.53844827367</v>
      </c>
      <c r="H23" s="13">
        <f>SUM($F$4:F23)/(A23-1)</f>
        <v>471.47249500000009</v>
      </c>
      <c r="I23" s="9">
        <f t="shared" si="7"/>
        <v>3.8722376873661744</v>
      </c>
      <c r="J23" s="9">
        <f>AVERAGE($I$4:I23)</f>
        <v>13.761067751406946</v>
      </c>
      <c r="K23" s="9">
        <f>SUM($E$4:E23)/H23</f>
        <v>5.2592228100177874</v>
      </c>
      <c r="L23" s="13">
        <f t="shared" si="8"/>
        <v>589.34061875000009</v>
      </c>
    </row>
    <row r="24" spans="1:12" x14ac:dyDescent="0.3">
      <c r="A24" s="6">
        <v>22</v>
      </c>
      <c r="B24" s="6">
        <v>5937</v>
      </c>
      <c r="C24" s="13">
        <v>5744.1548000000003</v>
      </c>
      <c r="D24" s="13">
        <f t="shared" si="4"/>
        <v>5744.1548000000003</v>
      </c>
      <c r="E24" s="13">
        <f t="shared" si="5"/>
        <v>-192.84519999999975</v>
      </c>
      <c r="F24" s="13">
        <f t="shared" si="6"/>
        <v>192.84519999999975</v>
      </c>
      <c r="G24" s="13">
        <f>SUMSQ($E$4:E24)/(A24-1)</f>
        <v>720546.66857754835</v>
      </c>
      <c r="H24" s="13">
        <f>SUM($F$4:F24)/(A24-1)</f>
        <v>458.20452857142863</v>
      </c>
      <c r="I24" s="9">
        <f t="shared" si="7"/>
        <v>3.248192689910725</v>
      </c>
      <c r="J24" s="9">
        <f>AVERAGE($I$4:I24)</f>
        <v>13.260454653240462</v>
      </c>
      <c r="K24" s="9">
        <f>SUM($E$4:E24)/H24</f>
        <v>4.9906396759750127</v>
      </c>
      <c r="L24" s="13">
        <f t="shared" si="8"/>
        <v>572.7556607142858</v>
      </c>
    </row>
    <row r="25" spans="1:12" x14ac:dyDescent="0.3">
      <c r="A25" s="6">
        <v>23</v>
      </c>
      <c r="B25" s="6">
        <v>5074</v>
      </c>
      <c r="C25" s="13">
        <v>5956.5421999999999</v>
      </c>
      <c r="D25" s="13">
        <f t="shared" si="4"/>
        <v>5956.5421999999999</v>
      </c>
      <c r="E25" s="13">
        <f t="shared" si="5"/>
        <v>882.54219999999987</v>
      </c>
      <c r="F25" s="13">
        <f t="shared" si="6"/>
        <v>882.54219999999987</v>
      </c>
      <c r="G25" s="13">
        <f>SUMSQ($E$4:E25)/(A25-1)</f>
        <v>723198.21704133425</v>
      </c>
      <c r="H25" s="13">
        <f>SUM($F$4:F25)/(A25-1)</f>
        <v>477.49260454545458</v>
      </c>
      <c r="I25" s="9">
        <f t="shared" si="7"/>
        <v>17.393421363815527</v>
      </c>
      <c r="J25" s="9">
        <f>AVERAGE($I$4:I25)</f>
        <v>13.44831677644842</v>
      </c>
      <c r="K25" s="9">
        <f>SUM($E$4:E25)/H25</f>
        <v>6.6373298137611272</v>
      </c>
      <c r="L25" s="13">
        <f t="shared" si="8"/>
        <v>596.8657556818182</v>
      </c>
    </row>
    <row r="26" spans="1:12" x14ac:dyDescent="0.3">
      <c r="A26" s="6">
        <v>24</v>
      </c>
      <c r="B26" s="6">
        <v>5353</v>
      </c>
      <c r="C26" s="13">
        <v>5449.5033000000003</v>
      </c>
      <c r="D26" s="13">
        <f t="shared" si="4"/>
        <v>5449.5033000000003</v>
      </c>
      <c r="E26" s="13">
        <f t="shared" si="5"/>
        <v>96.503300000000309</v>
      </c>
      <c r="F26" s="13">
        <f t="shared" si="6"/>
        <v>96.503300000000309</v>
      </c>
      <c r="G26" s="13">
        <f>SUMSQ($E$4:E26)/(A26-1)</f>
        <v>692159.72442696709</v>
      </c>
      <c r="H26" s="13">
        <f>SUM($F$4:F26)/(A26-1)</f>
        <v>460.9278521739131</v>
      </c>
      <c r="I26" s="9">
        <f t="shared" si="7"/>
        <v>1.8027890902297834</v>
      </c>
      <c r="J26" s="9">
        <f>AVERAGE($I$4:I26)</f>
        <v>12.941989485743262</v>
      </c>
      <c r="K26" s="9">
        <f>SUM($E$4:E26)/H26</f>
        <v>7.0852285983529244</v>
      </c>
      <c r="L26" s="13">
        <f t="shared" si="8"/>
        <v>576.15981521739138</v>
      </c>
    </row>
    <row r="27" spans="1:12" x14ac:dyDescent="0.3">
      <c r="A27" s="6">
        <v>25</v>
      </c>
      <c r="B27" s="6">
        <v>5139</v>
      </c>
      <c r="C27" s="13">
        <v>5629.8842999999997</v>
      </c>
      <c r="D27" s="13">
        <f t="shared" si="4"/>
        <v>5629.8842999999997</v>
      </c>
      <c r="E27" s="13">
        <f t="shared" si="5"/>
        <v>490.88429999999971</v>
      </c>
      <c r="F27" s="13">
        <f t="shared" si="6"/>
        <v>490.88429999999971</v>
      </c>
      <c r="G27" s="13">
        <f>SUMSQ($E$4:E27)/(A27-1)</f>
        <v>673360.04407528054</v>
      </c>
      <c r="H27" s="13">
        <f>SUM($F$4:F27)/(A27-1)</f>
        <v>462.17603750000006</v>
      </c>
      <c r="I27" s="9">
        <f t="shared" si="7"/>
        <v>9.5521366024518333</v>
      </c>
      <c r="J27" s="9">
        <f>AVERAGE($I$4:I27)</f>
        <v>12.800745615606118</v>
      </c>
      <c r="K27" s="9">
        <f>SUM($E$4:E27)/H27</f>
        <v>8.1282091566679231</v>
      </c>
      <c r="L27" s="13">
        <f t="shared" si="8"/>
        <v>577.72004687500009</v>
      </c>
    </row>
    <row r="28" spans="1:12" x14ac:dyDescent="0.3">
      <c r="A28" s="6">
        <v>26</v>
      </c>
      <c r="B28" s="6">
        <v>5589</v>
      </c>
      <c r="C28" s="13">
        <v>5515.6162000000004</v>
      </c>
      <c r="D28" s="13">
        <f t="shared" si="4"/>
        <v>5515.6162000000004</v>
      </c>
      <c r="E28" s="13">
        <f t="shared" si="5"/>
        <v>-73.38379999999961</v>
      </c>
      <c r="F28" s="13">
        <f t="shared" si="6"/>
        <v>73.38379999999961</v>
      </c>
      <c r="G28" s="13">
        <f>SUMSQ($E$4:E28)/(A28-1)</f>
        <v>646641.04959636694</v>
      </c>
      <c r="H28" s="13">
        <f>SUM($F$4:F28)/(A28-1)</f>
        <v>446.62434800000005</v>
      </c>
      <c r="I28" s="9">
        <f t="shared" si="7"/>
        <v>1.3130041152263305</v>
      </c>
      <c r="J28" s="9">
        <f>AVERAGE($I$4:I28)</f>
        <v>12.341235955590925</v>
      </c>
      <c r="K28" s="9">
        <f>SUM($E$4:E28)/H28</f>
        <v>8.2469299233099527</v>
      </c>
      <c r="L28" s="13">
        <f t="shared" si="8"/>
        <v>558.28043500000013</v>
      </c>
    </row>
    <row r="29" spans="1:12" x14ac:dyDescent="0.3">
      <c r="A29" s="6">
        <v>27</v>
      </c>
      <c r="B29" s="6">
        <v>6980</v>
      </c>
      <c r="C29" s="13">
        <v>5796.4620000000004</v>
      </c>
      <c r="D29" s="13">
        <f t="shared" si="4"/>
        <v>5796.4620000000004</v>
      </c>
      <c r="E29" s="13">
        <f t="shared" si="5"/>
        <v>-1183.5379999999996</v>
      </c>
      <c r="F29" s="13">
        <f t="shared" si="6"/>
        <v>1183.5379999999996</v>
      </c>
      <c r="G29" s="13">
        <f>SUMSQ($E$4:E29)/(A29-1)</f>
        <v>675645.70912896818</v>
      </c>
      <c r="H29" s="13">
        <f>SUM($F$4:F29)/(A29-1)</f>
        <v>474.96718076923082</v>
      </c>
      <c r="I29" s="9">
        <f t="shared" si="7"/>
        <v>16.956131805157586</v>
      </c>
      <c r="J29" s="9">
        <f>AVERAGE($I$4:I29)</f>
        <v>12.518731949805028</v>
      </c>
      <c r="K29" s="9">
        <f>SUM($E$4:E29)/H29</f>
        <v>5.2629777408021203</v>
      </c>
      <c r="L29" s="13">
        <f t="shared" si="8"/>
        <v>593.7089759615385</v>
      </c>
    </row>
    <row r="30" spans="1:12" x14ac:dyDescent="0.3">
      <c r="A30" s="6">
        <v>28</v>
      </c>
      <c r="B30" s="6">
        <v>6340</v>
      </c>
      <c r="C30" s="13">
        <v>6631.0874999999996</v>
      </c>
      <c r="D30" s="13">
        <f t="shared" si="4"/>
        <v>6631.0874999999996</v>
      </c>
      <c r="E30" s="13">
        <f t="shared" si="5"/>
        <v>291.08749999999964</v>
      </c>
      <c r="F30" s="13">
        <f t="shared" si="6"/>
        <v>291.08749999999964</v>
      </c>
      <c r="G30" s="13">
        <f>SUMSQ($E$4:E30)/(A30-1)</f>
        <v>653760.01370405266</v>
      </c>
      <c r="H30" s="13">
        <f>SUM($F$4:F30)/(A30-1)</f>
        <v>468.15682222222227</v>
      </c>
      <c r="I30" s="9">
        <f t="shared" si="7"/>
        <v>4.5912854889589845</v>
      </c>
      <c r="J30" s="9">
        <f>AVERAGE($I$4:I30)</f>
        <v>12.225122821625545</v>
      </c>
      <c r="K30" s="9">
        <f>SUM($E$4:E30)/H30</f>
        <v>5.9613126788426074</v>
      </c>
      <c r="L30" s="13">
        <f t="shared" si="8"/>
        <v>585.19602777777789</v>
      </c>
    </row>
    <row r="31" spans="1:12" x14ac:dyDescent="0.3">
      <c r="A31" s="6">
        <v>29</v>
      </c>
      <c r="B31" s="6">
        <v>6747</v>
      </c>
      <c r="C31" s="13">
        <v>6264.7308999999996</v>
      </c>
      <c r="D31" s="13">
        <f t="shared" si="4"/>
        <v>6264.7308999999996</v>
      </c>
      <c r="E31" s="13">
        <f t="shared" si="5"/>
        <v>-482.26910000000044</v>
      </c>
      <c r="F31" s="13">
        <f t="shared" si="6"/>
        <v>482.26910000000044</v>
      </c>
      <c r="G31" s="13">
        <f>SUMSQ($E$4:E31)/(A31-1)</f>
        <v>638717.99481515121</v>
      </c>
      <c r="H31" s="13">
        <f>SUM($F$4:F31)/(A31-1)</f>
        <v>468.66083214285715</v>
      </c>
      <c r="I31" s="9">
        <f t="shared" si="7"/>
        <v>7.1479042537424116</v>
      </c>
      <c r="J31" s="9">
        <f>AVERAGE($I$4:I31)</f>
        <v>12.043793587058291</v>
      </c>
      <c r="K31" s="9">
        <f>SUM($E$4:E31)/H31</f>
        <v>4.9258652348748075</v>
      </c>
      <c r="L31" s="13">
        <f t="shared" si="8"/>
        <v>585.82604017857147</v>
      </c>
    </row>
    <row r="32" spans="1:12" x14ac:dyDescent="0.3">
      <c r="A32" s="6">
        <v>30</v>
      </c>
      <c r="B32" s="6">
        <v>6515</v>
      </c>
      <c r="C32" s="13">
        <v>6514.9530000000004</v>
      </c>
      <c r="D32" s="13">
        <f t="shared" si="4"/>
        <v>6514.9530000000004</v>
      </c>
      <c r="E32" s="13">
        <f t="shared" si="5"/>
        <v>-4.6999999999570719E-2</v>
      </c>
      <c r="F32" s="13">
        <f t="shared" si="6"/>
        <v>4.6999999999570719E-2</v>
      </c>
      <c r="G32" s="13">
        <f>SUMSQ($E$4:E32)/(A32-1)</f>
        <v>616693.23644942185</v>
      </c>
      <c r="H32" s="13">
        <f>SUM($F$4:F32)/(A32-1)</f>
        <v>452.50173448275859</v>
      </c>
      <c r="I32" s="9">
        <f t="shared" si="7"/>
        <v>7.21412125856803E-4</v>
      </c>
      <c r="J32" s="9">
        <f>AVERAGE($I$4:I32)</f>
        <v>11.628515236198552</v>
      </c>
      <c r="K32" s="9">
        <f>SUM($E$4:E32)/H32</f>
        <v>5.1016668535840903</v>
      </c>
      <c r="L32" s="13">
        <f t="shared" si="8"/>
        <v>565.62716810344818</v>
      </c>
    </row>
    <row r="33" spans="1:12" x14ac:dyDescent="0.3">
      <c r="A33" s="6">
        <v>31</v>
      </c>
      <c r="B33" s="6">
        <v>6367</v>
      </c>
      <c r="C33" s="13">
        <v>6390.8019999999997</v>
      </c>
      <c r="D33" s="13">
        <f t="shared" si="4"/>
        <v>6390.8019999999997</v>
      </c>
      <c r="E33" s="13">
        <f t="shared" si="5"/>
        <v>23.80199999999968</v>
      </c>
      <c r="F33" s="13">
        <f t="shared" si="6"/>
        <v>23.80199999999968</v>
      </c>
      <c r="G33" s="13">
        <f>SUMSQ($E$4:E33)/(A33-1)</f>
        <v>596155.67974124115</v>
      </c>
      <c r="H33" s="13">
        <f>SUM($F$4:F33)/(A33-1)</f>
        <v>438.21174333333329</v>
      </c>
      <c r="I33" s="9">
        <f t="shared" si="7"/>
        <v>0.37383383068948767</v>
      </c>
      <c r="J33" s="9">
        <f>AVERAGE($I$4:I33)</f>
        <v>11.253359189348251</v>
      </c>
      <c r="K33" s="9">
        <f>SUM($E$4:E33)/H33</f>
        <v>5.3223473251968114</v>
      </c>
      <c r="L33" s="13">
        <f t="shared" si="8"/>
        <v>547.76467916666661</v>
      </c>
    </row>
    <row r="34" spans="1:12" x14ac:dyDescent="0.3">
      <c r="A34" s="6">
        <v>32</v>
      </c>
      <c r="B34" s="6">
        <v>6576</v>
      </c>
      <c r="C34" s="13">
        <v>6316.8379000000004</v>
      </c>
      <c r="D34" s="13">
        <f t="shared" si="4"/>
        <v>6316.8379000000004</v>
      </c>
      <c r="E34" s="13">
        <f t="shared" si="5"/>
        <v>-259.16209999999955</v>
      </c>
      <c r="F34" s="13">
        <f t="shared" si="6"/>
        <v>259.16209999999955</v>
      </c>
      <c r="G34" s="13">
        <f>SUMSQ($E$4:E34)/(A34-1)</f>
        <v>579091.46407463367</v>
      </c>
      <c r="H34" s="13">
        <f>SUM($F$4:F34)/(A34-1)</f>
        <v>432.43594838709674</v>
      </c>
      <c r="I34" s="9">
        <f t="shared" si="7"/>
        <v>3.9410295012165384</v>
      </c>
      <c r="J34" s="9">
        <f>AVERAGE($I$4:I34)</f>
        <v>11.01747758650529</v>
      </c>
      <c r="K34" s="9">
        <f>SUM($E$4:E34)/H34</f>
        <v>4.7941273331517928</v>
      </c>
      <c r="L34" s="13">
        <f t="shared" si="8"/>
        <v>540.54493548387097</v>
      </c>
    </row>
    <row r="35" spans="1:12" x14ac:dyDescent="0.3">
      <c r="A35" s="6">
        <v>33</v>
      </c>
      <c r="B35" s="6">
        <v>6665</v>
      </c>
      <c r="C35" s="13">
        <v>6450.2889999999998</v>
      </c>
      <c r="D35" s="13">
        <f t="shared" si="4"/>
        <v>6450.2889999999998</v>
      </c>
      <c r="E35" s="13">
        <f t="shared" si="5"/>
        <v>-214.71100000000024</v>
      </c>
      <c r="F35" s="13">
        <f t="shared" si="6"/>
        <v>214.71100000000024</v>
      </c>
      <c r="G35" s="13">
        <f>SUMSQ($E$4:E35)/(A35-1)</f>
        <v>562435.50624483265</v>
      </c>
      <c r="H35" s="13">
        <f>SUM($F$4:F35)/(A35-1)</f>
        <v>425.63204374999998</v>
      </c>
      <c r="I35" s="9">
        <f t="shared" si="7"/>
        <v>3.2214703675919014</v>
      </c>
      <c r="J35" s="9">
        <f>AVERAGE($I$4:I35)</f>
        <v>10.773852360914248</v>
      </c>
      <c r="K35" s="9">
        <f>SUM($E$4:E35)/H35</f>
        <v>4.3663112946721094</v>
      </c>
      <c r="L35" s="13">
        <f t="shared" si="8"/>
        <v>532.04005468749995</v>
      </c>
    </row>
    <row r="36" spans="1:12" x14ac:dyDescent="0.3">
      <c r="A36" s="6">
        <v>34</v>
      </c>
      <c r="B36" s="6">
        <v>7523</v>
      </c>
      <c r="C36" s="13">
        <v>6513.8712999999998</v>
      </c>
      <c r="D36" s="13">
        <f t="shared" si="4"/>
        <v>6513.8712999999998</v>
      </c>
      <c r="E36" s="13">
        <f t="shared" si="5"/>
        <v>-1009.1287000000002</v>
      </c>
      <c r="F36" s="13">
        <f t="shared" si="6"/>
        <v>1009.1287000000002</v>
      </c>
      <c r="G36" s="13">
        <f>SUMSQ($E$4:E36)/(A36-1)</f>
        <v>576250.81615146471</v>
      </c>
      <c r="H36" s="13">
        <f>SUM($F$4:F36)/(A36-1)</f>
        <v>443.31376060606061</v>
      </c>
      <c r="I36" s="9">
        <f t="shared" si="7"/>
        <v>13.413913332447164</v>
      </c>
      <c r="J36" s="9">
        <f>AVERAGE($I$4:I36)</f>
        <v>10.853854208536458</v>
      </c>
      <c r="K36" s="9">
        <f>SUM($E$4:E36)/H36</f>
        <v>1.9158288676599833</v>
      </c>
      <c r="L36" s="13">
        <f t="shared" si="8"/>
        <v>554.14220075757578</v>
      </c>
    </row>
    <row r="37" spans="1:12" x14ac:dyDescent="0.3">
      <c r="A37" s="6">
        <v>35</v>
      </c>
      <c r="B37" s="6">
        <v>6096</v>
      </c>
      <c r="C37" s="13">
        <v>7018.1252000000004</v>
      </c>
      <c r="D37" s="13">
        <f t="shared" si="4"/>
        <v>7018.1252000000004</v>
      </c>
      <c r="E37" s="13">
        <f t="shared" si="5"/>
        <v>922.1252000000004</v>
      </c>
      <c r="F37" s="13">
        <f t="shared" si="6"/>
        <v>922.1252000000004</v>
      </c>
      <c r="G37" s="13">
        <f>SUMSQ($E$4:E37)/(A37-1)</f>
        <v>584311.52404333465</v>
      </c>
      <c r="H37" s="13">
        <f>SUM($F$4:F37)/(A37-1)</f>
        <v>457.39645000000002</v>
      </c>
      <c r="I37" s="9">
        <f t="shared" si="7"/>
        <v>15.126725721784783</v>
      </c>
      <c r="J37" s="9">
        <f>AVERAGE($I$4:I37)</f>
        <v>10.979526900102584</v>
      </c>
      <c r="K37" s="9">
        <f>SUM($E$4:E37)/H37</f>
        <v>3.8728733027989142</v>
      </c>
      <c r="L37" s="13">
        <f t="shared" si="8"/>
        <v>571.74556250000001</v>
      </c>
    </row>
    <row r="38" spans="1:12" x14ac:dyDescent="0.3">
      <c r="A38" s="6">
        <v>36</v>
      </c>
      <c r="B38" s="6">
        <v>6876</v>
      </c>
      <c r="C38" s="13">
        <v>6214.0459000000001</v>
      </c>
      <c r="D38" s="13">
        <f t="shared" si="4"/>
        <v>6214.0459000000001</v>
      </c>
      <c r="E38" s="13">
        <f t="shared" si="5"/>
        <v>-661.95409999999993</v>
      </c>
      <c r="F38" s="13">
        <f t="shared" si="6"/>
        <v>661.95409999999993</v>
      </c>
      <c r="G38" s="13">
        <f>SUMSQ($E$4:E38)/(A38-1)</f>
        <v>580136.42994229111</v>
      </c>
      <c r="H38" s="13">
        <f>SUM($F$4:F38)/(A38-1)</f>
        <v>463.24095428571434</v>
      </c>
      <c r="I38" s="9">
        <f t="shared" si="7"/>
        <v>9.627022978475857</v>
      </c>
      <c r="J38" s="9">
        <f>AVERAGE($I$4:I38)</f>
        <v>10.94088393091325</v>
      </c>
      <c r="K38" s="9">
        <f>SUM($E$4:E38)/H38</f>
        <v>2.3950481703647015</v>
      </c>
      <c r="L38" s="13">
        <f t="shared" si="8"/>
        <v>579.05119285714295</v>
      </c>
    </row>
    <row r="39" spans="1:12" x14ac:dyDescent="0.3">
      <c r="A39" s="6">
        <v>37</v>
      </c>
      <c r="B39" s="6">
        <v>6601</v>
      </c>
      <c r="C39" s="13">
        <v>6671.6161000000002</v>
      </c>
      <c r="D39" s="13">
        <f t="shared" si="4"/>
        <v>6671.6161000000002</v>
      </c>
      <c r="E39" s="13">
        <f t="shared" si="5"/>
        <v>70.616100000000188</v>
      </c>
      <c r="F39" s="13">
        <f t="shared" si="6"/>
        <v>70.616100000000188</v>
      </c>
      <c r="G39" s="13">
        <f>SUMSQ($E$4:E39)/(A39-1)</f>
        <v>564160.04670998326</v>
      </c>
      <c r="H39" s="13">
        <f>SUM($F$4:F39)/(A39-1)</f>
        <v>452.33470833333337</v>
      </c>
      <c r="I39" s="9">
        <f t="shared" si="7"/>
        <v>1.0697788213907011</v>
      </c>
      <c r="J39" s="9">
        <f>AVERAGE($I$4:I39)</f>
        <v>10.666686566759845</v>
      </c>
      <c r="K39" s="9">
        <f>SUM($E$4:E39)/H39</f>
        <v>2.6089099029083611</v>
      </c>
      <c r="L39" s="13">
        <f t="shared" si="8"/>
        <v>565.41838541666675</v>
      </c>
    </row>
    <row r="40" spans="1:12" x14ac:dyDescent="0.3">
      <c r="A40" s="6">
        <v>38</v>
      </c>
      <c r="B40" s="6">
        <v>6299</v>
      </c>
      <c r="C40" s="13">
        <v>6528.5474999999997</v>
      </c>
      <c r="D40" s="13">
        <f t="shared" si="4"/>
        <v>6528.5474999999997</v>
      </c>
      <c r="E40" s="13">
        <f t="shared" si="5"/>
        <v>229.54749999999967</v>
      </c>
      <c r="F40" s="13">
        <f t="shared" si="6"/>
        <v>229.54749999999967</v>
      </c>
      <c r="G40" s="13">
        <f>SUMSQ($E$4:E40)/(A40-1)</f>
        <v>550336.58746799047</v>
      </c>
      <c r="H40" s="13">
        <f>SUM($F$4:F40)/(A40-1)</f>
        <v>446.31343243243248</v>
      </c>
      <c r="I40" s="9">
        <f t="shared" si="7"/>
        <v>3.6441895538974389</v>
      </c>
      <c r="J40" s="9">
        <f>AVERAGE($I$4:I40)</f>
        <v>10.476889350195997</v>
      </c>
      <c r="K40" s="9">
        <f>SUM($E$4:E40)/H40</f>
        <v>3.1584261139471876</v>
      </c>
      <c r="L40" s="13">
        <f t="shared" si="8"/>
        <v>557.89179054054057</v>
      </c>
    </row>
    <row r="41" spans="1:12" x14ac:dyDescent="0.3">
      <c r="A41" s="6">
        <v>39</v>
      </c>
      <c r="B41" s="6">
        <v>7377</v>
      </c>
      <c r="C41" s="13">
        <v>6371.8458000000001</v>
      </c>
      <c r="D41" s="13">
        <f t="shared" si="4"/>
        <v>6371.8458000000001</v>
      </c>
      <c r="E41" s="13">
        <f t="shared" si="5"/>
        <v>-1005.1541999999999</v>
      </c>
      <c r="F41" s="13">
        <f t="shared" si="6"/>
        <v>1005.1541999999999</v>
      </c>
      <c r="G41" s="13">
        <f>SUMSQ($E$4:E41)/(A41-1)</f>
        <v>562441.80794982333</v>
      </c>
      <c r="H41" s="13">
        <f>SUM($F$4:F41)/(A41-1)</f>
        <v>461.01976842105267</v>
      </c>
      <c r="I41" s="9">
        <f t="shared" si="7"/>
        <v>13.625514436762911</v>
      </c>
      <c r="J41" s="9">
        <f>AVERAGE($I$4:I41)</f>
        <v>10.559747905105652</v>
      </c>
      <c r="K41" s="9">
        <f>SUM($E$4:E41)/H41</f>
        <v>0.8773892741852477</v>
      </c>
      <c r="L41" s="13">
        <f t="shared" si="8"/>
        <v>576.27471052631586</v>
      </c>
    </row>
    <row r="42" spans="1:12" x14ac:dyDescent="0.3">
      <c r="A42" s="6">
        <v>40</v>
      </c>
      <c r="B42" s="6">
        <v>6694</v>
      </c>
      <c r="C42" s="13">
        <v>6990.9849999999997</v>
      </c>
      <c r="D42" s="13">
        <f t="shared" si="4"/>
        <v>6990.9849999999997</v>
      </c>
      <c r="E42" s="13">
        <f t="shared" si="5"/>
        <v>296.98499999999967</v>
      </c>
      <c r="F42" s="13">
        <f t="shared" si="6"/>
        <v>296.98499999999967</v>
      </c>
      <c r="G42" s="13">
        <f>SUMSQ($E$4:E42)/(A42-1)</f>
        <v>550281.76390559715</v>
      </c>
      <c r="H42" s="13">
        <f>SUM($F$4:F42)/(A42-1)</f>
        <v>456.81374871794878</v>
      </c>
      <c r="I42" s="9">
        <f t="shared" si="7"/>
        <v>4.4365850014938699</v>
      </c>
      <c r="J42" s="9">
        <f>AVERAGE($I$4:I42)</f>
        <v>10.402743728089964</v>
      </c>
      <c r="K42" s="9">
        <f>SUM($E$4:E42)/H42</f>
        <v>1.5355903844153194</v>
      </c>
      <c r="L42" s="13">
        <f t="shared" si="8"/>
        <v>571.01718589743598</v>
      </c>
    </row>
    <row r="43" spans="1:12" x14ac:dyDescent="0.3">
      <c r="A43" s="6">
        <v>41</v>
      </c>
      <c r="B43" s="6">
        <v>7617</v>
      </c>
      <c r="C43" s="13">
        <v>6621.4997000000003</v>
      </c>
      <c r="D43" s="13">
        <f t="shared" si="4"/>
        <v>6621.4997000000003</v>
      </c>
      <c r="E43" s="13">
        <f t="shared" si="5"/>
        <v>-995.5002999999997</v>
      </c>
      <c r="F43" s="13">
        <f t="shared" si="6"/>
        <v>995.5002999999997</v>
      </c>
      <c r="G43" s="13">
        <f>SUMSQ($E$4:E43)/(A43-1)</f>
        <v>561300.24099045945</v>
      </c>
      <c r="H43" s="13">
        <f>SUM($F$4:F43)/(A43-1)</f>
        <v>470.28091250000006</v>
      </c>
      <c r="I43" s="9">
        <f t="shared" si="7"/>
        <v>13.069453853223051</v>
      </c>
      <c r="J43" s="9">
        <f>AVERAGE($I$4:I43)</f>
        <v>10.469411481218291</v>
      </c>
      <c r="K43" s="9">
        <f>SUM($E$4:E43)/H43</f>
        <v>-0.62520398379979247</v>
      </c>
      <c r="L43" s="13">
        <f t="shared" si="8"/>
        <v>587.85114062500008</v>
      </c>
    </row>
    <row r="44" spans="1:12" x14ac:dyDescent="0.3">
      <c r="A44" s="6">
        <v>42</v>
      </c>
      <c r="B44" s="6">
        <v>6933</v>
      </c>
      <c r="C44" s="13">
        <v>7148.5814</v>
      </c>
      <c r="D44" s="13">
        <f t="shared" si="4"/>
        <v>7148.5814</v>
      </c>
      <c r="E44" s="13">
        <f t="shared" si="5"/>
        <v>215.58140000000003</v>
      </c>
      <c r="F44" s="13">
        <f t="shared" si="6"/>
        <v>215.58140000000003</v>
      </c>
      <c r="G44" s="13">
        <f>SUMSQ($E$4:E44)/(A44-1)</f>
        <v>548743.53608888632</v>
      </c>
      <c r="H44" s="13">
        <f>SUM($F$4:F44)/(A44-1)</f>
        <v>464.06872926829271</v>
      </c>
      <c r="I44" s="9">
        <f t="shared" si="7"/>
        <v>3.1094966104139625</v>
      </c>
      <c r="J44" s="9">
        <f>AVERAGE($I$4:I44)</f>
        <v>10.289901362418185</v>
      </c>
      <c r="K44" s="9">
        <f>SUM($E$4:E44)/H44</f>
        <v>-0.16902690281174479</v>
      </c>
      <c r="L44" s="13">
        <f t="shared" si="8"/>
        <v>580.08591158536592</v>
      </c>
    </row>
    <row r="45" spans="1:12" x14ac:dyDescent="0.3">
      <c r="A45" s="6">
        <v>43</v>
      </c>
      <c r="B45" s="6">
        <v>6381</v>
      </c>
      <c r="C45" s="13">
        <v>6781.7245999999996</v>
      </c>
      <c r="D45" s="13">
        <f t="shared" si="4"/>
        <v>6781.7245999999996</v>
      </c>
      <c r="E45" s="13">
        <f t="shared" si="5"/>
        <v>400.72459999999955</v>
      </c>
      <c r="F45" s="13">
        <f t="shared" si="6"/>
        <v>400.72459999999955</v>
      </c>
      <c r="G45" s="13">
        <f>SUMSQ($E$4:E45)/(A45-1)</f>
        <v>539501.55201641668</v>
      </c>
      <c r="H45" s="13">
        <f>SUM($F$4:F45)/(A45-1)</f>
        <v>462.56053571428578</v>
      </c>
      <c r="I45" s="9">
        <f t="shared" si="7"/>
        <v>6.2799655226453464</v>
      </c>
      <c r="J45" s="9">
        <f>AVERAGE($I$4:I45)</f>
        <v>10.194426699566451</v>
      </c>
      <c r="K45" s="9">
        <f>SUM($E$4:E45)/H45</f>
        <v>0.69674015640423437</v>
      </c>
      <c r="L45" s="13">
        <f t="shared" si="8"/>
        <v>578.20066964285718</v>
      </c>
    </row>
    <row r="46" spans="1:12" x14ac:dyDescent="0.3">
      <c r="A46" s="6">
        <v>44</v>
      </c>
      <c r="B46" s="6">
        <v>7553</v>
      </c>
      <c r="C46" s="13">
        <v>6491.1804000000002</v>
      </c>
      <c r="D46" s="13">
        <f t="shared" si="4"/>
        <v>6491.1804000000002</v>
      </c>
      <c r="E46" s="13">
        <f t="shared" si="5"/>
        <v>-1061.8195999999998</v>
      </c>
      <c r="F46" s="13">
        <f t="shared" si="6"/>
        <v>1061.8195999999998</v>
      </c>
      <c r="G46" s="13">
        <f>SUMSQ($E$4:E46)/(A46-1)</f>
        <v>553175.02436357352</v>
      </c>
      <c r="H46" s="13">
        <f>SUM($F$4:F46)/(A46-1)</f>
        <v>476.49679302325586</v>
      </c>
      <c r="I46" s="9">
        <f t="shared" si="7"/>
        <v>14.058249702105122</v>
      </c>
      <c r="J46" s="9">
        <f>AVERAGE($I$4:I46)</f>
        <v>10.284283048462699</v>
      </c>
      <c r="K46" s="9">
        <f>SUM($E$4:E46)/H46</f>
        <v>-1.5520253458744857</v>
      </c>
      <c r="L46" s="13">
        <f t="shared" si="8"/>
        <v>595.62099127906981</v>
      </c>
    </row>
    <row r="47" spans="1:12" x14ac:dyDescent="0.3">
      <c r="A47" s="6">
        <v>45</v>
      </c>
      <c r="B47" s="6">
        <v>7291</v>
      </c>
      <c r="C47" s="13">
        <v>7149.4000999999998</v>
      </c>
      <c r="D47" s="13">
        <f t="shared" si="4"/>
        <v>7149.4000999999998</v>
      </c>
      <c r="E47" s="13">
        <f t="shared" si="5"/>
        <v>-141.59990000000016</v>
      </c>
      <c r="F47" s="13">
        <f t="shared" si="6"/>
        <v>141.59990000000016</v>
      </c>
      <c r="G47" s="13">
        <f>SUMSQ($E$4:E47)/(A47-1)</f>
        <v>541058.55862076522</v>
      </c>
      <c r="H47" s="13">
        <f>SUM($F$4:F47)/(A47-1)</f>
        <v>468.88550000000009</v>
      </c>
      <c r="I47" s="9">
        <f t="shared" si="7"/>
        <v>1.9421190508846546</v>
      </c>
      <c r="J47" s="9">
        <f>AVERAGE($I$4:I47)</f>
        <v>10.094688412154106</v>
      </c>
      <c r="K47" s="9">
        <f>SUM($E$4:E47)/H47</f>
        <v>-1.8792114492770662</v>
      </c>
      <c r="L47" s="13">
        <f t="shared" si="8"/>
        <v>586.10687500000017</v>
      </c>
    </row>
    <row r="48" spans="1:12" x14ac:dyDescent="0.3">
      <c r="A48" s="6">
        <v>46</v>
      </c>
      <c r="B48" s="6">
        <v>7353</v>
      </c>
      <c r="C48" s="13">
        <v>7018.81</v>
      </c>
      <c r="D48" s="13">
        <f t="shared" si="4"/>
        <v>7018.81</v>
      </c>
      <c r="E48" s="13">
        <f t="shared" si="5"/>
        <v>-334.1899999999996</v>
      </c>
      <c r="F48" s="13">
        <f t="shared" si="6"/>
        <v>334.1899999999996</v>
      </c>
      <c r="G48" s="13">
        <f>SUMSQ($E$4:E48)/(A48-1)</f>
        <v>531516.87856474821</v>
      </c>
      <c r="H48" s="13">
        <f>SUM($F$4:F48)/(A48-1)</f>
        <v>465.89226666666673</v>
      </c>
      <c r="I48" s="9">
        <f t="shared" si="7"/>
        <v>4.5449476404188713</v>
      </c>
      <c r="J48" s="9">
        <f>AVERAGE($I$4:I48)</f>
        <v>9.9713608394488791</v>
      </c>
      <c r="K48" s="9">
        <f>SUM($E$4:E48)/H48</f>
        <v>-2.6085966369335201</v>
      </c>
      <c r="L48" s="13">
        <f t="shared" si="8"/>
        <v>582.36533333333341</v>
      </c>
    </row>
    <row r="49" spans="1:12" x14ac:dyDescent="0.3">
      <c r="A49" s="6">
        <v>47</v>
      </c>
      <c r="B49" s="6">
        <v>6350</v>
      </c>
      <c r="C49" s="13">
        <v>7065.8495999999996</v>
      </c>
      <c r="D49" s="13">
        <f t="shared" si="4"/>
        <v>7065.8495999999996</v>
      </c>
      <c r="E49" s="13">
        <f t="shared" si="5"/>
        <v>715.84959999999955</v>
      </c>
      <c r="F49" s="13">
        <f t="shared" si="6"/>
        <v>715.84959999999955</v>
      </c>
      <c r="G49" s="13">
        <f>SUMSQ($E$4:E49)/(A49-1)</f>
        <v>531102.17793986585</v>
      </c>
      <c r="H49" s="13">
        <f>SUM($F$4:F49)/(A49-1)</f>
        <v>471.32612173913049</v>
      </c>
      <c r="I49" s="9">
        <f t="shared" si="7"/>
        <v>11.273222047244086</v>
      </c>
      <c r="J49" s="9">
        <f>AVERAGE($I$4:I49)</f>
        <v>9.9996621700531225</v>
      </c>
      <c r="K49" s="9">
        <f>SUM($E$4:E49)/H49</f>
        <v>-1.0597235692284666</v>
      </c>
      <c r="L49" s="13">
        <f t="shared" si="8"/>
        <v>589.15765217391311</v>
      </c>
    </row>
    <row r="50" spans="1:12" x14ac:dyDescent="0.3">
      <c r="A50" s="6">
        <v>48</v>
      </c>
      <c r="B50" s="6">
        <v>6727</v>
      </c>
      <c r="C50" s="13">
        <v>6536.3306000000002</v>
      </c>
      <c r="D50" s="13">
        <f t="shared" si="4"/>
        <v>6536.3306000000002</v>
      </c>
      <c r="E50" s="13">
        <f t="shared" si="5"/>
        <v>-190.66939999999977</v>
      </c>
      <c r="F50" s="13">
        <f t="shared" si="6"/>
        <v>190.66939999999977</v>
      </c>
      <c r="G50" s="13">
        <f>SUMSQ($E$4:E50)/(A50-1)</f>
        <v>520575.63841128058</v>
      </c>
      <c r="H50" s="13">
        <f>SUM($F$4:F50)/(A50-1)</f>
        <v>465.35470212765961</v>
      </c>
      <c r="I50" s="9">
        <f t="shared" si="7"/>
        <v>2.8343897725583438</v>
      </c>
      <c r="J50" s="9">
        <f>AVERAGE($I$4:I50)</f>
        <v>9.8472095658511059</v>
      </c>
      <c r="K50" s="9">
        <f>SUM($E$4:E50)/H50</f>
        <v>-1.4830510938098915</v>
      </c>
      <c r="L50" s="13">
        <f t="shared" si="8"/>
        <v>581.69337765957448</v>
      </c>
    </row>
    <row r="51" spans="1:12" x14ac:dyDescent="0.3">
      <c r="A51" s="6">
        <v>49</v>
      </c>
      <c r="B51" s="6">
        <v>6848</v>
      </c>
      <c r="C51" s="13">
        <v>6755.4342999999999</v>
      </c>
      <c r="D51" s="13">
        <f t="shared" si="4"/>
        <v>6755.4342999999999</v>
      </c>
      <c r="E51" s="13">
        <f t="shared" si="5"/>
        <v>-92.565700000000106</v>
      </c>
      <c r="F51" s="13">
        <f t="shared" si="6"/>
        <v>92.565700000000106</v>
      </c>
      <c r="G51" s="13">
        <f>SUMSQ($E$4:E51)/(A51-1)</f>
        <v>509908.82112805574</v>
      </c>
      <c r="H51" s="13">
        <f>SUM($F$4:F51)/(A51-1)</f>
        <v>457.58826458333334</v>
      </c>
      <c r="I51" s="9">
        <f t="shared" si="7"/>
        <v>1.3517187500000016</v>
      </c>
      <c r="J51" s="9">
        <f>AVERAGE($I$4:I51)</f>
        <v>9.6702201738542062</v>
      </c>
      <c r="K51" s="9">
        <f>SUM($E$4:E51)/H51</f>
        <v>-1.7105126170853957</v>
      </c>
      <c r="L51" s="13">
        <f t="shared" si="8"/>
        <v>571.98533072916666</v>
      </c>
    </row>
    <row r="52" spans="1:12" x14ac:dyDescent="0.3">
      <c r="A52" s="6">
        <v>50</v>
      </c>
      <c r="B52" s="6">
        <v>6097</v>
      </c>
      <c r="C52" s="13">
        <v>6835.5419000000002</v>
      </c>
      <c r="D52" s="13">
        <f t="shared" si="4"/>
        <v>6835.5419000000002</v>
      </c>
      <c r="E52" s="13">
        <f t="shared" si="5"/>
        <v>738.54190000000017</v>
      </c>
      <c r="F52" s="13">
        <f t="shared" si="6"/>
        <v>738.54190000000017</v>
      </c>
      <c r="G52" s="13">
        <f>SUMSQ($E$4:E52)/(A52-1)</f>
        <v>510634.03167759773</v>
      </c>
      <c r="H52" s="13">
        <f>SUM($F$4:F52)/(A52-1)</f>
        <v>463.32201224489796</v>
      </c>
      <c r="I52" s="9">
        <f t="shared" si="7"/>
        <v>12.113201574544862</v>
      </c>
      <c r="J52" s="9">
        <f>AVERAGE($I$4:I52)</f>
        <v>9.7200769371336087</v>
      </c>
      <c r="K52" s="9">
        <f>SUM($E$4:E52)/H52</f>
        <v>-9.5330242968589204E-2</v>
      </c>
      <c r="L52" s="13">
        <f t="shared" si="8"/>
        <v>579.1525153061225</v>
      </c>
    </row>
    <row r="53" spans="1:12" x14ac:dyDescent="0.3">
      <c r="A53" s="6">
        <v>51</v>
      </c>
      <c r="B53" s="6">
        <v>7174</v>
      </c>
      <c r="C53" s="13">
        <v>6449.692</v>
      </c>
      <c r="D53" s="13">
        <f t="shared" si="4"/>
        <v>6449.692</v>
      </c>
      <c r="E53" s="13">
        <f t="shared" si="5"/>
        <v>-724.30799999999999</v>
      </c>
      <c r="F53" s="13">
        <f t="shared" si="6"/>
        <v>724.30799999999999</v>
      </c>
      <c r="G53" s="13">
        <f>SUMSQ($E$4:E53)/(A53-1)</f>
        <v>510913.79262132576</v>
      </c>
      <c r="H53" s="13">
        <f>SUM($F$4:F53)/(A53-1)</f>
        <v>468.54173200000002</v>
      </c>
      <c r="I53" s="9">
        <f t="shared" si="7"/>
        <v>10.09629216615556</v>
      </c>
      <c r="J53" s="9">
        <f>AVERAGE($I$4:I53)</f>
        <v>9.7276012417140461</v>
      </c>
      <c r="K53" s="9">
        <f>SUM($E$4:E53)/H53</f>
        <v>-1.640145471609777</v>
      </c>
      <c r="L53" s="13">
        <f t="shared" si="8"/>
        <v>585.67716500000006</v>
      </c>
    </row>
    <row r="54" spans="1:12" x14ac:dyDescent="0.3">
      <c r="A54" s="6">
        <v>52</v>
      </c>
      <c r="B54" s="6">
        <v>6289</v>
      </c>
      <c r="C54" s="13">
        <v>7039.0555000000004</v>
      </c>
      <c r="D54" s="13">
        <f t="shared" si="4"/>
        <v>7039.0555000000004</v>
      </c>
      <c r="E54" s="13">
        <f t="shared" si="5"/>
        <v>750.05550000000039</v>
      </c>
      <c r="F54" s="13">
        <f t="shared" si="6"/>
        <v>750.05550000000039</v>
      </c>
      <c r="G54" s="13">
        <f>SUMSQ($E$4:E54)/(A54-1)</f>
        <v>511926.91929699091</v>
      </c>
      <c r="H54" s="13">
        <f>SUM($F$4:F54)/(A54-1)</f>
        <v>474.06160980392167</v>
      </c>
      <c r="I54" s="9">
        <f t="shared" si="7"/>
        <v>11.926466846875503</v>
      </c>
      <c r="J54" s="9">
        <f>AVERAGE($I$4:I54)</f>
        <v>9.7707162535799572</v>
      </c>
      <c r="K54" s="9">
        <f>SUM($E$4:E54)/H54</f>
        <v>-3.8858029460813341E-2</v>
      </c>
      <c r="L54" s="13">
        <f t="shared" si="8"/>
        <v>592.57701225490212</v>
      </c>
    </row>
    <row r="55" spans="1:12" x14ac:dyDescent="0.3">
      <c r="A55" s="6">
        <v>53</v>
      </c>
      <c r="B55" s="6">
        <v>6927</v>
      </c>
      <c r="C55" s="13">
        <v>6585.5182000000004</v>
      </c>
      <c r="D55" s="13">
        <f t="shared" si="4"/>
        <v>6585.5182000000004</v>
      </c>
      <c r="E55" s="13">
        <f t="shared" si="5"/>
        <v>-341.48179999999957</v>
      </c>
      <c r="F55" s="13">
        <f t="shared" si="6"/>
        <v>341.48179999999957</v>
      </c>
      <c r="G55" s="13">
        <f>SUMSQ($E$4:E55)/(A55-1)</f>
        <v>504324.66738226492</v>
      </c>
      <c r="H55" s="13">
        <f>SUM($F$4:F55)/(A55-1)</f>
        <v>471.51199807692319</v>
      </c>
      <c r="I55" s="9">
        <f t="shared" si="7"/>
        <v>4.9297213801068214</v>
      </c>
      <c r="J55" s="9">
        <f>AVERAGE($I$4:I55)</f>
        <v>9.6776201983208576</v>
      </c>
      <c r="K55" s="9">
        <f>SUM($E$4:E55)/H55</f>
        <v>-0.76329531691213903</v>
      </c>
      <c r="L55" s="13">
        <f t="shared" si="8"/>
        <v>589.38999759615399</v>
      </c>
    </row>
    <row r="56" spans="1:12" x14ac:dyDescent="0.3">
      <c r="A56" s="6">
        <v>54</v>
      </c>
      <c r="B56" s="6">
        <v>6605</v>
      </c>
      <c r="C56" s="13">
        <v>6938.2623999999996</v>
      </c>
      <c r="D56" s="13">
        <f t="shared" si="4"/>
        <v>6938.2623999999996</v>
      </c>
      <c r="E56" s="13">
        <f t="shared" si="5"/>
        <v>333.26239999999962</v>
      </c>
      <c r="F56" s="13">
        <f t="shared" si="6"/>
        <v>333.26239999999962</v>
      </c>
      <c r="G56" s="13">
        <f>SUMSQ($E$4:E56)/(A56-1)</f>
        <v>496904.65153078368</v>
      </c>
      <c r="H56" s="13">
        <f>SUM($F$4:F56)/(A56-1)</f>
        <v>468.90351509433975</v>
      </c>
      <c r="I56" s="9">
        <f t="shared" si="7"/>
        <v>5.0456078728236129</v>
      </c>
      <c r="J56" s="9">
        <f>AVERAGE($I$4:I56)</f>
        <v>9.5902237393492111</v>
      </c>
      <c r="K56" s="9">
        <f>SUM($E$4:E56)/H56</f>
        <v>-5.6814459995339288E-2</v>
      </c>
      <c r="L56" s="13">
        <f t="shared" si="8"/>
        <v>586.1293938679247</v>
      </c>
    </row>
    <row r="57" spans="1:12" x14ac:dyDescent="0.3">
      <c r="A57" s="6">
        <v>55</v>
      </c>
      <c r="B57" s="6">
        <v>7075</v>
      </c>
      <c r="C57" s="13">
        <v>6784.9652999999998</v>
      </c>
      <c r="D57" s="13">
        <f t="shared" si="4"/>
        <v>6784.9652999999998</v>
      </c>
      <c r="E57" s="13">
        <f t="shared" si="5"/>
        <v>-290.03470000000016</v>
      </c>
      <c r="F57" s="13">
        <f t="shared" si="6"/>
        <v>290.03470000000016</v>
      </c>
      <c r="G57" s="13">
        <f>SUMSQ($E$4:E57)/(A57-1)</f>
        <v>489260.49367288197</v>
      </c>
      <c r="H57" s="13">
        <f>SUM($F$4:F57)/(A57-1)</f>
        <v>465.59112962962973</v>
      </c>
      <c r="I57" s="9">
        <f t="shared" si="7"/>
        <v>4.099430388692582</v>
      </c>
      <c r="J57" s="9">
        <f>AVERAGE($I$4:I57)</f>
        <v>9.4885423810037182</v>
      </c>
      <c r="K57" s="9">
        <f>SUM($E$4:E57)/H57</f>
        <v>-0.6801572879017509</v>
      </c>
      <c r="L57" s="13">
        <f t="shared" si="8"/>
        <v>581.98891203703715</v>
      </c>
    </row>
    <row r="58" spans="1:12" x14ac:dyDescent="0.3">
      <c r="A58" s="6">
        <v>56</v>
      </c>
      <c r="B58" s="6">
        <v>7057</v>
      </c>
      <c r="C58" s="13">
        <v>7046.4216999999999</v>
      </c>
      <c r="D58" s="13">
        <f t="shared" si="4"/>
        <v>7046.4216999999999</v>
      </c>
      <c r="E58" s="13">
        <f t="shared" si="5"/>
        <v>-10.578300000000127</v>
      </c>
      <c r="F58" s="13">
        <f t="shared" si="6"/>
        <v>10.578300000000127</v>
      </c>
      <c r="G58" s="13">
        <f>SUMSQ($E$4:E58)/(A58-1)</f>
        <v>480366.88288666395</v>
      </c>
      <c r="H58" s="13">
        <f>SUM($F$4:F58)/(A58-1)</f>
        <v>457.31816909090924</v>
      </c>
      <c r="I58" s="9">
        <f t="shared" si="7"/>
        <v>0.14989797364319293</v>
      </c>
      <c r="J58" s="9">
        <f>AVERAGE($I$4:I58)</f>
        <v>9.3187488463244357</v>
      </c>
      <c r="K58" s="9">
        <f>SUM($E$4:E58)/H58</f>
        <v>-0.7155926051452105</v>
      </c>
      <c r="L58" s="13">
        <f t="shared" si="8"/>
        <v>571.64771136363652</v>
      </c>
    </row>
    <row r="59" spans="1:12" x14ac:dyDescent="0.3">
      <c r="A59" s="6">
        <v>57</v>
      </c>
      <c r="B59" s="6">
        <v>6812</v>
      </c>
      <c r="C59" s="13">
        <v>7052.3801000000003</v>
      </c>
      <c r="D59" s="13">
        <f t="shared" si="4"/>
        <v>7052.3801000000003</v>
      </c>
      <c r="E59" s="13">
        <f t="shared" si="5"/>
        <v>240.38010000000031</v>
      </c>
      <c r="F59" s="13">
        <f t="shared" si="6"/>
        <v>240.38010000000031</v>
      </c>
      <c r="G59" s="13">
        <f>SUMSQ($E$4:E59)/(A59-1)</f>
        <v>472820.73484361655</v>
      </c>
      <c r="H59" s="13">
        <f>SUM($F$4:F59)/(A59-1)</f>
        <v>453.44427500000012</v>
      </c>
      <c r="I59" s="9">
        <f t="shared" si="7"/>
        <v>3.5287742219612492</v>
      </c>
      <c r="J59" s="9">
        <f>AVERAGE($I$4:I59)</f>
        <v>9.215356442317951</v>
      </c>
      <c r="K59" s="9">
        <f>SUM($E$4:E59)/H59</f>
        <v>-0.19158561435140248</v>
      </c>
      <c r="L59" s="13">
        <f t="shared" si="8"/>
        <v>566.80534375000013</v>
      </c>
    </row>
    <row r="60" spans="1:12" x14ac:dyDescent="0.3">
      <c r="A60" s="6">
        <v>58</v>
      </c>
      <c r="B60" s="6">
        <v>6478</v>
      </c>
      <c r="C60" s="13">
        <v>6941.2734</v>
      </c>
      <c r="D60" s="13">
        <f t="shared" si="4"/>
        <v>6941.2734</v>
      </c>
      <c r="E60" s="13">
        <f t="shared" si="5"/>
        <v>463.27340000000004</v>
      </c>
      <c r="F60" s="13">
        <f t="shared" si="6"/>
        <v>463.27340000000004</v>
      </c>
      <c r="G60" s="13">
        <f>SUMSQ($E$4:E60)/(A60-1)</f>
        <v>468290.93674368574</v>
      </c>
      <c r="H60" s="13">
        <f>SUM($F$4:F60)/(A60-1)</f>
        <v>453.61671578947374</v>
      </c>
      <c r="I60" s="9">
        <f t="shared" si="7"/>
        <v>7.1514881136153132</v>
      </c>
      <c r="J60" s="9">
        <f>AVERAGE($I$4:I60)</f>
        <v>9.1791482260249211</v>
      </c>
      <c r="K60" s="9">
        <f>SUM($E$4:E60)/H60</f>
        <v>0.82977541809700028</v>
      </c>
      <c r="L60" s="13">
        <f t="shared" si="8"/>
        <v>567.02089473684214</v>
      </c>
    </row>
    <row r="61" spans="1:12" x14ac:dyDescent="0.3">
      <c r="A61" s="6">
        <v>59</v>
      </c>
      <c r="B61" s="6">
        <v>5630</v>
      </c>
      <c r="C61" s="13">
        <v>6785.7236000000003</v>
      </c>
      <c r="D61" s="13">
        <f t="shared" si="4"/>
        <v>6785.7236000000003</v>
      </c>
      <c r="E61" s="13">
        <f t="shared" si="5"/>
        <v>1155.7236000000003</v>
      </c>
      <c r="F61" s="13">
        <f t="shared" si="6"/>
        <v>1155.7236000000003</v>
      </c>
      <c r="G61" s="13">
        <f>SUMSQ($E$4:E61)/(A61-1)</f>
        <v>483246.21437908703</v>
      </c>
      <c r="H61" s="13">
        <f>SUM($F$4:F61)/(A61-1)</f>
        <v>465.72200689655182</v>
      </c>
      <c r="I61" s="9">
        <f t="shared" si="7"/>
        <v>20.527950266429844</v>
      </c>
      <c r="J61" s="9">
        <f>AVERAGE($I$4:I61)</f>
        <v>9.3748172267215573</v>
      </c>
      <c r="K61" s="9">
        <f>SUM($E$4:E61)/H61</f>
        <v>3.2897814088916801</v>
      </c>
      <c r="L61" s="13">
        <f t="shared" si="8"/>
        <v>582.15250862068979</v>
      </c>
    </row>
    <row r="62" spans="1:12" x14ac:dyDescent="0.3">
      <c r="A62" s="6">
        <v>60</v>
      </c>
      <c r="B62" s="6">
        <v>6663</v>
      </c>
      <c r="C62" s="13">
        <v>6368.9291000000003</v>
      </c>
      <c r="D62" s="13">
        <f t="shared" si="4"/>
        <v>6368.9291000000003</v>
      </c>
      <c r="E62" s="13">
        <f t="shared" si="5"/>
        <v>-294.07089999999971</v>
      </c>
      <c r="F62" s="13">
        <f t="shared" si="6"/>
        <v>294.07089999999971</v>
      </c>
      <c r="G62" s="13">
        <f>SUMSQ($E$4:E62)/(A62-1)</f>
        <v>476521.32420701452</v>
      </c>
      <c r="H62" s="13">
        <f>SUM($F$4:F62)/(A62-1)</f>
        <v>462.81266610169496</v>
      </c>
      <c r="I62" s="9">
        <f t="shared" si="7"/>
        <v>4.4134909200059989</v>
      </c>
      <c r="J62" s="9">
        <f>AVERAGE($I$4:I62)</f>
        <v>9.2907269503365484</v>
      </c>
      <c r="K62" s="9">
        <f>SUM($E$4:E62)/H62</f>
        <v>2.6750622674789954</v>
      </c>
      <c r="L62" s="13">
        <f t="shared" si="8"/>
        <v>578.5158326271187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3619-9BFF-409A-89FA-A55EAB74DA76}">
  <dimension ref="A1:L62"/>
  <sheetViews>
    <sheetView topLeftCell="A37" zoomScaleNormal="100" workbookViewId="0">
      <selection activeCell="N59" sqref="N59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5485.0235000000002</v>
      </c>
      <c r="D4" s="13">
        <f>C4</f>
        <v>5485.0235000000002</v>
      </c>
      <c r="E4" s="13">
        <f t="shared" ref="E4" si="0">D4-B4</f>
        <v>3.0235000000002401</v>
      </c>
      <c r="F4" s="13">
        <f t="shared" ref="F4" si="1">ABS(E4)</f>
        <v>3.0235000000002401</v>
      </c>
      <c r="G4" s="13">
        <f>SUMSQ($E$4:E4)/(A4-1)</f>
        <v>9.1415522500014514</v>
      </c>
      <c r="H4" s="13">
        <f>SUM($F$4:F4)/(A4-1)</f>
        <v>3.0235000000002401</v>
      </c>
      <c r="I4" s="9">
        <f t="shared" ref="I4" si="2">(F4/B4)*100</f>
        <v>5.515322874863627E-2</v>
      </c>
      <c r="J4" s="9">
        <f>AVERAGE($I$4:I4)</f>
        <v>5.515322874863627E-2</v>
      </c>
      <c r="K4" s="9">
        <f>SUM($E$4:E4)/H4</f>
        <v>1</v>
      </c>
      <c r="L4" s="13">
        <f t="shared" ref="L4" si="3">1.25*H4</f>
        <v>3.7793750000003001</v>
      </c>
    </row>
    <row r="5" spans="1:12" x14ac:dyDescent="0.3">
      <c r="A5" s="6">
        <v>3</v>
      </c>
      <c r="B5" s="13">
        <v>5459</v>
      </c>
      <c r="C5" s="13">
        <v>5528.3135000000002</v>
      </c>
      <c r="D5" s="13">
        <f t="shared" ref="D5:D62" si="4">C5</f>
        <v>5528.3135000000002</v>
      </c>
      <c r="E5" s="13">
        <f t="shared" ref="E5:E62" si="5">D5-B5</f>
        <v>69.313500000000204</v>
      </c>
      <c r="F5" s="13">
        <f t="shared" ref="F5:F62" si="6">ABS(E5)</f>
        <v>69.313500000000204</v>
      </c>
      <c r="G5" s="13">
        <f>SUMSQ($E$4:E5)/(A5-1)</f>
        <v>2406.7514172500146</v>
      </c>
      <c r="H5" s="13">
        <f>SUM($F$4:F5)/(A5-1)</f>
        <v>36.168500000000222</v>
      </c>
      <c r="I5" s="9">
        <f t="shared" ref="I5:I62" si="7">(F5/B5)*100</f>
        <v>1.2697105697014144</v>
      </c>
      <c r="J5" s="9">
        <f>AVERAGE($I$4:I5)</f>
        <v>0.66243189922502532</v>
      </c>
      <c r="K5" s="9">
        <f>SUM($E$4:E5)/H5</f>
        <v>2</v>
      </c>
      <c r="L5" s="13">
        <f t="shared" ref="L5:L62" si="8">1.25*H5</f>
        <v>45.210625000000277</v>
      </c>
    </row>
    <row r="6" spans="1:12" x14ac:dyDescent="0.3">
      <c r="A6" s="6">
        <v>4</v>
      </c>
      <c r="B6" s="13">
        <v>5815</v>
      </c>
      <c r="C6" s="13">
        <v>5751.6284999999998</v>
      </c>
      <c r="D6" s="13">
        <f t="shared" si="4"/>
        <v>5751.6284999999998</v>
      </c>
      <c r="E6" s="13">
        <f t="shared" si="5"/>
        <v>-63.371500000000196</v>
      </c>
      <c r="F6" s="13">
        <f t="shared" si="6"/>
        <v>63.371500000000196</v>
      </c>
      <c r="G6" s="13">
        <f>SUMSQ($E$4:E6)/(A6-1)</f>
        <v>2943.1499489166849</v>
      </c>
      <c r="H6" s="13">
        <f>SUM($F$4:F6)/(A6-1)</f>
        <v>45.236166666666882</v>
      </c>
      <c r="I6" s="9">
        <f t="shared" si="7"/>
        <v>1.0897936371453172</v>
      </c>
      <c r="J6" s="9">
        <f>AVERAGE($I$4:I6)</f>
        <v>0.80488581186512265</v>
      </c>
      <c r="K6" s="9">
        <f>SUM($E$4:E6)/H6</f>
        <v>0.19819318613057113</v>
      </c>
      <c r="L6" s="13">
        <f t="shared" si="8"/>
        <v>56.545208333333605</v>
      </c>
    </row>
    <row r="7" spans="1:12" x14ac:dyDescent="0.3">
      <c r="A7" s="6">
        <v>5</v>
      </c>
      <c r="B7" s="13">
        <v>6089</v>
      </c>
      <c r="C7" s="13">
        <v>6086.8060999999998</v>
      </c>
      <c r="D7" s="13">
        <f t="shared" si="4"/>
        <v>6086.8060999999998</v>
      </c>
      <c r="E7" s="13">
        <f t="shared" si="5"/>
        <v>-2.1939000000002125</v>
      </c>
      <c r="F7" s="13">
        <f t="shared" si="6"/>
        <v>2.1939000000002125</v>
      </c>
      <c r="G7" s="13">
        <f>SUMSQ($E$4:E7)/(A7-1)</f>
        <v>2208.565760990014</v>
      </c>
      <c r="H7" s="13">
        <f>SUM($F$4:F7)/(A7-1)</f>
        <v>34.475600000000213</v>
      </c>
      <c r="I7" s="9">
        <f t="shared" si="7"/>
        <v>3.6030546887834004E-2</v>
      </c>
      <c r="J7" s="9">
        <f>AVERAGE($I$4:I7)</f>
        <v>0.61267199562080044</v>
      </c>
      <c r="K7" s="9">
        <f>SUM($E$4:E7)/H7</f>
        <v>0.19641717620578011</v>
      </c>
      <c r="L7" s="13">
        <f t="shared" si="8"/>
        <v>43.094500000000266</v>
      </c>
    </row>
    <row r="8" spans="1:12" x14ac:dyDescent="0.3">
      <c r="A8" s="6">
        <v>6</v>
      </c>
      <c r="B8" s="13">
        <v>6044</v>
      </c>
      <c r="C8" s="13">
        <v>6149.6914999999999</v>
      </c>
      <c r="D8" s="13">
        <f t="shared" si="4"/>
        <v>6149.6914999999999</v>
      </c>
      <c r="E8" s="13">
        <f t="shared" si="5"/>
        <v>105.69149999999991</v>
      </c>
      <c r="F8" s="13">
        <f t="shared" si="6"/>
        <v>105.69149999999991</v>
      </c>
      <c r="G8" s="13">
        <f>SUMSQ($E$4:E8)/(A8-1)</f>
        <v>4000.9912432420069</v>
      </c>
      <c r="H8" s="13">
        <f>SUM($F$4:F8)/(A8-1)</f>
        <v>48.718780000000152</v>
      </c>
      <c r="I8" s="9">
        <f t="shared" si="7"/>
        <v>1.748701191264062</v>
      </c>
      <c r="J8" s="9">
        <f>AVERAGE($I$4:I8)</f>
        <v>0.83987783474945277</v>
      </c>
      <c r="K8" s="9">
        <f>SUM($E$4:E8)/H8</f>
        <v>2.3084137164354197</v>
      </c>
      <c r="L8" s="13">
        <f t="shared" si="8"/>
        <v>60.89847500000019</v>
      </c>
    </row>
    <row r="9" spans="1:12" x14ac:dyDescent="0.3">
      <c r="A9" s="6">
        <v>7</v>
      </c>
      <c r="B9" s="13">
        <v>6538</v>
      </c>
      <c r="C9" s="13">
        <v>6376.9447</v>
      </c>
      <c r="D9" s="13">
        <f t="shared" si="4"/>
        <v>6376.9447</v>
      </c>
      <c r="E9" s="13">
        <f t="shared" si="5"/>
        <v>-161.05529999999999</v>
      </c>
      <c r="F9" s="13">
        <f t="shared" si="6"/>
        <v>161.05529999999999</v>
      </c>
      <c r="G9" s="13">
        <f>SUMSQ($E$4:E9)/(A9-1)</f>
        <v>7657.2943123833384</v>
      </c>
      <c r="H9" s="13">
        <f>SUM($F$4:F9)/(A9-1)</f>
        <v>67.441533333333453</v>
      </c>
      <c r="I9" s="9">
        <f t="shared" si="7"/>
        <v>2.4633725910064239</v>
      </c>
      <c r="J9" s="9">
        <f>AVERAGE($I$4:I9)</f>
        <v>1.1104602941256145</v>
      </c>
      <c r="K9" s="9">
        <f>SUM($E$4:E9)/H9</f>
        <v>-0.72050852936321086</v>
      </c>
      <c r="L9" s="13">
        <f t="shared" si="8"/>
        <v>84.301916666666813</v>
      </c>
    </row>
    <row r="10" spans="1:12" x14ac:dyDescent="0.3">
      <c r="A10" s="6">
        <v>8</v>
      </c>
      <c r="B10" s="13">
        <v>6219</v>
      </c>
      <c r="C10" s="13">
        <v>6162.0838999999996</v>
      </c>
      <c r="D10" s="13">
        <f t="shared" si="4"/>
        <v>6162.0838999999996</v>
      </c>
      <c r="E10" s="13">
        <f t="shared" si="5"/>
        <v>-56.91610000000037</v>
      </c>
      <c r="F10" s="13">
        <f t="shared" si="6"/>
        <v>56.91610000000037</v>
      </c>
      <c r="G10" s="13">
        <f>SUMSQ($E$4:E10)/(A10-1)</f>
        <v>7026.1726162157238</v>
      </c>
      <c r="H10" s="13">
        <f>SUM($F$4:F10)/(A10-1)</f>
        <v>65.937900000000155</v>
      </c>
      <c r="I10" s="9">
        <f t="shared" si="7"/>
        <v>0.91519697700595537</v>
      </c>
      <c r="J10" s="9">
        <f>AVERAGE($I$4:I10)</f>
        <v>1.0825655345370919</v>
      </c>
      <c r="K10" s="9">
        <f>SUM($E$4:E10)/H10</f>
        <v>-1.6001161699113888</v>
      </c>
      <c r="L10" s="13">
        <f t="shared" si="8"/>
        <v>82.422375000000187</v>
      </c>
    </row>
    <row r="11" spans="1:12" x14ac:dyDescent="0.3">
      <c r="A11" s="6">
        <v>9</v>
      </c>
      <c r="B11" s="13">
        <v>5935</v>
      </c>
      <c r="C11" s="13">
        <v>6111.1247000000003</v>
      </c>
      <c r="D11" s="13">
        <f t="shared" si="4"/>
        <v>6111.1247000000003</v>
      </c>
      <c r="E11" s="13">
        <f t="shared" si="5"/>
        <v>176.1247000000003</v>
      </c>
      <c r="F11" s="13">
        <f t="shared" si="6"/>
        <v>176.1247000000003</v>
      </c>
      <c r="G11" s="13">
        <f>SUMSQ($E$4:E11)/(A11-1)</f>
        <v>10025.389782950022</v>
      </c>
      <c r="H11" s="13">
        <f>SUM($F$4:F11)/(A11-1)</f>
        <v>79.711250000000177</v>
      </c>
      <c r="I11" s="9">
        <f t="shared" si="7"/>
        <v>2.9675602358888007</v>
      </c>
      <c r="J11" s="9">
        <f>AVERAGE($I$4:I11)</f>
        <v>1.3181898722060554</v>
      </c>
      <c r="K11" s="9">
        <f>SUM($E$4:E11)/H11</f>
        <v>0.88590255453276334</v>
      </c>
      <c r="L11" s="13">
        <f t="shared" si="8"/>
        <v>99.639062500000222</v>
      </c>
    </row>
    <row r="12" spans="1:12" x14ac:dyDescent="0.3">
      <c r="A12" s="6">
        <v>10</v>
      </c>
      <c r="B12" s="13">
        <v>6401</v>
      </c>
      <c r="C12" s="13">
        <v>6274.9395999999997</v>
      </c>
      <c r="D12" s="13">
        <f t="shared" si="4"/>
        <v>6274.9395999999997</v>
      </c>
      <c r="E12" s="13">
        <f t="shared" si="5"/>
        <v>-126.0604000000003</v>
      </c>
      <c r="F12" s="13">
        <f t="shared" si="6"/>
        <v>126.0604000000003</v>
      </c>
      <c r="G12" s="13">
        <f>SUMSQ($E$4:E12)/(A12-1)</f>
        <v>10677.149190195583</v>
      </c>
      <c r="H12" s="13">
        <f>SUM($F$4:F12)/(A12-1)</f>
        <v>84.86115555555574</v>
      </c>
      <c r="I12" s="9">
        <f t="shared" si="7"/>
        <v>1.969386033432281</v>
      </c>
      <c r="J12" s="9">
        <f>AVERAGE($I$4:I12)</f>
        <v>1.3905450012311915</v>
      </c>
      <c r="K12" s="9">
        <f>SUM($E$4:E12)/H12</f>
        <v>-0.65334957598713228</v>
      </c>
      <c r="L12" s="13">
        <f t="shared" si="8"/>
        <v>106.07644444444468</v>
      </c>
    </row>
    <row r="13" spans="1:12" x14ac:dyDescent="0.3">
      <c r="A13" s="6">
        <v>11</v>
      </c>
      <c r="B13" s="13">
        <v>5652</v>
      </c>
      <c r="C13" s="13">
        <v>5858.7411000000002</v>
      </c>
      <c r="D13" s="13">
        <f t="shared" si="4"/>
        <v>5858.7411000000002</v>
      </c>
      <c r="E13" s="13">
        <f t="shared" si="5"/>
        <v>206.74110000000019</v>
      </c>
      <c r="F13" s="13">
        <f t="shared" si="6"/>
        <v>206.74110000000019</v>
      </c>
      <c r="G13" s="13">
        <f>SUMSQ($E$4:E13)/(A13-1)</f>
        <v>13883.622514097031</v>
      </c>
      <c r="H13" s="13">
        <f>SUM($F$4:F13)/(A13-1)</f>
        <v>97.049150000000196</v>
      </c>
      <c r="I13" s="9">
        <f t="shared" si="7"/>
        <v>3.6578397027600884</v>
      </c>
      <c r="J13" s="9">
        <f>AVERAGE($I$4:I13)</f>
        <v>1.6172744713840814</v>
      </c>
      <c r="K13" s="9">
        <f>SUM($E$4:E13)/H13</f>
        <v>1.5589739838009862</v>
      </c>
      <c r="L13" s="13">
        <f t="shared" si="8"/>
        <v>121.31143750000024</v>
      </c>
    </row>
    <row r="14" spans="1:12" x14ac:dyDescent="0.3">
      <c r="A14" s="6">
        <v>12</v>
      </c>
      <c r="B14" s="13">
        <v>5636</v>
      </c>
      <c r="C14" s="13">
        <v>5903.4085999999998</v>
      </c>
      <c r="D14" s="13">
        <f t="shared" si="4"/>
        <v>5903.4085999999998</v>
      </c>
      <c r="E14" s="13">
        <f t="shared" si="5"/>
        <v>267.40859999999975</v>
      </c>
      <c r="F14" s="13">
        <f t="shared" si="6"/>
        <v>267.40859999999975</v>
      </c>
      <c r="G14" s="13">
        <f>SUMSQ($E$4:E14)/(A14-1)</f>
        <v>19122.144044993653</v>
      </c>
      <c r="H14" s="13">
        <f>SUM($F$4:F14)/(A14-1)</f>
        <v>112.53637272727288</v>
      </c>
      <c r="I14" s="9">
        <f t="shared" si="7"/>
        <v>4.7446522356281013</v>
      </c>
      <c r="J14" s="9">
        <f>AVERAGE($I$4:I14)</f>
        <v>1.9015815408608105</v>
      </c>
      <c r="K14" s="9">
        <f>SUM($E$4:E14)/H14</f>
        <v>3.7206255173579748</v>
      </c>
      <c r="L14" s="13">
        <f t="shared" si="8"/>
        <v>140.67046590909109</v>
      </c>
    </row>
    <row r="15" spans="1:12" x14ac:dyDescent="0.3">
      <c r="A15" s="6">
        <v>13</v>
      </c>
      <c r="B15" s="13">
        <v>6655</v>
      </c>
      <c r="C15" s="13">
        <v>6320.7569000000003</v>
      </c>
      <c r="D15" s="13">
        <f t="shared" si="4"/>
        <v>6320.7569000000003</v>
      </c>
      <c r="E15" s="13">
        <f t="shared" si="5"/>
        <v>-334.24309999999969</v>
      </c>
      <c r="F15" s="13">
        <f t="shared" si="6"/>
        <v>334.24309999999969</v>
      </c>
      <c r="G15" s="13">
        <f>SUMSQ($E$4:E15)/(A15-1)</f>
        <v>26838.502866045001</v>
      </c>
      <c r="H15" s="13">
        <f>SUM($F$4:F15)/(A15-1)</f>
        <v>131.01193333333345</v>
      </c>
      <c r="I15" s="9">
        <f t="shared" si="7"/>
        <v>5.022435762584518</v>
      </c>
      <c r="J15" s="9">
        <f>AVERAGE($I$4:I15)</f>
        <v>2.1616527260044527</v>
      </c>
      <c r="K15" s="9">
        <f>SUM($E$4:E15)/H15</f>
        <v>0.64469394391045121</v>
      </c>
      <c r="L15" s="13">
        <f t="shared" si="8"/>
        <v>163.76491666666681</v>
      </c>
    </row>
    <row r="16" spans="1:12" x14ac:dyDescent="0.3">
      <c r="A16" s="6">
        <v>14</v>
      </c>
      <c r="B16" s="13">
        <v>6597</v>
      </c>
      <c r="C16" s="13">
        <v>6235.1202000000003</v>
      </c>
      <c r="D16" s="13">
        <f t="shared" si="4"/>
        <v>6235.1202000000003</v>
      </c>
      <c r="E16" s="13">
        <f t="shared" si="5"/>
        <v>-361.8797999999997</v>
      </c>
      <c r="F16" s="13">
        <f t="shared" si="6"/>
        <v>361.8797999999997</v>
      </c>
      <c r="G16" s="13">
        <f>SUMSQ($E$4:E16)/(A16-1)</f>
        <v>34847.617233890756</v>
      </c>
      <c r="H16" s="13">
        <f>SUM($F$4:F16)/(A16-1)</f>
        <v>148.77100000000007</v>
      </c>
      <c r="I16" s="9">
        <f t="shared" si="7"/>
        <v>5.4855206912232788</v>
      </c>
      <c r="J16" s="9">
        <f>AVERAGE($I$4:I16)</f>
        <v>2.417334877175132</v>
      </c>
      <c r="K16" s="9">
        <f>SUM($E$4:E16)/H16</f>
        <v>-1.8647263243508461</v>
      </c>
      <c r="L16" s="13">
        <f t="shared" si="8"/>
        <v>185.96375000000009</v>
      </c>
    </row>
    <row r="17" spans="1:12" x14ac:dyDescent="0.3">
      <c r="A17" s="6">
        <v>15</v>
      </c>
      <c r="B17" s="6">
        <v>4745</v>
      </c>
      <c r="C17" s="13">
        <v>5253.1354000000001</v>
      </c>
      <c r="D17" s="13">
        <f t="shared" si="4"/>
        <v>5253.1354000000001</v>
      </c>
      <c r="E17" s="13">
        <f t="shared" si="5"/>
        <v>508.13540000000012</v>
      </c>
      <c r="F17" s="13">
        <f t="shared" si="6"/>
        <v>508.13540000000012</v>
      </c>
      <c r="G17" s="13">
        <f>SUMSQ($E$4:E17)/(A17-1)</f>
        <v>50801.472055267135</v>
      </c>
      <c r="H17" s="13">
        <f>SUM($F$4:F17)/(A17-1)</f>
        <v>174.43988571428579</v>
      </c>
      <c r="I17" s="9">
        <f t="shared" si="7"/>
        <v>10.708859852476294</v>
      </c>
      <c r="J17" s="9">
        <f>AVERAGE($I$4:I17)</f>
        <v>3.0095866611252151</v>
      </c>
      <c r="K17" s="9">
        <f>SUM($E$4:E17)/H17</f>
        <v>1.3226229715484474</v>
      </c>
      <c r="L17" s="13">
        <f t="shared" si="8"/>
        <v>218.04985714285723</v>
      </c>
    </row>
    <row r="18" spans="1:12" x14ac:dyDescent="0.3">
      <c r="A18" s="6">
        <v>16</v>
      </c>
      <c r="B18" s="6">
        <v>1955</v>
      </c>
      <c r="C18" s="13">
        <v>3252.1145000000001</v>
      </c>
      <c r="D18" s="13">
        <f t="shared" si="4"/>
        <v>3252.1145000000001</v>
      </c>
      <c r="E18" s="13">
        <f t="shared" si="5"/>
        <v>1297.1145000000001</v>
      </c>
      <c r="F18" s="13">
        <f t="shared" si="6"/>
        <v>1297.1145000000001</v>
      </c>
      <c r="G18" s="13">
        <f>SUMSQ($E$4:E18)/(A18-1)</f>
        <v>159581.77565893266</v>
      </c>
      <c r="H18" s="13">
        <f>SUM($F$4:F18)/(A18-1)</f>
        <v>249.28486000000009</v>
      </c>
      <c r="I18" s="9">
        <f t="shared" si="7"/>
        <v>66.348567774936072</v>
      </c>
      <c r="J18" s="9">
        <f>AVERAGE($I$4:I18)</f>
        <v>7.2321854020459391</v>
      </c>
      <c r="K18" s="9">
        <f>SUM($E$4:E18)/H18</f>
        <v>6.1288627797131356</v>
      </c>
      <c r="L18" s="13">
        <f t="shared" si="8"/>
        <v>311.60607500000015</v>
      </c>
    </row>
    <row r="19" spans="1:12" x14ac:dyDescent="0.3">
      <c r="A19" s="6">
        <v>17</v>
      </c>
      <c r="B19" s="6">
        <v>3353</v>
      </c>
      <c r="C19" s="13">
        <v>3668.4598000000001</v>
      </c>
      <c r="D19" s="13">
        <f t="shared" si="4"/>
        <v>3668.4598000000001</v>
      </c>
      <c r="E19" s="13">
        <f t="shared" si="5"/>
        <v>315.45980000000009</v>
      </c>
      <c r="F19" s="13">
        <f t="shared" si="6"/>
        <v>315.45980000000009</v>
      </c>
      <c r="G19" s="13">
        <f>SUMSQ($E$4:E19)/(A19-1)</f>
        <v>155827.59501875189</v>
      </c>
      <c r="H19" s="13">
        <f>SUM($F$4:F19)/(A19-1)</f>
        <v>253.42079375000009</v>
      </c>
      <c r="I19" s="9">
        <f t="shared" si="7"/>
        <v>9.4082851178049527</v>
      </c>
      <c r="J19" s="9">
        <f>AVERAGE($I$4:I19)</f>
        <v>7.3681916342808771</v>
      </c>
      <c r="K19" s="9">
        <f>SUM($E$4:E19)/H19</f>
        <v>7.2736434635999547</v>
      </c>
      <c r="L19" s="13">
        <f t="shared" si="8"/>
        <v>316.77599218750009</v>
      </c>
    </row>
    <row r="20" spans="1:12" x14ac:dyDescent="0.3">
      <c r="A20" s="6">
        <v>18</v>
      </c>
      <c r="B20" s="6">
        <v>4316</v>
      </c>
      <c r="C20" s="13">
        <v>4265.951</v>
      </c>
      <c r="D20" s="13">
        <f t="shared" si="4"/>
        <v>4265.951</v>
      </c>
      <c r="E20" s="13">
        <f t="shared" si="5"/>
        <v>-50.048999999999978</v>
      </c>
      <c r="F20" s="13">
        <f t="shared" si="6"/>
        <v>50.048999999999978</v>
      </c>
      <c r="G20" s="13">
        <f>SUMSQ($E$4:E20)/(A20-1)</f>
        <v>146808.61310006058</v>
      </c>
      <c r="H20" s="13">
        <f>SUM($F$4:F20)/(A20-1)</f>
        <v>241.4577470588236</v>
      </c>
      <c r="I20" s="9">
        <f t="shared" si="7"/>
        <v>1.159615384615384</v>
      </c>
      <c r="J20" s="9">
        <f>AVERAGE($I$4:I20)</f>
        <v>7.002981266653495</v>
      </c>
      <c r="K20" s="9">
        <f>SUM($E$4:E20)/H20</f>
        <v>7.4267383086413581</v>
      </c>
      <c r="L20" s="13">
        <f t="shared" si="8"/>
        <v>301.82218382352949</v>
      </c>
    </row>
    <row r="21" spans="1:12" x14ac:dyDescent="0.3">
      <c r="A21" s="6">
        <v>19</v>
      </c>
      <c r="B21" s="6">
        <v>4479</v>
      </c>
      <c r="C21" s="13">
        <v>4531.8388999999997</v>
      </c>
      <c r="D21" s="13">
        <f t="shared" si="4"/>
        <v>4531.8388999999997</v>
      </c>
      <c r="E21" s="13">
        <f t="shared" si="5"/>
        <v>52.83889999999974</v>
      </c>
      <c r="F21" s="13">
        <f t="shared" si="6"/>
        <v>52.83889999999974</v>
      </c>
      <c r="G21" s="13">
        <f>SUMSQ($E$4:E21)/(A21-1)</f>
        <v>138807.68733634669</v>
      </c>
      <c r="H21" s="13">
        <f>SUM($F$4:F21)/(A21-1)</f>
        <v>230.97892222222228</v>
      </c>
      <c r="I21" s="9">
        <f t="shared" si="7"/>
        <v>1.179703058718458</v>
      </c>
      <c r="J21" s="9">
        <f>AVERAGE($I$4:I21)</f>
        <v>6.6794658106571037</v>
      </c>
      <c r="K21" s="9">
        <f>SUM($E$4:E21)/H21</f>
        <v>7.9924279767134108</v>
      </c>
      <c r="L21" s="13">
        <f t="shared" si="8"/>
        <v>288.72365277777783</v>
      </c>
    </row>
    <row r="22" spans="1:12" x14ac:dyDescent="0.3">
      <c r="A22" s="6">
        <v>20</v>
      </c>
      <c r="B22" s="6">
        <v>5035</v>
      </c>
      <c r="C22" s="13">
        <v>4876.4210999999996</v>
      </c>
      <c r="D22" s="13">
        <f t="shared" si="4"/>
        <v>4876.4210999999996</v>
      </c>
      <c r="E22" s="13">
        <f t="shared" si="5"/>
        <v>-158.57890000000043</v>
      </c>
      <c r="F22" s="13">
        <f t="shared" si="6"/>
        <v>158.57890000000043</v>
      </c>
      <c r="G22" s="13">
        <f>SUMSQ($E$4:E22)/(A22-1)</f>
        <v>132825.55997786581</v>
      </c>
      <c r="H22" s="13">
        <f>SUM($F$4:F22)/(A22-1)</f>
        <v>227.16839473684217</v>
      </c>
      <c r="I22" s="9">
        <f t="shared" si="7"/>
        <v>3.1495312810327789</v>
      </c>
      <c r="J22" s="9">
        <f>AVERAGE($I$4:I22)</f>
        <v>6.4936797827821398</v>
      </c>
      <c r="K22" s="9">
        <f>SUM($E$4:E22)/H22</f>
        <v>7.4284255164757758</v>
      </c>
      <c r="L22" s="13">
        <f t="shared" si="8"/>
        <v>283.96049342105272</v>
      </c>
    </row>
    <row r="23" spans="1:12" x14ac:dyDescent="0.3">
      <c r="A23" s="6">
        <v>21</v>
      </c>
      <c r="B23" s="6">
        <v>5604</v>
      </c>
      <c r="C23" s="13">
        <v>5510.8122999999996</v>
      </c>
      <c r="D23" s="13">
        <f t="shared" si="4"/>
        <v>5510.8122999999996</v>
      </c>
      <c r="E23" s="13">
        <f t="shared" si="5"/>
        <v>-93.187700000000405</v>
      </c>
      <c r="F23" s="13">
        <f t="shared" si="6"/>
        <v>93.187700000000405</v>
      </c>
      <c r="G23" s="13">
        <f>SUMSQ($E$4:E23)/(A23-1)</f>
        <v>126618.47935053702</v>
      </c>
      <c r="H23" s="13">
        <f>SUM($F$4:F23)/(A23-1)</f>
        <v>220.46936000000011</v>
      </c>
      <c r="I23" s="9">
        <f t="shared" si="7"/>
        <v>1.6628783012134263</v>
      </c>
      <c r="J23" s="9">
        <f>AVERAGE($I$4:I23)</f>
        <v>6.2521397087037034</v>
      </c>
      <c r="K23" s="9">
        <f>SUM($E$4:E23)/H23</f>
        <v>7.2314620045161773</v>
      </c>
      <c r="L23" s="13">
        <f t="shared" si="8"/>
        <v>275.58670000000012</v>
      </c>
    </row>
    <row r="24" spans="1:12" x14ac:dyDescent="0.3">
      <c r="A24" s="6">
        <v>22</v>
      </c>
      <c r="B24" s="6">
        <v>5937</v>
      </c>
      <c r="C24" s="13">
        <v>5743.8523999999998</v>
      </c>
      <c r="D24" s="13">
        <f t="shared" si="4"/>
        <v>5743.8523999999998</v>
      </c>
      <c r="E24" s="13">
        <f t="shared" si="5"/>
        <v>-193.14760000000024</v>
      </c>
      <c r="F24" s="13">
        <f t="shared" si="6"/>
        <v>193.14760000000024</v>
      </c>
      <c r="G24" s="13">
        <f>SUMSQ($E$4:E24)/(A24-1)</f>
        <v>122365.50392364287</v>
      </c>
      <c r="H24" s="13">
        <f>SUM($F$4:F24)/(A24-1)</f>
        <v>219.16832380952391</v>
      </c>
      <c r="I24" s="9">
        <f t="shared" si="7"/>
        <v>3.2532861714670749</v>
      </c>
      <c r="J24" s="9">
        <f>AVERAGE($I$4:I24)</f>
        <v>6.109337159311484</v>
      </c>
      <c r="K24" s="9">
        <f>SUM($E$4:E24)/H24</f>
        <v>6.393114550703662</v>
      </c>
      <c r="L24" s="13">
        <f t="shared" si="8"/>
        <v>273.9604047619049</v>
      </c>
    </row>
    <row r="25" spans="1:12" x14ac:dyDescent="0.3">
      <c r="A25" s="6">
        <v>23</v>
      </c>
      <c r="B25" s="6">
        <v>5074</v>
      </c>
      <c r="C25" s="13">
        <v>5309.1779999999999</v>
      </c>
      <c r="D25" s="13">
        <f t="shared" si="4"/>
        <v>5309.1779999999999</v>
      </c>
      <c r="E25" s="13">
        <f t="shared" si="5"/>
        <v>235.17799999999988</v>
      </c>
      <c r="F25" s="13">
        <f t="shared" si="6"/>
        <v>235.17799999999988</v>
      </c>
      <c r="G25" s="13">
        <f>SUMSQ($E$4:E25)/(A25-1)</f>
        <v>119317.4670036591</v>
      </c>
      <c r="H25" s="13">
        <f>SUM($F$4:F25)/(A25-1)</f>
        <v>219.89603636363645</v>
      </c>
      <c r="I25" s="9">
        <f t="shared" si="7"/>
        <v>4.6349625541978687</v>
      </c>
      <c r="J25" s="9">
        <f>AVERAGE($I$4:I25)</f>
        <v>6.0423201318063198</v>
      </c>
      <c r="K25" s="9">
        <f>SUM($E$4:E25)/H25</f>
        <v>7.4414538209047807</v>
      </c>
      <c r="L25" s="13">
        <f t="shared" si="8"/>
        <v>274.87004545454556</v>
      </c>
    </row>
    <row r="26" spans="1:12" x14ac:dyDescent="0.3">
      <c r="A26" s="6">
        <v>24</v>
      </c>
      <c r="B26" s="6">
        <v>5353</v>
      </c>
      <c r="C26" s="13">
        <v>5394.2250000000004</v>
      </c>
      <c r="D26" s="13">
        <f t="shared" si="4"/>
        <v>5394.2250000000004</v>
      </c>
      <c r="E26" s="13">
        <f t="shared" si="5"/>
        <v>41.225000000000364</v>
      </c>
      <c r="F26" s="13">
        <f t="shared" si="6"/>
        <v>41.225000000000364</v>
      </c>
      <c r="G26" s="13">
        <f>SUMSQ($E$4:E26)/(A26-1)</f>
        <v>114203.64237849999</v>
      </c>
      <c r="H26" s="13">
        <f>SUM($F$4:F26)/(A26-1)</f>
        <v>212.12773043478271</v>
      </c>
      <c r="I26" s="9">
        <f t="shared" si="7"/>
        <v>0.77012889968242793</v>
      </c>
      <c r="J26" s="9">
        <f>AVERAGE($I$4:I26)</f>
        <v>5.8130944260618023</v>
      </c>
      <c r="K26" s="9">
        <f>SUM($E$4:E26)/H26</f>
        <v>7.9083069269708597</v>
      </c>
      <c r="L26" s="13">
        <f t="shared" si="8"/>
        <v>265.15966304347836</v>
      </c>
    </row>
    <row r="27" spans="1:12" x14ac:dyDescent="0.3">
      <c r="A27" s="6">
        <v>25</v>
      </c>
      <c r="B27" s="6">
        <v>5139</v>
      </c>
      <c r="C27" s="13">
        <v>5306.7447000000002</v>
      </c>
      <c r="D27" s="13">
        <f t="shared" si="4"/>
        <v>5306.7447000000002</v>
      </c>
      <c r="E27" s="13">
        <f t="shared" si="5"/>
        <v>167.74470000000019</v>
      </c>
      <c r="F27" s="13">
        <f t="shared" si="6"/>
        <v>167.74470000000019</v>
      </c>
      <c r="G27" s="13">
        <f>SUMSQ($E$4:E27)/(A27-1)</f>
        <v>110617.58579514957</v>
      </c>
      <c r="H27" s="13">
        <f>SUM($F$4:F27)/(A27-1)</f>
        <v>210.27843750000011</v>
      </c>
      <c r="I27" s="9">
        <f t="shared" si="7"/>
        <v>3.2641506129597238</v>
      </c>
      <c r="J27" s="9">
        <f>AVERAGE($I$4:I27)</f>
        <v>5.7068884338492154</v>
      </c>
      <c r="K27" s="9">
        <f>SUM($E$4:E27)/H27</f>
        <v>8.7755830884942672</v>
      </c>
      <c r="L27" s="13">
        <f t="shared" si="8"/>
        <v>262.84804687500014</v>
      </c>
    </row>
    <row r="28" spans="1:12" x14ac:dyDescent="0.3">
      <c r="A28" s="6">
        <v>26</v>
      </c>
      <c r="B28" s="6">
        <v>5589</v>
      </c>
      <c r="C28" s="13">
        <v>5746.7491</v>
      </c>
      <c r="D28" s="13">
        <f t="shared" si="4"/>
        <v>5746.7491</v>
      </c>
      <c r="E28" s="13">
        <f t="shared" si="5"/>
        <v>157.7491</v>
      </c>
      <c r="F28" s="13">
        <f t="shared" si="6"/>
        <v>157.7491</v>
      </c>
      <c r="G28" s="13">
        <f>SUMSQ($E$4:E28)/(A28-1)</f>
        <v>107188.273505376</v>
      </c>
      <c r="H28" s="13">
        <f>SUM($F$4:F28)/(A28-1)</f>
        <v>208.17726400000009</v>
      </c>
      <c r="I28" s="9">
        <f t="shared" si="7"/>
        <v>2.8224923957774197</v>
      </c>
      <c r="J28" s="9">
        <f>AVERAGE($I$4:I28)</f>
        <v>5.5915125923263442</v>
      </c>
      <c r="K28" s="9">
        <f>SUM($E$4:E28)/H28</f>
        <v>9.6219200959428441</v>
      </c>
      <c r="L28" s="13">
        <f t="shared" si="8"/>
        <v>260.22158000000013</v>
      </c>
    </row>
    <row r="29" spans="1:12" x14ac:dyDescent="0.3">
      <c r="A29" s="6">
        <v>27</v>
      </c>
      <c r="B29" s="6">
        <v>6980</v>
      </c>
      <c r="C29" s="13">
        <v>6726.3962000000001</v>
      </c>
      <c r="D29" s="13">
        <f t="shared" si="4"/>
        <v>6726.3962000000001</v>
      </c>
      <c r="E29" s="13">
        <f t="shared" si="5"/>
        <v>-253.60379999999986</v>
      </c>
      <c r="F29" s="13">
        <f t="shared" si="6"/>
        <v>253.60379999999986</v>
      </c>
      <c r="G29" s="13">
        <f>SUMSQ($E$4:E29)/(A29-1)</f>
        <v>105539.29711572461</v>
      </c>
      <c r="H29" s="13">
        <f>SUM($F$4:F29)/(A29-1)</f>
        <v>209.92443846153856</v>
      </c>
      <c r="I29" s="9">
        <f t="shared" si="7"/>
        <v>3.6332922636103131</v>
      </c>
      <c r="J29" s="9">
        <f>AVERAGE($I$4:I29)</f>
        <v>5.5161964258372658</v>
      </c>
      <c r="K29" s="9">
        <f>SUM($E$4:E29)/H29</f>
        <v>8.3337662485662829</v>
      </c>
      <c r="L29" s="13">
        <f t="shared" si="8"/>
        <v>262.4055480769232</v>
      </c>
    </row>
    <row r="30" spans="1:12" x14ac:dyDescent="0.3">
      <c r="A30" s="6">
        <v>28</v>
      </c>
      <c r="B30" s="6">
        <v>6340</v>
      </c>
      <c r="C30" s="13">
        <v>6410.9723000000004</v>
      </c>
      <c r="D30" s="13">
        <f t="shared" si="4"/>
        <v>6410.9723000000004</v>
      </c>
      <c r="E30" s="13">
        <f t="shared" si="5"/>
        <v>70.972300000000359</v>
      </c>
      <c r="F30" s="13">
        <f t="shared" si="6"/>
        <v>70.972300000000359</v>
      </c>
      <c r="G30" s="13">
        <f>SUMSQ($E$4:E30)/(A30-1)</f>
        <v>101816.99231022703</v>
      </c>
      <c r="H30" s="13">
        <f>SUM($F$4:F30)/(A30-1)</f>
        <v>204.77806296296308</v>
      </c>
      <c r="I30" s="9">
        <f t="shared" si="7"/>
        <v>1.1194369085173559</v>
      </c>
      <c r="J30" s="9">
        <f>AVERAGE($I$4:I30)</f>
        <v>5.353353480751343</v>
      </c>
      <c r="K30" s="9">
        <f>SUM($E$4:E30)/H30</f>
        <v>8.8897876738352117</v>
      </c>
      <c r="L30" s="13">
        <f t="shared" si="8"/>
        <v>255.97257870370385</v>
      </c>
    </row>
    <row r="31" spans="1:12" x14ac:dyDescent="0.3">
      <c r="A31" s="6">
        <v>29</v>
      </c>
      <c r="B31" s="6">
        <v>6747</v>
      </c>
      <c r="C31" s="13">
        <v>6642.1767</v>
      </c>
      <c r="D31" s="13">
        <f t="shared" si="4"/>
        <v>6642.1767</v>
      </c>
      <c r="E31" s="13">
        <f t="shared" si="5"/>
        <v>-104.82330000000002</v>
      </c>
      <c r="F31" s="13">
        <f t="shared" si="6"/>
        <v>104.82330000000002</v>
      </c>
      <c r="G31" s="13">
        <f>SUMSQ($E$4:E31)/(A31-1)</f>
        <v>98573.097021393565</v>
      </c>
      <c r="H31" s="13">
        <f>SUM($F$4:F31)/(A31-1)</f>
        <v>201.20825000000011</v>
      </c>
      <c r="I31" s="9">
        <f t="shared" si="7"/>
        <v>1.5536282792352161</v>
      </c>
      <c r="J31" s="9">
        <f>AVERAGE($I$4:I31)</f>
        <v>5.2176490092686247</v>
      </c>
      <c r="K31" s="9">
        <f>SUM($E$4:E31)/H31</f>
        <v>8.5265400399834466</v>
      </c>
      <c r="L31" s="13">
        <f t="shared" si="8"/>
        <v>251.51031250000014</v>
      </c>
    </row>
    <row r="32" spans="1:12" x14ac:dyDescent="0.3">
      <c r="A32" s="6">
        <v>30</v>
      </c>
      <c r="B32" s="6">
        <v>6515</v>
      </c>
      <c r="C32" s="13">
        <v>6535.3233</v>
      </c>
      <c r="D32" s="13">
        <f t="shared" si="4"/>
        <v>6535.3233</v>
      </c>
      <c r="E32" s="13">
        <f t="shared" si="5"/>
        <v>20.323300000000017</v>
      </c>
      <c r="F32" s="13">
        <f t="shared" si="6"/>
        <v>20.323300000000017</v>
      </c>
      <c r="G32" s="13">
        <f>SUMSQ($E$4:E32)/(A32-1)</f>
        <v>95188.267349031375</v>
      </c>
      <c r="H32" s="13">
        <f>SUM($F$4:F32)/(A32-1)</f>
        <v>194.97083793103459</v>
      </c>
      <c r="I32" s="9">
        <f t="shared" si="7"/>
        <v>0.31194627782041467</v>
      </c>
      <c r="J32" s="9">
        <f>AVERAGE($I$4:I32)</f>
        <v>5.0484868461152379</v>
      </c>
      <c r="K32" s="9">
        <f>SUM($E$4:E32)/H32</f>
        <v>8.9035545952468915</v>
      </c>
      <c r="L32" s="13">
        <f t="shared" si="8"/>
        <v>243.71354741379324</v>
      </c>
    </row>
    <row r="33" spans="1:12" x14ac:dyDescent="0.3">
      <c r="A33" s="6">
        <v>31</v>
      </c>
      <c r="B33" s="6">
        <v>6367</v>
      </c>
      <c r="C33" s="13">
        <v>6458.3085000000001</v>
      </c>
      <c r="D33" s="13">
        <f t="shared" si="4"/>
        <v>6458.3085000000001</v>
      </c>
      <c r="E33" s="13">
        <f t="shared" si="5"/>
        <v>91.308500000000095</v>
      </c>
      <c r="F33" s="13">
        <f t="shared" si="6"/>
        <v>91.308500000000095</v>
      </c>
      <c r="G33" s="13">
        <f>SUMSQ($E$4:E33)/(A33-1)</f>
        <v>92293.233176471986</v>
      </c>
      <c r="H33" s="13">
        <f>SUM($F$4:F33)/(A33-1)</f>
        <v>191.51542666666677</v>
      </c>
      <c r="I33" s="9">
        <f t="shared" si="7"/>
        <v>1.4340898382283664</v>
      </c>
      <c r="J33" s="9">
        <f>AVERAGE($I$4:I33)</f>
        <v>4.928006945852343</v>
      </c>
      <c r="K33" s="9">
        <f>SUM($E$4:E33)/H33</f>
        <v>9.5409650898792648</v>
      </c>
      <c r="L33" s="13">
        <f t="shared" si="8"/>
        <v>239.39428333333348</v>
      </c>
    </row>
    <row r="34" spans="1:12" x14ac:dyDescent="0.3">
      <c r="A34" s="6">
        <v>32</v>
      </c>
      <c r="B34" s="6">
        <v>6576</v>
      </c>
      <c r="C34" s="13">
        <v>6645.0129999999999</v>
      </c>
      <c r="D34" s="13">
        <f t="shared" si="4"/>
        <v>6645.0129999999999</v>
      </c>
      <c r="E34" s="13">
        <f t="shared" si="5"/>
        <v>69.01299999999992</v>
      </c>
      <c r="F34" s="13">
        <f t="shared" si="6"/>
        <v>69.01299999999992</v>
      </c>
      <c r="G34" s="13">
        <f>SUMSQ($E$4:E34)/(A34-1)</f>
        <v>89469.670627843865</v>
      </c>
      <c r="H34" s="13">
        <f>SUM($F$4:F34)/(A34-1)</f>
        <v>187.56373548387106</v>
      </c>
      <c r="I34" s="9">
        <f t="shared" si="7"/>
        <v>1.0494677615571764</v>
      </c>
      <c r="J34" s="9">
        <f>AVERAGE($I$4:I34)</f>
        <v>4.8028927786170144</v>
      </c>
      <c r="K34" s="9">
        <f>SUM($E$4:E34)/H34</f>
        <v>10.10992340874477</v>
      </c>
      <c r="L34" s="13">
        <f t="shared" si="8"/>
        <v>234.45466935483881</v>
      </c>
    </row>
    <row r="35" spans="1:12" x14ac:dyDescent="0.3">
      <c r="A35" s="6">
        <v>33</v>
      </c>
      <c r="B35" s="6">
        <v>6665</v>
      </c>
      <c r="C35" s="13">
        <v>6640.2722000000003</v>
      </c>
      <c r="D35" s="13">
        <f t="shared" si="4"/>
        <v>6640.2722000000003</v>
      </c>
      <c r="E35" s="13">
        <f t="shared" si="5"/>
        <v>-24.727799999999661</v>
      </c>
      <c r="F35" s="13">
        <f t="shared" si="6"/>
        <v>24.727799999999661</v>
      </c>
      <c r="G35" s="13">
        <f>SUMSQ($E$4:E35)/(A35-1)</f>
        <v>86692.851673624988</v>
      </c>
      <c r="H35" s="13">
        <f>SUM($F$4:F35)/(A35-1)</f>
        <v>182.47511250000008</v>
      </c>
      <c r="I35" s="9">
        <f t="shared" si="7"/>
        <v>0.37100975243810447</v>
      </c>
      <c r="J35" s="9">
        <f>AVERAGE($I$4:I35)</f>
        <v>4.6643964340489239</v>
      </c>
      <c r="K35" s="9">
        <f>SUM($E$4:E35)/H35</f>
        <v>10.256342217627074</v>
      </c>
      <c r="L35" s="13">
        <f t="shared" si="8"/>
        <v>228.09389062500009</v>
      </c>
    </row>
    <row r="36" spans="1:12" x14ac:dyDescent="0.3">
      <c r="A36" s="6">
        <v>34</v>
      </c>
      <c r="B36" s="6">
        <v>7523</v>
      </c>
      <c r="C36" s="13">
        <v>7027.0697</v>
      </c>
      <c r="D36" s="13">
        <f t="shared" si="4"/>
        <v>7027.0697</v>
      </c>
      <c r="E36" s="13">
        <f t="shared" si="5"/>
        <v>-495.93029999999999</v>
      </c>
      <c r="F36" s="13">
        <f t="shared" si="6"/>
        <v>495.93029999999999</v>
      </c>
      <c r="G36" s="13">
        <f>SUMSQ($E$4:E36)/(A36-1)</f>
        <v>91518.730788305736</v>
      </c>
      <c r="H36" s="13">
        <f>SUM($F$4:F36)/(A36-1)</f>
        <v>191.97375454545463</v>
      </c>
      <c r="I36" s="9">
        <f t="shared" si="7"/>
        <v>6.5921879569320749</v>
      </c>
      <c r="J36" s="9">
        <f>AVERAGE($I$4:I36)</f>
        <v>4.7228143589847766</v>
      </c>
      <c r="K36" s="9">
        <f>SUM($E$4:E36)/H36</f>
        <v>7.1655466824466005</v>
      </c>
      <c r="L36" s="13">
        <f t="shared" si="8"/>
        <v>239.96719318181829</v>
      </c>
    </row>
    <row r="37" spans="1:12" x14ac:dyDescent="0.3">
      <c r="A37" s="6">
        <v>35</v>
      </c>
      <c r="B37" s="6">
        <v>6096</v>
      </c>
      <c r="C37" s="13">
        <v>6409.7073</v>
      </c>
      <c r="D37" s="13">
        <f t="shared" si="4"/>
        <v>6409.7073</v>
      </c>
      <c r="E37" s="13">
        <f t="shared" si="5"/>
        <v>313.70730000000003</v>
      </c>
      <c r="F37" s="13">
        <f t="shared" si="6"/>
        <v>313.70730000000003</v>
      </c>
      <c r="G37" s="13">
        <f>SUMSQ($E$4:E37)/(A37-1)</f>
        <v>91721.481943746447</v>
      </c>
      <c r="H37" s="13">
        <f>SUM($F$4:F37)/(A37-1)</f>
        <v>195.55415294117654</v>
      </c>
      <c r="I37" s="9">
        <f t="shared" si="7"/>
        <v>5.1461171259842526</v>
      </c>
      <c r="J37" s="9">
        <f>AVERAGE($I$4:I37)</f>
        <v>4.7352644403671142</v>
      </c>
      <c r="K37" s="9">
        <f>SUM($E$4:E37)/H37</f>
        <v>8.6385493460123541</v>
      </c>
      <c r="L37" s="13">
        <f t="shared" si="8"/>
        <v>244.44269117647067</v>
      </c>
    </row>
    <row r="38" spans="1:12" x14ac:dyDescent="0.3">
      <c r="A38" s="6">
        <v>36</v>
      </c>
      <c r="B38" s="6">
        <v>6876</v>
      </c>
      <c r="C38" s="13">
        <v>6873.6832999999997</v>
      </c>
      <c r="D38" s="13">
        <f t="shared" si="4"/>
        <v>6873.6832999999997</v>
      </c>
      <c r="E38" s="13">
        <f t="shared" si="5"/>
        <v>-2.31670000000031</v>
      </c>
      <c r="F38" s="13">
        <f t="shared" si="6"/>
        <v>2.31670000000031</v>
      </c>
      <c r="G38" s="13">
        <f>SUMSQ($E$4:E38)/(A38-1)</f>
        <v>89101.02151960769</v>
      </c>
      <c r="H38" s="13">
        <f>SUM($F$4:F38)/(A38-1)</f>
        <v>190.03308285714294</v>
      </c>
      <c r="I38" s="9">
        <f t="shared" si="7"/>
        <v>3.3692553810359363E-2</v>
      </c>
      <c r="J38" s="9">
        <f>AVERAGE($I$4:I38)</f>
        <v>4.6009338150369219</v>
      </c>
      <c r="K38" s="9">
        <f>SUM($E$4:E38)/H38</f>
        <v>8.8773358545584937</v>
      </c>
      <c r="L38" s="13">
        <f t="shared" si="8"/>
        <v>237.54135357142869</v>
      </c>
    </row>
    <row r="39" spans="1:12" x14ac:dyDescent="0.3">
      <c r="A39" s="6">
        <v>37</v>
      </c>
      <c r="B39" s="6">
        <v>6601</v>
      </c>
      <c r="C39" s="13">
        <v>6571.3958000000002</v>
      </c>
      <c r="D39" s="13">
        <f t="shared" si="4"/>
        <v>6571.3958000000002</v>
      </c>
      <c r="E39" s="13">
        <f t="shared" si="5"/>
        <v>-29.604199999999764</v>
      </c>
      <c r="F39" s="13">
        <f t="shared" si="6"/>
        <v>29.604199999999764</v>
      </c>
      <c r="G39" s="13">
        <f>SUMSQ($E$4:E39)/(A39-1)</f>
        <v>86650.337828997464</v>
      </c>
      <c r="H39" s="13">
        <f>SUM($F$4:F39)/(A39-1)</f>
        <v>185.57672500000007</v>
      </c>
      <c r="I39" s="9">
        <f t="shared" si="7"/>
        <v>0.44848053325253395</v>
      </c>
      <c r="J39" s="9">
        <f>AVERAGE($I$4:I39)</f>
        <v>4.4855878905429112</v>
      </c>
      <c r="K39" s="9">
        <f>SUM($E$4:E39)/H39</f>
        <v>8.9309869004316127</v>
      </c>
      <c r="L39" s="13">
        <f t="shared" si="8"/>
        <v>231.9709062500001</v>
      </c>
    </row>
    <row r="40" spans="1:12" x14ac:dyDescent="0.3">
      <c r="A40" s="6">
        <v>38</v>
      </c>
      <c r="B40" s="6">
        <v>6299</v>
      </c>
      <c r="C40" s="13">
        <v>6612.0749999999998</v>
      </c>
      <c r="D40" s="13">
        <f t="shared" si="4"/>
        <v>6612.0749999999998</v>
      </c>
      <c r="E40" s="13">
        <f t="shared" si="5"/>
        <v>313.07499999999982</v>
      </c>
      <c r="F40" s="13">
        <f t="shared" si="6"/>
        <v>313.07499999999982</v>
      </c>
      <c r="G40" s="13">
        <f>SUMSQ($E$4:E40)/(A40-1)</f>
        <v>86957.516688348886</v>
      </c>
      <c r="H40" s="13">
        <f>SUM($F$4:F40)/(A40-1)</f>
        <v>189.0226243243244</v>
      </c>
      <c r="I40" s="9">
        <f t="shared" si="7"/>
        <v>4.9702333703762474</v>
      </c>
      <c r="J40" s="9">
        <f>AVERAGE($I$4:I40)</f>
        <v>4.498686417024893</v>
      </c>
      <c r="K40" s="9">
        <f>SUM($E$4:E40)/H40</f>
        <v>10.424457426953794</v>
      </c>
      <c r="L40" s="13">
        <f t="shared" si="8"/>
        <v>236.2782804054055</v>
      </c>
    </row>
    <row r="41" spans="1:12" x14ac:dyDescent="0.3">
      <c r="A41" s="6">
        <v>39</v>
      </c>
      <c r="B41" s="6">
        <v>7377</v>
      </c>
      <c r="C41" s="13">
        <v>7086.5766999999996</v>
      </c>
      <c r="D41" s="13">
        <f t="shared" si="4"/>
        <v>7086.5766999999996</v>
      </c>
      <c r="E41" s="13">
        <f t="shared" si="5"/>
        <v>-290.42330000000038</v>
      </c>
      <c r="F41" s="13">
        <f t="shared" si="6"/>
        <v>290.42330000000038</v>
      </c>
      <c r="G41" s="13">
        <f>SUMSQ($E$4:E41)/(A41-1)</f>
        <v>86888.784490836828</v>
      </c>
      <c r="H41" s="13">
        <f>SUM($F$4:F41)/(A41-1)</f>
        <v>191.6910631578948</v>
      </c>
      <c r="I41" s="9">
        <f t="shared" si="7"/>
        <v>3.9368754236139405</v>
      </c>
      <c r="J41" s="9">
        <f>AVERAGE($I$4:I41)</f>
        <v>4.4839019171982883</v>
      </c>
      <c r="K41" s="9">
        <f>SUM($E$4:E41)/H41</f>
        <v>8.764284428931175</v>
      </c>
      <c r="L41" s="13">
        <f t="shared" si="8"/>
        <v>239.61382894736852</v>
      </c>
    </row>
    <row r="42" spans="1:12" x14ac:dyDescent="0.3">
      <c r="A42" s="6">
        <v>40</v>
      </c>
      <c r="B42" s="6">
        <v>6694</v>
      </c>
      <c r="C42" s="13">
        <v>6737.9830000000002</v>
      </c>
      <c r="D42" s="13">
        <f t="shared" si="4"/>
        <v>6737.9830000000002</v>
      </c>
      <c r="E42" s="13">
        <f t="shared" si="5"/>
        <v>43.983000000000175</v>
      </c>
      <c r="F42" s="13">
        <f t="shared" si="6"/>
        <v>43.983000000000175</v>
      </c>
      <c r="G42" s="13">
        <f>SUMSQ($E$4:E42)/(A42-1)</f>
        <v>84710.469613866648</v>
      </c>
      <c r="H42" s="13">
        <f>SUM($F$4:F42)/(A42-1)</f>
        <v>187.903676923077</v>
      </c>
      <c r="I42" s="9">
        <f t="shared" si="7"/>
        <v>0.65705109052883437</v>
      </c>
      <c r="J42" s="9">
        <f>AVERAGE($I$4:I42)</f>
        <v>4.3857775370272769</v>
      </c>
      <c r="K42" s="9">
        <f>SUM($E$4:E42)/H42</f>
        <v>9.1750093890167417</v>
      </c>
      <c r="L42" s="13">
        <f t="shared" si="8"/>
        <v>234.87959615384625</v>
      </c>
    </row>
    <row r="43" spans="1:12" x14ac:dyDescent="0.3">
      <c r="A43" s="6">
        <v>41</v>
      </c>
      <c r="B43" s="6">
        <v>7617</v>
      </c>
      <c r="C43" s="13">
        <v>7321.7599</v>
      </c>
      <c r="D43" s="13">
        <f t="shared" si="4"/>
        <v>7321.7599</v>
      </c>
      <c r="E43" s="13">
        <f t="shared" si="5"/>
        <v>-295.24009999999998</v>
      </c>
      <c r="F43" s="13">
        <f t="shared" si="6"/>
        <v>295.24009999999998</v>
      </c>
      <c r="G43" s="13">
        <f>SUMSQ($E$4:E43)/(A43-1)</f>
        <v>84771.87578972023</v>
      </c>
      <c r="H43" s="13">
        <f>SUM($F$4:F43)/(A43-1)</f>
        <v>190.58708750000008</v>
      </c>
      <c r="I43" s="9">
        <f t="shared" si="7"/>
        <v>3.8760680057765522</v>
      </c>
      <c r="J43" s="9">
        <f>AVERAGE($I$4:I43)</f>
        <v>4.3730347987460085</v>
      </c>
      <c r="K43" s="9">
        <f>SUM($E$4:E43)/H43</f>
        <v>7.4967193147332161</v>
      </c>
      <c r="L43" s="13">
        <f t="shared" si="8"/>
        <v>238.23385937500009</v>
      </c>
    </row>
    <row r="44" spans="1:12" x14ac:dyDescent="0.3">
      <c r="A44" s="6">
        <v>42</v>
      </c>
      <c r="B44" s="6">
        <v>6933</v>
      </c>
      <c r="C44" s="13">
        <v>6897.97</v>
      </c>
      <c r="D44" s="13">
        <f t="shared" si="4"/>
        <v>6897.97</v>
      </c>
      <c r="E44" s="13">
        <f t="shared" si="5"/>
        <v>-35.029999999999745</v>
      </c>
      <c r="F44" s="13">
        <f t="shared" si="6"/>
        <v>35.029999999999745</v>
      </c>
      <c r="G44" s="13">
        <f>SUMSQ($E$4:E44)/(A44-1)</f>
        <v>82734.198353385582</v>
      </c>
      <c r="H44" s="13">
        <f>SUM($F$4:F44)/(A44-1)</f>
        <v>186.79301219512203</v>
      </c>
      <c r="I44" s="9">
        <f t="shared" si="7"/>
        <v>0.5052646761863514</v>
      </c>
      <c r="J44" s="9">
        <f>AVERAGE($I$4:I44)</f>
        <v>4.2786989420982122</v>
      </c>
      <c r="K44" s="9">
        <f>SUM($E$4:E44)/H44</f>
        <v>7.461456312638215</v>
      </c>
      <c r="L44" s="13">
        <f t="shared" si="8"/>
        <v>233.49126524390255</v>
      </c>
    </row>
    <row r="45" spans="1:12" x14ac:dyDescent="0.3">
      <c r="A45" s="6">
        <v>43</v>
      </c>
      <c r="B45" s="6">
        <v>6381</v>
      </c>
      <c r="C45" s="13">
        <v>6632.3131999999996</v>
      </c>
      <c r="D45" s="13">
        <f t="shared" si="4"/>
        <v>6632.3131999999996</v>
      </c>
      <c r="E45" s="13">
        <f t="shared" si="5"/>
        <v>251.3131999999996</v>
      </c>
      <c r="F45" s="13">
        <f t="shared" si="6"/>
        <v>251.3131999999996</v>
      </c>
      <c r="G45" s="13">
        <f>SUMSQ($E$4:E45)/(A45-1)</f>
        <v>82268.10611864402</v>
      </c>
      <c r="H45" s="13">
        <f>SUM($F$4:F45)/(A45-1)</f>
        <v>188.3292071428572</v>
      </c>
      <c r="I45" s="9">
        <f t="shared" si="7"/>
        <v>3.9384610562607678</v>
      </c>
      <c r="J45" s="9">
        <f>AVERAGE($I$4:I45)</f>
        <v>4.2705980400544634</v>
      </c>
      <c r="K45" s="9">
        <f>SUM($E$4:E45)/H45</f>
        <v>8.7350290746572199</v>
      </c>
      <c r="L45" s="13">
        <f t="shared" si="8"/>
        <v>235.41150892857149</v>
      </c>
    </row>
    <row r="46" spans="1:12" x14ac:dyDescent="0.3">
      <c r="A46" s="6">
        <v>44</v>
      </c>
      <c r="B46" s="6">
        <v>7553</v>
      </c>
      <c r="C46" s="13">
        <v>7557.3415999999997</v>
      </c>
      <c r="D46" s="13">
        <f t="shared" si="4"/>
        <v>7557.3415999999997</v>
      </c>
      <c r="E46" s="13">
        <f t="shared" si="5"/>
        <v>4.3415999999997439</v>
      </c>
      <c r="F46" s="13">
        <f t="shared" si="6"/>
        <v>4.3415999999997439</v>
      </c>
      <c r="G46" s="13">
        <f>SUMSQ($E$4:E46)/(A46-1)</f>
        <v>80355.332708688584</v>
      </c>
      <c r="H46" s="13">
        <f>SUM($F$4:F46)/(A46-1)</f>
        <v>184.05042558139539</v>
      </c>
      <c r="I46" s="9">
        <f t="shared" si="7"/>
        <v>5.7481795313117222E-2</v>
      </c>
      <c r="J46" s="9">
        <f>AVERAGE($I$4:I46)</f>
        <v>4.1726185925023396</v>
      </c>
      <c r="K46" s="9">
        <f>SUM($E$4:E46)/H46</f>
        <v>8.9616891392112503</v>
      </c>
      <c r="L46" s="13">
        <f t="shared" si="8"/>
        <v>230.06303197674424</v>
      </c>
    </row>
    <row r="47" spans="1:12" x14ac:dyDescent="0.3">
      <c r="A47" s="6">
        <v>45</v>
      </c>
      <c r="B47" s="6">
        <v>7291</v>
      </c>
      <c r="C47" s="13">
        <v>7182.3777</v>
      </c>
      <c r="D47" s="13">
        <f t="shared" si="4"/>
        <v>7182.3777</v>
      </c>
      <c r="E47" s="13">
        <f t="shared" si="5"/>
        <v>-108.6223</v>
      </c>
      <c r="F47" s="13">
        <f t="shared" si="6"/>
        <v>108.6223</v>
      </c>
      <c r="G47" s="13">
        <f>SUMSQ($E$4:E47)/(A47-1)</f>
        <v>78797.229784793162</v>
      </c>
      <c r="H47" s="13">
        <f>SUM($F$4:F47)/(A47-1)</f>
        <v>182.33615000000006</v>
      </c>
      <c r="I47" s="9">
        <f t="shared" si="7"/>
        <v>1.4898134686599918</v>
      </c>
      <c r="J47" s="9">
        <f>AVERAGE($I$4:I47)</f>
        <v>4.11164574877865</v>
      </c>
      <c r="K47" s="9">
        <f>SUM($E$4:E47)/H47</f>
        <v>8.4502190048435217</v>
      </c>
      <c r="L47" s="13">
        <f t="shared" si="8"/>
        <v>227.92018750000008</v>
      </c>
    </row>
    <row r="48" spans="1:12" x14ac:dyDescent="0.3">
      <c r="A48" s="6">
        <v>46</v>
      </c>
      <c r="B48" s="6">
        <v>7353</v>
      </c>
      <c r="C48" s="13">
        <v>7116.4655000000002</v>
      </c>
      <c r="D48" s="13">
        <f t="shared" si="4"/>
        <v>7116.4655000000002</v>
      </c>
      <c r="E48" s="13">
        <f t="shared" si="5"/>
        <v>-236.53449999999975</v>
      </c>
      <c r="F48" s="13">
        <f t="shared" si="6"/>
        <v>236.53449999999975</v>
      </c>
      <c r="G48" s="13">
        <f>SUMSQ($E$4:E48)/(A48-1)</f>
        <v>78289.481782692194</v>
      </c>
      <c r="H48" s="13">
        <f>SUM($F$4:F48)/(A48-1)</f>
        <v>183.54055777777782</v>
      </c>
      <c r="I48" s="9">
        <f t="shared" si="7"/>
        <v>3.2168434652522748</v>
      </c>
      <c r="J48" s="9">
        <f>AVERAGE($I$4:I48)</f>
        <v>4.0917612535891745</v>
      </c>
      <c r="K48" s="9">
        <f>SUM($E$4:E48)/H48</f>
        <v>7.1060364847486124</v>
      </c>
      <c r="L48" s="13">
        <f t="shared" si="8"/>
        <v>229.42569722222228</v>
      </c>
    </row>
    <row r="49" spans="1:12" x14ac:dyDescent="0.3">
      <c r="A49" s="6">
        <v>47</v>
      </c>
      <c r="B49" s="6">
        <v>6350</v>
      </c>
      <c r="C49" s="13">
        <v>6524.0643</v>
      </c>
      <c r="D49" s="13">
        <f t="shared" si="4"/>
        <v>6524.0643</v>
      </c>
      <c r="E49" s="13">
        <f t="shared" si="5"/>
        <v>174.0643</v>
      </c>
      <c r="F49" s="13">
        <f t="shared" si="6"/>
        <v>174.0643</v>
      </c>
      <c r="G49" s="13">
        <f>SUMSQ($E$4:E49)/(A49-1)</f>
        <v>77246.196972948674</v>
      </c>
      <c r="H49" s="13">
        <f>SUM($F$4:F49)/(A49-1)</f>
        <v>183.3345521739131</v>
      </c>
      <c r="I49" s="9">
        <f t="shared" si="7"/>
        <v>2.7411700787401574</v>
      </c>
      <c r="J49" s="9">
        <f>AVERAGE($I$4:I49)</f>
        <v>4.0624005758750661</v>
      </c>
      <c r="K49" s="9">
        <f>SUM($E$4:E49)/H49</f>
        <v>8.0634565741740776</v>
      </c>
      <c r="L49" s="13">
        <f t="shared" si="8"/>
        <v>229.16819021739138</v>
      </c>
    </row>
    <row r="50" spans="1:12" x14ac:dyDescent="0.3">
      <c r="A50" s="6">
        <v>48</v>
      </c>
      <c r="B50" s="6">
        <v>6727</v>
      </c>
      <c r="C50" s="13">
        <v>6893.7551999999996</v>
      </c>
      <c r="D50" s="13">
        <f t="shared" si="4"/>
        <v>6893.7551999999996</v>
      </c>
      <c r="E50" s="13">
        <f t="shared" si="5"/>
        <v>166.7551999999996</v>
      </c>
      <c r="F50" s="13">
        <f t="shared" si="6"/>
        <v>166.7551999999996</v>
      </c>
      <c r="G50" s="13">
        <f>SUMSQ($E$4:E50)/(A50-1)</f>
        <v>76194.305478354872</v>
      </c>
      <c r="H50" s="13">
        <f>SUM($F$4:F50)/(A50-1)</f>
        <v>182.98180000000002</v>
      </c>
      <c r="I50" s="9">
        <f t="shared" si="7"/>
        <v>2.4788940092165839</v>
      </c>
      <c r="J50" s="9">
        <f>AVERAGE($I$4:I50)</f>
        <v>4.0287089467972264</v>
      </c>
      <c r="K50" s="9">
        <f>SUM($E$4:E50)/H50</f>
        <v>8.9903225348094686</v>
      </c>
      <c r="L50" s="13">
        <f t="shared" si="8"/>
        <v>228.72725000000003</v>
      </c>
    </row>
    <row r="51" spans="1:12" x14ac:dyDescent="0.3">
      <c r="A51" s="6">
        <v>49</v>
      </c>
      <c r="B51" s="6">
        <v>6848</v>
      </c>
      <c r="C51" s="13">
        <v>6812.5415000000003</v>
      </c>
      <c r="D51" s="13">
        <f t="shared" si="4"/>
        <v>6812.5415000000003</v>
      </c>
      <c r="E51" s="13">
        <f t="shared" si="5"/>
        <v>-35.458499999999731</v>
      </c>
      <c r="F51" s="13">
        <f t="shared" si="6"/>
        <v>35.458499999999731</v>
      </c>
      <c r="G51" s="13">
        <f>SUMSQ($E$4:E51)/(A51-1)</f>
        <v>74633.117973019354</v>
      </c>
      <c r="H51" s="13">
        <f>SUM($F$4:F51)/(A51-1)</f>
        <v>179.90839791666667</v>
      </c>
      <c r="I51" s="9">
        <f t="shared" si="7"/>
        <v>0.51779351635513626</v>
      </c>
      <c r="J51" s="9">
        <f>AVERAGE($I$4:I51)</f>
        <v>3.9555648753296828</v>
      </c>
      <c r="K51" s="9">
        <f>SUM($E$4:E51)/H51</f>
        <v>8.9468135931351433</v>
      </c>
      <c r="L51" s="13">
        <f t="shared" si="8"/>
        <v>224.88549739583334</v>
      </c>
    </row>
    <row r="52" spans="1:12" x14ac:dyDescent="0.3">
      <c r="A52" s="6">
        <v>50</v>
      </c>
      <c r="B52" s="6">
        <v>6097</v>
      </c>
      <c r="C52" s="13">
        <v>6364.7754999999997</v>
      </c>
      <c r="D52" s="13">
        <f t="shared" si="4"/>
        <v>6364.7754999999997</v>
      </c>
      <c r="E52" s="13">
        <f t="shared" si="5"/>
        <v>267.77549999999974</v>
      </c>
      <c r="F52" s="13">
        <f t="shared" si="6"/>
        <v>267.77549999999974</v>
      </c>
      <c r="G52" s="13">
        <f>SUMSQ($E$4:E52)/(A52-1)</f>
        <v>74573.334308268953</v>
      </c>
      <c r="H52" s="13">
        <f>SUM($F$4:F52)/(A52-1)</f>
        <v>181.70160408163267</v>
      </c>
      <c r="I52" s="9">
        <f t="shared" si="7"/>
        <v>4.3919222568476259</v>
      </c>
      <c r="J52" s="9">
        <f>AVERAGE($I$4:I52)</f>
        <v>3.9644701280137227</v>
      </c>
      <c r="K52" s="9">
        <f>SUM($E$4:E52)/H52</f>
        <v>10.332227992640902</v>
      </c>
      <c r="L52" s="13">
        <f t="shared" si="8"/>
        <v>227.12700510204084</v>
      </c>
    </row>
    <row r="53" spans="1:12" x14ac:dyDescent="0.3">
      <c r="A53" s="6">
        <v>51</v>
      </c>
      <c r="B53" s="6">
        <v>7174</v>
      </c>
      <c r="C53" s="13">
        <v>7054.8127000000004</v>
      </c>
      <c r="D53" s="13">
        <f t="shared" si="4"/>
        <v>7054.8127000000004</v>
      </c>
      <c r="E53" s="13">
        <f t="shared" si="5"/>
        <v>-119.1872999999996</v>
      </c>
      <c r="F53" s="13">
        <f t="shared" si="6"/>
        <v>119.1872999999996</v>
      </c>
      <c r="G53" s="13">
        <f>SUMSQ($E$4:E53)/(A53-1)</f>
        <v>73365.979871729374</v>
      </c>
      <c r="H53" s="13">
        <f>SUM($F$4:F53)/(A53-1)</f>
        <v>180.45131799999999</v>
      </c>
      <c r="I53" s="9">
        <f t="shared" si="7"/>
        <v>1.6613785893504267</v>
      </c>
      <c r="J53" s="9">
        <f>AVERAGE($I$4:I53)</f>
        <v>3.9184082972404566</v>
      </c>
      <c r="K53" s="9">
        <f>SUM($E$4:E53)/H53</f>
        <v>9.7433209105183707</v>
      </c>
      <c r="L53" s="13">
        <f t="shared" si="8"/>
        <v>225.56414749999999</v>
      </c>
    </row>
    <row r="54" spans="1:12" x14ac:dyDescent="0.3">
      <c r="A54" s="6">
        <v>52</v>
      </c>
      <c r="B54" s="6">
        <v>6289</v>
      </c>
      <c r="C54" s="13">
        <v>6421.5677999999998</v>
      </c>
      <c r="D54" s="13">
        <f t="shared" si="4"/>
        <v>6421.5677999999998</v>
      </c>
      <c r="E54" s="13">
        <f t="shared" si="5"/>
        <v>132.56779999999981</v>
      </c>
      <c r="F54" s="13">
        <f t="shared" si="6"/>
        <v>132.56779999999981</v>
      </c>
      <c r="G54" s="13">
        <f>SUMSQ($E$4:E54)/(A54-1)</f>
        <v>72272.023827123689</v>
      </c>
      <c r="H54" s="13">
        <f>SUM($F$4:F54)/(A54-1)</f>
        <v>179.51242549019605</v>
      </c>
      <c r="I54" s="9">
        <f t="shared" si="7"/>
        <v>2.1079313086341198</v>
      </c>
      <c r="J54" s="9">
        <f>AVERAGE($I$4:I54)</f>
        <v>3.8829087484442537</v>
      </c>
      <c r="K54" s="9">
        <f>SUM($E$4:E54)/H54</f>
        <v>10.532768942522379</v>
      </c>
      <c r="L54" s="13">
        <f t="shared" si="8"/>
        <v>224.39053186274506</v>
      </c>
    </row>
    <row r="55" spans="1:12" x14ac:dyDescent="0.3">
      <c r="A55" s="6">
        <v>53</v>
      </c>
      <c r="B55" s="6">
        <v>6927</v>
      </c>
      <c r="C55" s="13">
        <v>6948.9701999999997</v>
      </c>
      <c r="D55" s="13">
        <f t="shared" si="4"/>
        <v>6948.9701999999997</v>
      </c>
      <c r="E55" s="13">
        <f t="shared" si="5"/>
        <v>21.97019999999975</v>
      </c>
      <c r="F55" s="13">
        <f t="shared" si="6"/>
        <v>21.97019999999975</v>
      </c>
      <c r="G55" s="13">
        <f>SUMSQ($E$4:E55)/(A55-1)</f>
        <v>70891.459709064395</v>
      </c>
      <c r="H55" s="13">
        <f>SUM($F$4:F55)/(A55-1)</f>
        <v>176.48276730769228</v>
      </c>
      <c r="I55" s="9">
        <f t="shared" si="7"/>
        <v>0.31716760502381619</v>
      </c>
      <c r="J55" s="9">
        <f>AVERAGE($I$4:I55)</f>
        <v>3.8143368033784761</v>
      </c>
      <c r="K55" s="9">
        <f>SUM($E$4:E55)/H55</f>
        <v>10.838072913176889</v>
      </c>
      <c r="L55" s="13">
        <f t="shared" si="8"/>
        <v>220.60345913461535</v>
      </c>
    </row>
    <row r="56" spans="1:12" x14ac:dyDescent="0.3">
      <c r="A56" s="6">
        <v>54</v>
      </c>
      <c r="B56" s="6">
        <v>6605</v>
      </c>
      <c r="C56" s="13">
        <v>6605.7937000000002</v>
      </c>
      <c r="D56" s="13">
        <f t="shared" si="4"/>
        <v>6605.7937000000002</v>
      </c>
      <c r="E56" s="13">
        <f t="shared" si="5"/>
        <v>0.79370000000017171</v>
      </c>
      <c r="F56" s="13">
        <f t="shared" si="6"/>
        <v>0.79370000000017171</v>
      </c>
      <c r="G56" s="13">
        <f>SUMSQ($E$4:E56)/(A56-1)</f>
        <v>69553.896883604495</v>
      </c>
      <c r="H56" s="13">
        <f>SUM($F$4:F56)/(A56-1)</f>
        <v>173.16787924528299</v>
      </c>
      <c r="I56" s="9">
        <f t="shared" si="7"/>
        <v>1.2016654049964749E-2</v>
      </c>
      <c r="J56" s="9">
        <f>AVERAGE($I$4:I56)</f>
        <v>3.7425949137685044</v>
      </c>
      <c r="K56" s="9">
        <f>SUM($E$4:E56)/H56</f>
        <v>11.050125510225785</v>
      </c>
      <c r="L56" s="13">
        <f t="shared" si="8"/>
        <v>216.45984905660373</v>
      </c>
    </row>
    <row r="57" spans="1:12" x14ac:dyDescent="0.3">
      <c r="A57" s="6">
        <v>55</v>
      </c>
      <c r="B57" s="6">
        <v>7075</v>
      </c>
      <c r="C57" s="13">
        <v>6967.5173000000004</v>
      </c>
      <c r="D57" s="13">
        <f t="shared" si="4"/>
        <v>6967.5173000000004</v>
      </c>
      <c r="E57" s="13">
        <f t="shared" si="5"/>
        <v>-107.48269999999957</v>
      </c>
      <c r="F57" s="13">
        <f t="shared" si="6"/>
        <v>107.48269999999957</v>
      </c>
      <c r="G57" s="13">
        <f>SUMSQ($E$4:E57)/(A57-1)</f>
        <v>68479.797511672732</v>
      </c>
      <c r="H57" s="13">
        <f>SUM($F$4:F57)/(A57-1)</f>
        <v>171.95148703703697</v>
      </c>
      <c r="I57" s="9">
        <f t="shared" si="7"/>
        <v>1.5191901060070612</v>
      </c>
      <c r="J57" s="9">
        <f>AVERAGE($I$4:I57)</f>
        <v>3.7014207506618111</v>
      </c>
      <c r="K57" s="9">
        <f>SUM($E$4:E57)/H57</f>
        <v>10.503218850390009</v>
      </c>
      <c r="L57" s="13">
        <f t="shared" si="8"/>
        <v>214.9393587962962</v>
      </c>
    </row>
    <row r="58" spans="1:12" x14ac:dyDescent="0.3">
      <c r="A58" s="6">
        <v>56</v>
      </c>
      <c r="B58" s="6">
        <v>7057</v>
      </c>
      <c r="C58" s="13">
        <v>6898.33</v>
      </c>
      <c r="D58" s="13">
        <f t="shared" si="4"/>
        <v>6898.33</v>
      </c>
      <c r="E58" s="13">
        <f t="shared" si="5"/>
        <v>-158.67000000000007</v>
      </c>
      <c r="F58" s="13">
        <f t="shared" si="6"/>
        <v>158.67000000000007</v>
      </c>
      <c r="G58" s="13">
        <f>SUMSQ($E$4:E58)/(A58-1)</f>
        <v>67692.458809642325</v>
      </c>
      <c r="H58" s="13">
        <f>SUM($F$4:F58)/(A58-1)</f>
        <v>171.71000545454541</v>
      </c>
      <c r="I58" s="9">
        <f t="shared" si="7"/>
        <v>2.2484058381748628</v>
      </c>
      <c r="J58" s="9">
        <f>AVERAGE($I$4:I58)</f>
        <v>3.6750022977075032</v>
      </c>
      <c r="K58" s="9">
        <f>SUM($E$4:E58)/H58</f>
        <v>9.5939319065253201</v>
      </c>
      <c r="L58" s="13">
        <f t="shared" si="8"/>
        <v>214.63750681818175</v>
      </c>
    </row>
    <row r="59" spans="1:12" x14ac:dyDescent="0.3">
      <c r="A59" s="6">
        <v>57</v>
      </c>
      <c r="B59" s="6">
        <v>6812</v>
      </c>
      <c r="C59" s="13">
        <v>6782.41</v>
      </c>
      <c r="D59" s="13">
        <f t="shared" si="4"/>
        <v>6782.41</v>
      </c>
      <c r="E59" s="13">
        <f t="shared" si="5"/>
        <v>-29.590000000000146</v>
      </c>
      <c r="F59" s="13">
        <f t="shared" si="6"/>
        <v>29.590000000000146</v>
      </c>
      <c r="G59" s="13">
        <f>SUMSQ($E$4:E59)/(A59-1)</f>
        <v>66499.300046970136</v>
      </c>
      <c r="H59" s="13">
        <f>SUM($F$4:F59)/(A59-1)</f>
        <v>169.17214821428567</v>
      </c>
      <c r="I59" s="9">
        <f t="shared" si="7"/>
        <v>0.43438050499119418</v>
      </c>
      <c r="J59" s="9">
        <f>AVERAGE($I$4:I59)</f>
        <v>3.6171340514089976</v>
      </c>
      <c r="K59" s="9">
        <f>SUM($E$4:E59)/H59</f>
        <v>9.5629458931431053</v>
      </c>
      <c r="L59" s="13">
        <f t="shared" si="8"/>
        <v>211.46518526785709</v>
      </c>
    </row>
    <row r="60" spans="1:12" x14ac:dyDescent="0.3">
      <c r="A60" s="6">
        <v>58</v>
      </c>
      <c r="B60" s="6">
        <v>6478</v>
      </c>
      <c r="C60" s="13">
        <v>6445.5950000000003</v>
      </c>
      <c r="D60" s="13">
        <f t="shared" si="4"/>
        <v>6445.5950000000003</v>
      </c>
      <c r="E60" s="13">
        <f t="shared" si="5"/>
        <v>-32.404999999999745</v>
      </c>
      <c r="F60" s="13">
        <f t="shared" si="6"/>
        <v>32.404999999999745</v>
      </c>
      <c r="G60" s="13">
        <f>SUMSQ($E$4:E60)/(A60-1)</f>
        <v>65351.068186935569</v>
      </c>
      <c r="H60" s="13">
        <f>SUM($F$4:F60)/(A60-1)</f>
        <v>166.77272456140346</v>
      </c>
      <c r="I60" s="9">
        <f t="shared" si="7"/>
        <v>0.50023155294843702</v>
      </c>
      <c r="J60" s="9">
        <f>AVERAGE($I$4:I60)</f>
        <v>3.5624515514360056</v>
      </c>
      <c r="K60" s="9">
        <f>SUM($E$4:E60)/H60</f>
        <v>9.5062253385222171</v>
      </c>
      <c r="L60" s="13">
        <f t="shared" si="8"/>
        <v>208.46590570175434</v>
      </c>
    </row>
    <row r="61" spans="1:12" x14ac:dyDescent="0.3">
      <c r="A61" s="6">
        <v>59</v>
      </c>
      <c r="B61" s="6">
        <v>5630</v>
      </c>
      <c r="C61" s="13">
        <v>6138.0119999999997</v>
      </c>
      <c r="D61" s="13">
        <f t="shared" si="4"/>
        <v>6138.0119999999997</v>
      </c>
      <c r="E61" s="13">
        <f t="shared" si="5"/>
        <v>508.01199999999972</v>
      </c>
      <c r="F61" s="13">
        <f t="shared" si="6"/>
        <v>508.01199999999972</v>
      </c>
      <c r="G61" s="13">
        <f>SUMSQ($E$4:E61)/(A61-1)</f>
        <v>68673.915151712528</v>
      </c>
      <c r="H61" s="13">
        <f>SUM($F$4:F61)/(A61-1)</f>
        <v>172.65616034482753</v>
      </c>
      <c r="I61" s="9">
        <f t="shared" si="7"/>
        <v>9.0233037300177568</v>
      </c>
      <c r="J61" s="9">
        <f>AVERAGE($I$4:I61)</f>
        <v>3.6566041752046563</v>
      </c>
      <c r="K61" s="9">
        <f>SUM($E$4:E61)/H61</f>
        <v>12.124624431697633</v>
      </c>
      <c r="L61" s="13">
        <f t="shared" si="8"/>
        <v>215.82020043103441</v>
      </c>
    </row>
    <row r="62" spans="1:12" x14ac:dyDescent="0.3">
      <c r="A62" s="6">
        <v>60</v>
      </c>
      <c r="B62" s="6">
        <v>6663</v>
      </c>
      <c r="C62" s="13">
        <v>6589.0797000000002</v>
      </c>
      <c r="D62" s="13">
        <f t="shared" si="4"/>
        <v>6589.0797000000002</v>
      </c>
      <c r="E62" s="13">
        <f t="shared" si="5"/>
        <v>-73.92029999999977</v>
      </c>
      <c r="F62" s="13">
        <f t="shared" si="6"/>
        <v>73.92029999999977</v>
      </c>
      <c r="G62" s="13">
        <f>SUMSQ($E$4:E62)/(A62-1)</f>
        <v>67602.564229685027</v>
      </c>
      <c r="H62" s="13">
        <f>SUM($F$4:F62)/(A62-1)</f>
        <v>170.98267118644063</v>
      </c>
      <c r="I62" s="9">
        <f t="shared" si="7"/>
        <v>1.1094146780729368</v>
      </c>
      <c r="J62" s="9">
        <f>AVERAGE($I$4:I62)</f>
        <v>3.6134314718634406</v>
      </c>
      <c r="K62" s="9">
        <f>SUM($E$4:E62)/H62</f>
        <v>11.81096766114945</v>
      </c>
      <c r="L62" s="13">
        <f t="shared" si="8"/>
        <v>213.72833898305078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Denuncias</vt:lpstr>
      <vt:lpstr>Tabla dinámica</vt:lpstr>
      <vt:lpstr>Pronósticos</vt:lpstr>
      <vt:lpstr>Resumen métodos</vt:lpstr>
      <vt:lpstr>Descriptiva</vt:lpstr>
      <vt:lpstr>Random Tree</vt:lpstr>
      <vt:lpstr>Multilayer Perceptron</vt:lpstr>
      <vt:lpstr>SMOreg</vt:lpstr>
      <vt:lpstr>Random Forest</vt:lpstr>
      <vt:lpstr>Promedio móvil</vt:lpstr>
      <vt:lpstr>Suavizamiento exponencial</vt:lpstr>
      <vt:lpstr>Holt</vt:lpstr>
      <vt:lpstr>Winter</vt:lpstr>
      <vt:lpstr>HoltWinters (Weka)</vt:lpstr>
      <vt:lpstr>Regresión lineal</vt:lpstr>
      <vt:lpstr>Regresión lineal Holt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Muñoz</dc:creator>
  <cp:lastModifiedBy>Luis Muñoz</cp:lastModifiedBy>
  <dcterms:created xsi:type="dcterms:W3CDTF">2024-09-03T03:27:31Z</dcterms:created>
  <dcterms:modified xsi:type="dcterms:W3CDTF">2024-09-07T23:20:06Z</dcterms:modified>
</cp:coreProperties>
</file>