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van\Dropbox\Resilience and efficiency in EFM's\"/>
    </mc:Choice>
  </mc:AlternateContent>
  <xr:revisionPtr revIDLastSave="0" documentId="13_ncr:1_{05A06CBB-5464-4832-B20F-8DDAEE25366E}" xr6:coauthVersionLast="45" xr6:coauthVersionMax="45" xr10:uidLastSave="{00000000-0000-0000-0000-000000000000}"/>
  <bookViews>
    <workbookView xWindow="-108" yWindow="-108" windowWidth="23256" windowHeight="12576" xr2:uid="{1A51256A-65CC-48C4-9C73-993D127A9C71}"/>
  </bookViews>
  <sheets>
    <sheet name="different #pw" sheetId="1" r:id="rId1"/>
    <sheet name="Different quantity" sheetId="2" r:id="rId2"/>
    <sheet name="Different yie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" i="1" l="1"/>
  <c r="F47" i="1"/>
  <c r="I47" i="1" s="1"/>
  <c r="L47" i="1" s="1"/>
  <c r="F44" i="1"/>
  <c r="F34" i="1"/>
  <c r="F31" i="1"/>
  <c r="I44" i="1"/>
  <c r="E47" i="1"/>
  <c r="D47" i="1"/>
  <c r="E44" i="1"/>
  <c r="D44" i="1"/>
  <c r="G47" i="1" l="1"/>
  <c r="J47" i="1" s="1"/>
  <c r="M47" i="1" s="1"/>
  <c r="H47" i="1"/>
  <c r="H44" i="1"/>
  <c r="G44" i="1"/>
  <c r="L44" i="1"/>
  <c r="L51" i="1" s="1"/>
  <c r="Q43" i="1" s="1"/>
  <c r="F17" i="1"/>
  <c r="I17" i="1" s="1"/>
  <c r="F22" i="3"/>
  <c r="I22" i="3" s="1"/>
  <c r="E22" i="3"/>
  <c r="D22" i="3"/>
  <c r="F21" i="3"/>
  <c r="I21" i="3" s="1"/>
  <c r="E21" i="3"/>
  <c r="D21" i="3"/>
  <c r="F20" i="3"/>
  <c r="I20" i="3" s="1"/>
  <c r="E20" i="3"/>
  <c r="D20" i="3"/>
  <c r="F19" i="3"/>
  <c r="I19" i="3" s="1"/>
  <c r="E19" i="3"/>
  <c r="D19" i="3"/>
  <c r="F18" i="3"/>
  <c r="I18" i="3" s="1"/>
  <c r="E18" i="3"/>
  <c r="D18" i="3"/>
  <c r="F17" i="3"/>
  <c r="I17" i="3" s="1"/>
  <c r="E17" i="3"/>
  <c r="D17" i="3"/>
  <c r="F8" i="3"/>
  <c r="I8" i="3" s="1"/>
  <c r="E8" i="3"/>
  <c r="H8" i="3" s="1"/>
  <c r="D8" i="3"/>
  <c r="F7" i="3"/>
  <c r="I7" i="3" s="1"/>
  <c r="E7" i="3"/>
  <c r="H7" i="3" s="1"/>
  <c r="D7" i="3"/>
  <c r="G7" i="3" s="1"/>
  <c r="F6" i="3"/>
  <c r="I6" i="3" s="1"/>
  <c r="E6" i="3"/>
  <c r="D6" i="3"/>
  <c r="F5" i="3"/>
  <c r="I5" i="3" s="1"/>
  <c r="E5" i="3"/>
  <c r="D5" i="3"/>
  <c r="F4" i="3"/>
  <c r="I4" i="3" s="1"/>
  <c r="E4" i="3"/>
  <c r="H4" i="3" s="1"/>
  <c r="D4" i="3"/>
  <c r="F3" i="3"/>
  <c r="I3" i="3" s="1"/>
  <c r="E3" i="3"/>
  <c r="D3" i="3"/>
  <c r="F4" i="2"/>
  <c r="I4" i="2" s="1"/>
  <c r="F5" i="2"/>
  <c r="I5" i="2" s="1"/>
  <c r="F6" i="2"/>
  <c r="H6" i="2" s="1"/>
  <c r="F7" i="2"/>
  <c r="H7" i="2" s="1"/>
  <c r="F8" i="2"/>
  <c r="H8" i="2" s="1"/>
  <c r="F3" i="2"/>
  <c r="E8" i="2"/>
  <c r="D8" i="2"/>
  <c r="E7" i="2"/>
  <c r="D7" i="2"/>
  <c r="E6" i="2"/>
  <c r="D6" i="2"/>
  <c r="E5" i="2"/>
  <c r="H5" i="2" s="1"/>
  <c r="D5" i="2"/>
  <c r="E4" i="2"/>
  <c r="D4" i="2"/>
  <c r="I3" i="2"/>
  <c r="E3" i="2"/>
  <c r="D3" i="2"/>
  <c r="F22" i="2"/>
  <c r="I22" i="2" s="1"/>
  <c r="E22" i="2"/>
  <c r="D22" i="2"/>
  <c r="F21" i="2"/>
  <c r="I21" i="2" s="1"/>
  <c r="E21" i="2"/>
  <c r="H21" i="2" s="1"/>
  <c r="D21" i="2"/>
  <c r="F20" i="2"/>
  <c r="I20" i="2" s="1"/>
  <c r="E20" i="2"/>
  <c r="D20" i="2"/>
  <c r="F19" i="2"/>
  <c r="I19" i="2" s="1"/>
  <c r="L19" i="2" s="1"/>
  <c r="E19" i="2"/>
  <c r="D19" i="2"/>
  <c r="F18" i="2"/>
  <c r="I18" i="2" s="1"/>
  <c r="L18" i="2" s="1"/>
  <c r="E18" i="2"/>
  <c r="D18" i="2"/>
  <c r="F17" i="2"/>
  <c r="I17" i="2" s="1"/>
  <c r="L17" i="2" s="1"/>
  <c r="E17" i="2"/>
  <c r="D17" i="2"/>
  <c r="I34" i="1"/>
  <c r="F19" i="1"/>
  <c r="I19" i="1" s="1"/>
  <c r="L19" i="1" s="1"/>
  <c r="F20" i="1"/>
  <c r="I20" i="1" s="1"/>
  <c r="F22" i="1"/>
  <c r="I22" i="1" s="1"/>
  <c r="E34" i="1"/>
  <c r="D34" i="1"/>
  <c r="E31" i="1"/>
  <c r="D31" i="1"/>
  <c r="E22" i="1"/>
  <c r="D22" i="1"/>
  <c r="E20" i="1"/>
  <c r="D20" i="1"/>
  <c r="E19" i="1"/>
  <c r="D19" i="1"/>
  <c r="E17" i="1"/>
  <c r="D17" i="1"/>
  <c r="H7" i="1"/>
  <c r="F4" i="1"/>
  <c r="I4" i="1" s="1"/>
  <c r="F5" i="1"/>
  <c r="I5" i="1" s="1"/>
  <c r="F6" i="1"/>
  <c r="I6" i="1" s="1"/>
  <c r="F7" i="1"/>
  <c r="I7" i="1" s="1"/>
  <c r="L7" i="1" s="1"/>
  <c r="F8" i="1"/>
  <c r="I8" i="1" s="1"/>
  <c r="F3" i="1"/>
  <c r="E8" i="1"/>
  <c r="H8" i="1" s="1"/>
  <c r="E7" i="1"/>
  <c r="E6" i="1"/>
  <c r="E4" i="1"/>
  <c r="H4" i="1" s="1"/>
  <c r="E5" i="1"/>
  <c r="E3" i="1"/>
  <c r="D7" i="1"/>
  <c r="G7" i="1" s="1"/>
  <c r="D8" i="1"/>
  <c r="G8" i="1" s="1"/>
  <c r="D6" i="1"/>
  <c r="G6" i="1" s="1"/>
  <c r="D5" i="1"/>
  <c r="D4" i="1"/>
  <c r="G4" i="1" s="1"/>
  <c r="D3" i="1"/>
  <c r="G3" i="1" s="1"/>
  <c r="K47" i="1" l="1"/>
  <c r="N47" i="1" s="1"/>
  <c r="K44" i="1"/>
  <c r="J44" i="1"/>
  <c r="H6" i="1"/>
  <c r="I31" i="1"/>
  <c r="L31" i="1" s="1"/>
  <c r="G5" i="1"/>
  <c r="J5" i="1" s="1"/>
  <c r="M5" i="1" s="1"/>
  <c r="H3" i="1"/>
  <c r="H5" i="1"/>
  <c r="K6" i="1"/>
  <c r="N6" i="1" s="1"/>
  <c r="L6" i="1"/>
  <c r="J6" i="1"/>
  <c r="M6" i="1" s="1"/>
  <c r="K8" i="1"/>
  <c r="N8" i="1" s="1"/>
  <c r="K4" i="1"/>
  <c r="N4" i="1" s="1"/>
  <c r="I3" i="1"/>
  <c r="L3" i="1" s="1"/>
  <c r="K7" i="1"/>
  <c r="N7" i="1" s="1"/>
  <c r="H34" i="1"/>
  <c r="I7" i="2"/>
  <c r="G3" i="2"/>
  <c r="G6" i="2"/>
  <c r="I6" i="2"/>
  <c r="K6" i="2" s="1"/>
  <c r="N6" i="2" s="1"/>
  <c r="G20" i="3"/>
  <c r="G4" i="3"/>
  <c r="H20" i="3"/>
  <c r="J20" i="3" s="1"/>
  <c r="M20" i="3" s="1"/>
  <c r="G17" i="3"/>
  <c r="K17" i="3" s="1"/>
  <c r="N17" i="3" s="1"/>
  <c r="G21" i="3"/>
  <c r="H17" i="3"/>
  <c r="H21" i="3"/>
  <c r="G19" i="3"/>
  <c r="H19" i="3"/>
  <c r="H22" i="3"/>
  <c r="G8" i="3"/>
  <c r="G6" i="3"/>
  <c r="G5" i="3"/>
  <c r="K5" i="3" s="1"/>
  <c r="N5" i="3" s="1"/>
  <c r="H6" i="3"/>
  <c r="H5" i="3"/>
  <c r="G18" i="3"/>
  <c r="G22" i="3"/>
  <c r="G7" i="2"/>
  <c r="J7" i="2" s="1"/>
  <c r="M7" i="2" s="1"/>
  <c r="H4" i="2"/>
  <c r="G3" i="3"/>
  <c r="H3" i="3"/>
  <c r="H18" i="3"/>
  <c r="K4" i="3"/>
  <c r="K20" i="3"/>
  <c r="N20" i="3" s="1"/>
  <c r="L20" i="3"/>
  <c r="L21" i="3"/>
  <c r="L22" i="3"/>
  <c r="L6" i="3"/>
  <c r="J6" i="3"/>
  <c r="M6" i="3" s="1"/>
  <c r="K7" i="3"/>
  <c r="N7" i="3" s="1"/>
  <c r="J7" i="3"/>
  <c r="M7" i="3" s="1"/>
  <c r="L7" i="3"/>
  <c r="K8" i="3"/>
  <c r="N8" i="3" s="1"/>
  <c r="J8" i="3"/>
  <c r="M8" i="3" s="1"/>
  <c r="L8" i="3"/>
  <c r="L3" i="3"/>
  <c r="L4" i="3"/>
  <c r="L5" i="3"/>
  <c r="L17" i="3"/>
  <c r="L18" i="3"/>
  <c r="L19" i="3"/>
  <c r="J4" i="3"/>
  <c r="M4" i="3" s="1"/>
  <c r="J5" i="3"/>
  <c r="M5" i="3" s="1"/>
  <c r="H22" i="2"/>
  <c r="G17" i="2"/>
  <c r="G18" i="2"/>
  <c r="J18" i="2" s="1"/>
  <c r="M18" i="2" s="1"/>
  <c r="G19" i="2"/>
  <c r="J19" i="2" s="1"/>
  <c r="M19" i="2" s="1"/>
  <c r="H17" i="2"/>
  <c r="H18" i="2"/>
  <c r="H19" i="2"/>
  <c r="H20" i="2"/>
  <c r="G4" i="2"/>
  <c r="G5" i="2"/>
  <c r="K5" i="2" s="1"/>
  <c r="I8" i="2"/>
  <c r="G8" i="2"/>
  <c r="H3" i="2"/>
  <c r="K3" i="2" s="1"/>
  <c r="N3" i="2" s="1"/>
  <c r="L7" i="2"/>
  <c r="L3" i="2"/>
  <c r="L4" i="2"/>
  <c r="L5" i="2"/>
  <c r="J5" i="2"/>
  <c r="M5" i="2" s="1"/>
  <c r="L21" i="2"/>
  <c r="L20" i="2"/>
  <c r="L22" i="2"/>
  <c r="G21" i="2"/>
  <c r="J21" i="2" s="1"/>
  <c r="M21" i="2" s="1"/>
  <c r="G22" i="2"/>
  <c r="K18" i="2"/>
  <c r="N18" i="2" s="1"/>
  <c r="G20" i="2"/>
  <c r="G34" i="1"/>
  <c r="G31" i="1"/>
  <c r="H19" i="1"/>
  <c r="G17" i="1"/>
  <c r="H22" i="1"/>
  <c r="G22" i="1"/>
  <c r="H17" i="1"/>
  <c r="G19" i="1"/>
  <c r="H31" i="1"/>
  <c r="G20" i="1"/>
  <c r="L34" i="1"/>
  <c r="L20" i="1"/>
  <c r="L22" i="1"/>
  <c r="L17" i="1"/>
  <c r="H20" i="1"/>
  <c r="J7" i="1"/>
  <c r="M7" i="1" s="1"/>
  <c r="L5" i="1"/>
  <c r="J8" i="1"/>
  <c r="M8" i="1" s="1"/>
  <c r="J4" i="1"/>
  <c r="M4" i="1" s="1"/>
  <c r="L8" i="1"/>
  <c r="L4" i="1"/>
  <c r="K3" i="1"/>
  <c r="N3" i="1" s="1"/>
  <c r="K51" i="1" l="1"/>
  <c r="N44" i="1"/>
  <c r="N51" i="1" s="1"/>
  <c r="Q45" i="1" s="1"/>
  <c r="K34" i="1"/>
  <c r="N34" i="1" s="1"/>
  <c r="J51" i="1"/>
  <c r="M44" i="1"/>
  <c r="M51" i="1" s="1"/>
  <c r="Q44" i="1" s="1"/>
  <c r="Q47" i="1" s="1"/>
  <c r="Q48" i="1" s="1"/>
  <c r="K5" i="1"/>
  <c r="N5" i="1" s="1"/>
  <c r="N10" i="1" s="1"/>
  <c r="Q4" i="1" s="1"/>
  <c r="J34" i="1"/>
  <c r="M34" i="1" s="1"/>
  <c r="J3" i="1"/>
  <c r="M3" i="1" s="1"/>
  <c r="M10" i="1" s="1"/>
  <c r="Q3" i="1" s="1"/>
  <c r="Q6" i="1" s="1"/>
  <c r="Q7" i="1" s="1"/>
  <c r="L10" i="1"/>
  <c r="Q2" i="1" s="1"/>
  <c r="J31" i="1"/>
  <c r="M31" i="1" s="1"/>
  <c r="K19" i="1"/>
  <c r="N19" i="1" s="1"/>
  <c r="K17" i="1"/>
  <c r="N17" i="1" s="1"/>
  <c r="J3" i="2"/>
  <c r="M3" i="2" s="1"/>
  <c r="L6" i="2"/>
  <c r="J6" i="2"/>
  <c r="M6" i="2" s="1"/>
  <c r="K4" i="2"/>
  <c r="N4" i="2" s="1"/>
  <c r="J8" i="2"/>
  <c r="M8" i="2" s="1"/>
  <c r="K7" i="2"/>
  <c r="N7" i="2" s="1"/>
  <c r="L8" i="2"/>
  <c r="L10" i="2" s="1"/>
  <c r="Q2" i="2" s="1"/>
  <c r="K8" i="2"/>
  <c r="N8" i="2" s="1"/>
  <c r="J21" i="3"/>
  <c r="M21" i="3" s="1"/>
  <c r="K19" i="3"/>
  <c r="N19" i="3" s="1"/>
  <c r="K22" i="3"/>
  <c r="N22" i="3" s="1"/>
  <c r="K6" i="3"/>
  <c r="N6" i="3" s="1"/>
  <c r="J17" i="3"/>
  <c r="M17" i="3" s="1"/>
  <c r="J22" i="3"/>
  <c r="M22" i="3" s="1"/>
  <c r="J19" i="3"/>
  <c r="M19" i="3" s="1"/>
  <c r="K18" i="3"/>
  <c r="N18" i="3" s="1"/>
  <c r="K21" i="3"/>
  <c r="N21" i="3" s="1"/>
  <c r="J18" i="3"/>
  <c r="M18" i="3" s="1"/>
  <c r="L10" i="3"/>
  <c r="Q2" i="3" s="1"/>
  <c r="J3" i="3"/>
  <c r="M3" i="3" s="1"/>
  <c r="M10" i="3" s="1"/>
  <c r="Q3" i="3" s="1"/>
  <c r="K22" i="2"/>
  <c r="N22" i="2" s="1"/>
  <c r="J4" i="2"/>
  <c r="M4" i="2" s="1"/>
  <c r="K3" i="3"/>
  <c r="N3" i="3" s="1"/>
  <c r="L24" i="3"/>
  <c r="Q16" i="3" s="1"/>
  <c r="N4" i="3"/>
  <c r="J10" i="3"/>
  <c r="K19" i="2"/>
  <c r="N19" i="2" s="1"/>
  <c r="J20" i="2"/>
  <c r="M20" i="2" s="1"/>
  <c r="J22" i="2"/>
  <c r="M22" i="2" s="1"/>
  <c r="K21" i="2"/>
  <c r="N21" i="2" s="1"/>
  <c r="K17" i="2"/>
  <c r="N17" i="2" s="1"/>
  <c r="J17" i="2"/>
  <c r="M17" i="2" s="1"/>
  <c r="K20" i="2"/>
  <c r="N20" i="2" s="1"/>
  <c r="L24" i="2"/>
  <c r="Q16" i="2" s="1"/>
  <c r="N5" i="2"/>
  <c r="K31" i="1"/>
  <c r="N31" i="1" s="1"/>
  <c r="J22" i="1"/>
  <c r="M22" i="1" s="1"/>
  <c r="K22" i="1"/>
  <c r="N22" i="1" s="1"/>
  <c r="J17" i="1"/>
  <c r="M17" i="1" s="1"/>
  <c r="J19" i="1"/>
  <c r="M19" i="1" s="1"/>
  <c r="K20" i="1"/>
  <c r="N20" i="1" s="1"/>
  <c r="L38" i="1"/>
  <c r="Q30" i="1" s="1"/>
  <c r="L24" i="1"/>
  <c r="Q16" i="1" s="1"/>
  <c r="J20" i="1"/>
  <c r="M20" i="1" s="1"/>
  <c r="K10" i="1"/>
  <c r="J10" i="1" l="1"/>
  <c r="M38" i="1"/>
  <c r="Q31" i="1" s="1"/>
  <c r="Q34" i="1" s="1"/>
  <c r="Q35" i="1" s="1"/>
  <c r="J38" i="1"/>
  <c r="M24" i="1"/>
  <c r="Q17" i="1" s="1"/>
  <c r="Q20" i="1" s="1"/>
  <c r="Q21" i="1" s="1"/>
  <c r="N10" i="2"/>
  <c r="Q4" i="2" s="1"/>
  <c r="M10" i="2"/>
  <c r="Q3" i="2" s="1"/>
  <c r="Q6" i="2" s="1"/>
  <c r="Q7" i="2" s="1"/>
  <c r="K10" i="2"/>
  <c r="M24" i="3"/>
  <c r="Q17" i="3" s="1"/>
  <c r="Q20" i="3" s="1"/>
  <c r="Q21" i="3" s="1"/>
  <c r="J24" i="3"/>
  <c r="Q6" i="3"/>
  <c r="Q7" i="3" s="1"/>
  <c r="N24" i="3"/>
  <c r="Q18" i="3" s="1"/>
  <c r="K24" i="3"/>
  <c r="N10" i="3"/>
  <c r="Q4" i="3" s="1"/>
  <c r="K10" i="3"/>
  <c r="M24" i="2"/>
  <c r="Q17" i="2" s="1"/>
  <c r="J10" i="2"/>
  <c r="Q20" i="2"/>
  <c r="Q21" i="2" s="1"/>
  <c r="K24" i="2"/>
  <c r="N24" i="2"/>
  <c r="Q18" i="2" s="1"/>
  <c r="J24" i="2"/>
  <c r="N38" i="1"/>
  <c r="Q32" i="1" s="1"/>
  <c r="K38" i="1"/>
  <c r="N24" i="1"/>
  <c r="Q18" i="1" s="1"/>
  <c r="K24" i="1"/>
  <c r="J24" i="1"/>
</calcChain>
</file>

<file path=xl/sharedStrings.xml><?xml version="1.0" encoding="utf-8"?>
<sst xmlns="http://schemas.openxmlformats.org/spreadsheetml/2006/main" count="270" uniqueCount="30">
  <si>
    <t>i</t>
  </si>
  <si>
    <t>j</t>
  </si>
  <si>
    <t>Pij</t>
  </si>
  <si>
    <t>Pij*log_2(Pij)</t>
  </si>
  <si>
    <t>Pi.</t>
  </si>
  <si>
    <t>P.j</t>
  </si>
  <si>
    <t>P</t>
  </si>
  <si>
    <t>T</t>
  </si>
  <si>
    <t>LF</t>
  </si>
  <si>
    <t>S</t>
  </si>
  <si>
    <t>A</t>
  </si>
  <si>
    <t>Pij*log_2(Pij/(Pi.*P.j))</t>
  </si>
  <si>
    <t>Pij/(Pi.*P.j)</t>
  </si>
  <si>
    <t>Sum</t>
  </si>
  <si>
    <t>Pij^2/(Pi.*P.j)</t>
  </si>
  <si>
    <t>Pij*log_2(Pij^2/(Pi.*P.j))</t>
  </si>
  <si>
    <t>DUMMY 3</t>
  </si>
  <si>
    <t>T..</t>
  </si>
  <si>
    <t>Tij</t>
  </si>
  <si>
    <t>Ti.</t>
  </si>
  <si>
    <t>Tj.</t>
  </si>
  <si>
    <t>H</t>
  </si>
  <si>
    <t>X</t>
  </si>
  <si>
    <t>DUMMY 4</t>
  </si>
  <si>
    <t>C</t>
  </si>
  <si>
    <t>U</t>
  </si>
  <si>
    <t>O</t>
  </si>
  <si>
    <t>a</t>
  </si>
  <si>
    <t>-aLog_2(a) = F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</si>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</sst>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380-78F6-43BD-BCA1-D570A9A30EF1}">
  <dimension ref="A1:S52"/>
  <sheetViews>
    <sheetView tabSelected="1" topLeftCell="A28" workbookViewId="0">
      <selection activeCell="S31" sqref="S31"/>
    </sheetView>
  </sheetViews>
  <sheetFormatPr defaultRowHeight="14.4" x14ac:dyDescent="0.3"/>
  <cols>
    <col min="1" max="1" width="9.33203125" bestFit="1" customWidth="1"/>
    <col min="2" max="2" width="2.77734375" bestFit="1" customWidth="1"/>
    <col min="3" max="4" width="5" bestFit="1" customWidth="1"/>
    <col min="5" max="5" width="6" bestFit="1" customWidth="1"/>
    <col min="6" max="6" width="7" bestFit="1" customWidth="1"/>
    <col min="7" max="10" width="12" bestFit="1" customWidth="1"/>
    <col min="11" max="11" width="12.88671875" bestFit="1" customWidth="1"/>
    <col min="12" max="12" width="12.6640625" bestFit="1" customWidth="1"/>
    <col min="13" max="13" width="20.21875" customWidth="1"/>
    <col min="14" max="14" width="22.33203125" bestFit="1" customWidth="1"/>
    <col min="16" max="16" width="12.77734375" bestFit="1" customWidth="1"/>
  </cols>
  <sheetData>
    <row r="1" spans="1:17" x14ac:dyDescent="0.3">
      <c r="A1" s="1" t="s">
        <v>16</v>
      </c>
    </row>
    <row r="2" spans="1:17" x14ac:dyDescent="0.3">
      <c r="A2" t="s">
        <v>0</v>
      </c>
      <c r="B2" t="s">
        <v>1</v>
      </c>
      <c r="C2" t="s">
        <v>18</v>
      </c>
      <c r="D2" t="s">
        <v>19</v>
      </c>
      <c r="E2" t="s">
        <v>20</v>
      </c>
      <c r="F2" t="s">
        <v>17</v>
      </c>
      <c r="G2" t="s">
        <v>4</v>
      </c>
      <c r="H2" t="s">
        <v>5</v>
      </c>
      <c r="I2" t="s">
        <v>2</v>
      </c>
      <c r="J2" t="s">
        <v>12</v>
      </c>
      <c r="K2" t="s">
        <v>14</v>
      </c>
      <c r="L2" t="s">
        <v>3</v>
      </c>
      <c r="M2" t="s">
        <v>11</v>
      </c>
      <c r="N2" t="s">
        <v>15</v>
      </c>
      <c r="P2" t="s">
        <v>24</v>
      </c>
      <c r="Q2">
        <f>F3*L10</f>
        <v>175.19258859151651</v>
      </c>
    </row>
    <row r="3" spans="1:17" x14ac:dyDescent="0.3">
      <c r="A3" t="s">
        <v>6</v>
      </c>
      <c r="B3" t="s">
        <v>7</v>
      </c>
      <c r="C3" s="2">
        <v>64.5</v>
      </c>
      <c r="D3">
        <f>SUM(C3:C5)</f>
        <v>90.4</v>
      </c>
      <c r="E3">
        <f>C3</f>
        <v>64.5</v>
      </c>
      <c r="F3">
        <f>SUM(C$3:C$8)</f>
        <v>102.57000000000001</v>
      </c>
      <c r="G3">
        <f>D3/F3</f>
        <v>0.88134932241396113</v>
      </c>
      <c r="H3">
        <f>E3/F3</f>
        <v>0.62883884176659832</v>
      </c>
      <c r="I3">
        <f>C3/F3</f>
        <v>0.62883884176659832</v>
      </c>
      <c r="J3">
        <f>I3/(G3*H3)</f>
        <v>1.1346238938053097</v>
      </c>
      <c r="K3">
        <f>I3^2/(G3*H3)</f>
        <v>0.71349557522123885</v>
      </c>
      <c r="L3">
        <f>I3*LOG(I3,2)</f>
        <v>-0.42084269972408006</v>
      </c>
      <c r="M3">
        <f>I3*LOG(J3,2)</f>
        <v>0.1145833355752563</v>
      </c>
      <c r="N3">
        <f>I3*LOG(K3,2)</f>
        <v>-0.30625936414882371</v>
      </c>
      <c r="P3" t="s">
        <v>10</v>
      </c>
      <c r="Q3">
        <f>F3*M10</f>
        <v>53.89743762073568</v>
      </c>
    </row>
    <row r="4" spans="1:17" x14ac:dyDescent="0.3">
      <c r="A4" t="s">
        <v>6</v>
      </c>
      <c r="B4" t="s">
        <v>8</v>
      </c>
      <c r="C4" s="2">
        <v>11.9</v>
      </c>
      <c r="D4">
        <f>SUM(C3:C5)</f>
        <v>90.4</v>
      </c>
      <c r="E4">
        <f t="shared" ref="E4:E5" si="0">C4</f>
        <v>11.9</v>
      </c>
      <c r="F4">
        <f t="shared" ref="F4:F8" si="1">SUM(C$3:C$8)</f>
        <v>102.57000000000001</v>
      </c>
      <c r="G4">
        <f t="shared" ref="G4:G8" si="2">D4/F4</f>
        <v>0.88134932241396113</v>
      </c>
      <c r="H4">
        <f t="shared" ref="H4:H8" si="3">E4/F4</f>
        <v>0.11601832894608559</v>
      </c>
      <c r="I4">
        <f t="shared" ref="I4:I8" si="4">C4/F4</f>
        <v>0.11601832894608559</v>
      </c>
      <c r="J4">
        <f t="shared" ref="J4:J8" si="5">I4/(G4*H4)</f>
        <v>1.1346238938053099</v>
      </c>
      <c r="K4">
        <f t="shared" ref="K4:K8" si="6">I4^2/(G4*H4)</f>
        <v>0.13163716814159293</v>
      </c>
      <c r="L4">
        <f t="shared" ref="L4:L8" si="7">I4*LOG(I4,2)</f>
        <v>-0.36053569917631872</v>
      </c>
      <c r="M4">
        <f t="shared" ref="M4:M8" si="8">I4*LOG(J4,2)</f>
        <v>2.1140181292179101E-2</v>
      </c>
      <c r="N4">
        <f t="shared" ref="N4:N8" si="9">I4*LOG(K4,2)</f>
        <v>-0.33939551788413963</v>
      </c>
      <c r="P4" t="s">
        <v>26</v>
      </c>
      <c r="Q4">
        <f>F3*N10</f>
        <v>121.29515097078082</v>
      </c>
    </row>
    <row r="5" spans="1:17" x14ac:dyDescent="0.3">
      <c r="A5" t="s">
        <v>6</v>
      </c>
      <c r="B5" t="s">
        <v>9</v>
      </c>
      <c r="C5" s="2">
        <v>14</v>
      </c>
      <c r="D5">
        <f>SUM(C3:C5)</f>
        <v>90.4</v>
      </c>
      <c r="E5">
        <f t="shared" si="0"/>
        <v>14</v>
      </c>
      <c r="F5">
        <f t="shared" si="1"/>
        <v>102.57000000000001</v>
      </c>
      <c r="G5">
        <f t="shared" si="2"/>
        <v>0.88134932241396113</v>
      </c>
      <c r="H5">
        <f t="shared" si="3"/>
        <v>0.13649215170127715</v>
      </c>
      <c r="I5">
        <f t="shared" si="4"/>
        <v>0.13649215170127715</v>
      </c>
      <c r="J5">
        <f t="shared" si="5"/>
        <v>1.1346238938053099</v>
      </c>
      <c r="K5">
        <f t="shared" si="6"/>
        <v>0.15486725663716813</v>
      </c>
      <c r="L5">
        <f t="shared" si="7"/>
        <v>-0.39215697912168379</v>
      </c>
      <c r="M5">
        <f t="shared" si="8"/>
        <v>2.4870801520210706E-2</v>
      </c>
      <c r="N5">
        <f t="shared" si="9"/>
        <v>-0.36728617760147309</v>
      </c>
    </row>
    <row r="6" spans="1:17" x14ac:dyDescent="0.3">
      <c r="A6" t="s">
        <v>7</v>
      </c>
      <c r="B6" t="s">
        <v>10</v>
      </c>
      <c r="C6" s="2">
        <v>6.25</v>
      </c>
      <c r="D6">
        <f>C6</f>
        <v>6.25</v>
      </c>
      <c r="E6">
        <f>SUM(C6:C8)</f>
        <v>12.169999999999998</v>
      </c>
      <c r="F6">
        <f t="shared" si="1"/>
        <v>102.57000000000001</v>
      </c>
      <c r="G6">
        <f t="shared" si="2"/>
        <v>6.0933996295213018E-2</v>
      </c>
      <c r="H6">
        <f t="shared" si="3"/>
        <v>0.11865067758603878</v>
      </c>
      <c r="I6">
        <f t="shared" si="4"/>
        <v>6.0933996295213018E-2</v>
      </c>
      <c r="J6">
        <f t="shared" si="5"/>
        <v>8.4281018898931812</v>
      </c>
      <c r="K6">
        <f t="shared" si="6"/>
        <v>0.51355792933442901</v>
      </c>
      <c r="L6">
        <f t="shared" si="7"/>
        <v>-0.24596670740744739</v>
      </c>
      <c r="M6">
        <f t="shared" si="8"/>
        <v>0.18738469797704144</v>
      </c>
      <c r="N6">
        <f t="shared" si="9"/>
        <v>-5.8582009430405979E-2</v>
      </c>
      <c r="P6" t="s">
        <v>27</v>
      </c>
      <c r="Q6">
        <f>Q3/Q2</f>
        <v>0.30764679062083106</v>
      </c>
    </row>
    <row r="7" spans="1:17" x14ac:dyDescent="0.3">
      <c r="A7" t="s">
        <v>8</v>
      </c>
      <c r="B7" t="s">
        <v>10</v>
      </c>
      <c r="C7" s="2">
        <v>4.13</v>
      </c>
      <c r="D7">
        <f t="shared" ref="D7:D8" si="10">C7</f>
        <v>4.13</v>
      </c>
      <c r="E7">
        <f>SUM(C6:C8)</f>
        <v>12.169999999999998</v>
      </c>
      <c r="F7">
        <f t="shared" si="1"/>
        <v>102.57000000000001</v>
      </c>
      <c r="G7">
        <f t="shared" si="2"/>
        <v>4.0265184751876765E-2</v>
      </c>
      <c r="H7">
        <f t="shared" si="3"/>
        <v>0.11865067758603878</v>
      </c>
      <c r="I7">
        <f t="shared" si="4"/>
        <v>4.0265184751876765E-2</v>
      </c>
      <c r="J7">
        <f t="shared" si="5"/>
        <v>8.4281018898931812</v>
      </c>
      <c r="K7">
        <f t="shared" si="6"/>
        <v>0.33935907970419066</v>
      </c>
      <c r="L7">
        <f t="shared" si="7"/>
        <v>-0.18660188132705455</v>
      </c>
      <c r="M7">
        <f t="shared" si="8"/>
        <v>0.12382380842322899</v>
      </c>
      <c r="N7">
        <f t="shared" si="9"/>
        <v>-6.277807290382556E-2</v>
      </c>
      <c r="P7" s="3" t="s">
        <v>28</v>
      </c>
      <c r="Q7">
        <f>-Q6*LOG(Q6,2)</f>
        <v>0.52320048432625899</v>
      </c>
    </row>
    <row r="8" spans="1:17" x14ac:dyDescent="0.3">
      <c r="A8" t="s">
        <v>9</v>
      </c>
      <c r="B8" t="s">
        <v>10</v>
      </c>
      <c r="C8" s="2">
        <v>1.79</v>
      </c>
      <c r="D8">
        <f t="shared" si="10"/>
        <v>1.79</v>
      </c>
      <c r="E8">
        <f>SUM(C6:C8)</f>
        <v>12.169999999999998</v>
      </c>
      <c r="F8">
        <f t="shared" si="1"/>
        <v>102.57000000000001</v>
      </c>
      <c r="G8">
        <f t="shared" si="2"/>
        <v>1.7451496538949011E-2</v>
      </c>
      <c r="H8">
        <f t="shared" si="3"/>
        <v>0.11865067758603878</v>
      </c>
      <c r="I8">
        <f t="shared" si="4"/>
        <v>1.7451496538949011E-2</v>
      </c>
      <c r="J8">
        <f t="shared" si="5"/>
        <v>8.428101889893183</v>
      </c>
      <c r="K8">
        <f t="shared" si="6"/>
        <v>0.1470829909613805</v>
      </c>
      <c r="L8">
        <f t="shared" si="7"/>
        <v>-0.10192556031289488</v>
      </c>
      <c r="M8">
        <f t="shared" si="8"/>
        <v>5.3666977500624678E-2</v>
      </c>
      <c r="N8">
        <f t="shared" si="9"/>
        <v>-4.8258582812270204E-2</v>
      </c>
    </row>
    <row r="10" spans="1:17" x14ac:dyDescent="0.3">
      <c r="A10" t="s">
        <v>13</v>
      </c>
      <c r="J10">
        <f>SUM(J3:J8)</f>
        <v>28.688177351095476</v>
      </c>
      <c r="K10">
        <f t="shared" ref="K10:M10" si="11">SUM(K3:K8)</f>
        <v>2.0000000000000004</v>
      </c>
      <c r="L10" s="2">
        <f>SUM(L3:L8)*-1</f>
        <v>1.7080295270694794</v>
      </c>
      <c r="M10" s="2">
        <f t="shared" si="11"/>
        <v>0.52546980228854123</v>
      </c>
      <c r="N10" s="2">
        <f>SUM(N3:N8)*-1</f>
        <v>1.1825597247809381</v>
      </c>
    </row>
    <row r="11" spans="1:17" x14ac:dyDescent="0.3">
      <c r="L11" t="s">
        <v>21</v>
      </c>
      <c r="M11" t="s">
        <v>22</v>
      </c>
      <c r="N11" t="s">
        <v>25</v>
      </c>
    </row>
    <row r="15" spans="1:17" x14ac:dyDescent="0.3">
      <c r="A15" s="1" t="s">
        <v>23</v>
      </c>
    </row>
    <row r="16" spans="1:17" x14ac:dyDescent="0.3">
      <c r="A16" t="s">
        <v>0</v>
      </c>
      <c r="B16" t="s">
        <v>1</v>
      </c>
      <c r="C16" t="s">
        <v>18</v>
      </c>
      <c r="D16" t="s">
        <v>19</v>
      </c>
      <c r="E16" t="s">
        <v>20</v>
      </c>
      <c r="F16" t="s">
        <v>17</v>
      </c>
      <c r="G16" t="s">
        <v>4</v>
      </c>
      <c r="H16" t="s">
        <v>5</v>
      </c>
      <c r="I16" t="s">
        <v>2</v>
      </c>
      <c r="J16" t="s">
        <v>12</v>
      </c>
      <c r="K16" t="s">
        <v>14</v>
      </c>
      <c r="L16" t="s">
        <v>3</v>
      </c>
      <c r="M16" t="s">
        <v>11</v>
      </c>
      <c r="N16" t="s">
        <v>15</v>
      </c>
      <c r="P16" t="s">
        <v>24</v>
      </c>
      <c r="Q16">
        <f>F17*L24</f>
        <v>44.807163092208093</v>
      </c>
    </row>
    <row r="17" spans="1:19" x14ac:dyDescent="0.3">
      <c r="A17" t="s">
        <v>6</v>
      </c>
      <c r="B17" t="s">
        <v>7</v>
      </c>
      <c r="C17" s="2">
        <v>1</v>
      </c>
      <c r="D17">
        <f>SUM(C17:C19)</f>
        <v>11</v>
      </c>
      <c r="E17">
        <f>C17</f>
        <v>1</v>
      </c>
      <c r="F17">
        <f>SUM(C$17:C$22)</f>
        <v>33</v>
      </c>
      <c r="G17">
        <f>D17/F17</f>
        <v>0.33333333333333331</v>
      </c>
      <c r="H17">
        <f>E17/F17</f>
        <v>3.0303030303030304E-2</v>
      </c>
      <c r="I17">
        <f>C17/F17</f>
        <v>3.0303030303030304E-2</v>
      </c>
      <c r="J17">
        <f>I17/(G17*H17)</f>
        <v>3.0000000000000004</v>
      </c>
      <c r="K17">
        <f>I17^2/(G17*H17)</f>
        <v>9.0909090909090925E-2</v>
      </c>
      <c r="L17">
        <f>I17*LOG(I17,2)</f>
        <v>-0.15286042785934709</v>
      </c>
      <c r="M17">
        <f>I17*LOG(J17,2)</f>
        <v>4.8029166688519892E-2</v>
      </c>
      <c r="N17">
        <f>I17*LOG(K17,2)</f>
        <v>-0.10483126117082718</v>
      </c>
      <c r="P17" t="s">
        <v>10</v>
      </c>
      <c r="Q17">
        <f>F17*M24</f>
        <v>30.303762523798156</v>
      </c>
    </row>
    <row r="18" spans="1:19" x14ac:dyDescent="0.3">
      <c r="C18" s="2"/>
      <c r="P18" t="s">
        <v>26</v>
      </c>
      <c r="Q18">
        <f>F17*N24</f>
        <v>14.503400568409935</v>
      </c>
    </row>
    <row r="19" spans="1:19" x14ac:dyDescent="0.3">
      <c r="A19" t="s">
        <v>6</v>
      </c>
      <c r="B19" t="s">
        <v>9</v>
      </c>
      <c r="C19" s="2">
        <v>10</v>
      </c>
      <c r="D19">
        <f>SUM(C17:C19)</f>
        <v>11</v>
      </c>
      <c r="E19">
        <f t="shared" ref="E19" si="12">C19</f>
        <v>10</v>
      </c>
      <c r="F19">
        <f t="shared" ref="F19:F22" si="13">SUM(C$17:C$22)</f>
        <v>33</v>
      </c>
      <c r="G19">
        <f t="shared" ref="G19:G22" si="14">D19/F19</f>
        <v>0.33333333333333331</v>
      </c>
      <c r="H19">
        <f t="shared" ref="H19:H22" si="15">E19/F19</f>
        <v>0.30303030303030304</v>
      </c>
      <c r="I19">
        <f t="shared" ref="I19:I22" si="16">C19/F19</f>
        <v>0.30303030303030304</v>
      </c>
      <c r="J19">
        <f t="shared" ref="J19:J22" si="17">I19/(G19*H19)</f>
        <v>3</v>
      </c>
      <c r="K19">
        <f t="shared" ref="K19:K22" si="18">I19^2/(G19*H19)</f>
        <v>0.90909090909090917</v>
      </c>
      <c r="L19">
        <f t="shared" ref="L19:L22" si="19">I19*LOG(I19,2)</f>
        <v>-0.52195940135487617</v>
      </c>
      <c r="M19">
        <f t="shared" ref="M19:M22" si="20">I19*LOG(J19,2)</f>
        <v>0.48029166688519886</v>
      </c>
      <c r="N19">
        <f t="shared" ref="N19:N22" si="21">I19*LOG(K19,2)</f>
        <v>-4.1667734469677205E-2</v>
      </c>
    </row>
    <row r="20" spans="1:19" x14ac:dyDescent="0.3">
      <c r="A20" t="s">
        <v>7</v>
      </c>
      <c r="B20" t="s">
        <v>10</v>
      </c>
      <c r="C20" s="2">
        <v>2</v>
      </c>
      <c r="D20">
        <f>C20</f>
        <v>2</v>
      </c>
      <c r="E20">
        <f>SUM(C20:C22)</f>
        <v>22</v>
      </c>
      <c r="F20">
        <f t="shared" si="13"/>
        <v>33</v>
      </c>
      <c r="G20">
        <f t="shared" si="14"/>
        <v>6.0606060606060608E-2</v>
      </c>
      <c r="H20">
        <f t="shared" si="15"/>
        <v>0.66666666666666663</v>
      </c>
      <c r="I20">
        <f t="shared" si="16"/>
        <v>6.0606060606060608E-2</v>
      </c>
      <c r="J20">
        <f t="shared" si="17"/>
        <v>1.5000000000000002</v>
      </c>
      <c r="K20">
        <f t="shared" si="18"/>
        <v>9.0909090909090925E-2</v>
      </c>
      <c r="L20">
        <f t="shared" si="19"/>
        <v>-0.24511479511263354</v>
      </c>
      <c r="M20">
        <f t="shared" si="20"/>
        <v>3.5452272770979176E-2</v>
      </c>
      <c r="N20">
        <f t="shared" si="21"/>
        <v>-0.20966252234165436</v>
      </c>
      <c r="P20" t="s">
        <v>27</v>
      </c>
      <c r="Q20">
        <f>Q17/Q16</f>
        <v>0.67631513428860535</v>
      </c>
    </row>
    <row r="21" spans="1:19" x14ac:dyDescent="0.3">
      <c r="C21" s="2"/>
      <c r="P21" s="3" t="s">
        <v>28</v>
      </c>
      <c r="Q21">
        <f>-Q20*LOG(Q20,2)</f>
        <v>0.38159894976189562</v>
      </c>
    </row>
    <row r="22" spans="1:19" x14ac:dyDescent="0.3">
      <c r="A22" t="s">
        <v>9</v>
      </c>
      <c r="B22" t="s">
        <v>10</v>
      </c>
      <c r="C22" s="2">
        <v>20</v>
      </c>
      <c r="D22">
        <f t="shared" ref="D22" si="22">C22</f>
        <v>20</v>
      </c>
      <c r="E22">
        <f>SUM(C20:C22)</f>
        <v>22</v>
      </c>
      <c r="F22">
        <f t="shared" si="13"/>
        <v>33</v>
      </c>
      <c r="G22">
        <f t="shared" si="14"/>
        <v>0.60606060606060608</v>
      </c>
      <c r="H22">
        <f t="shared" si="15"/>
        <v>0.66666666666666663</v>
      </c>
      <c r="I22">
        <f t="shared" si="16"/>
        <v>0.60606060606060608</v>
      </c>
      <c r="J22">
        <f t="shared" si="17"/>
        <v>1.5</v>
      </c>
      <c r="K22">
        <f t="shared" si="18"/>
        <v>0.90909090909090917</v>
      </c>
      <c r="L22">
        <f t="shared" si="19"/>
        <v>-0.4378581966491461</v>
      </c>
      <c r="M22">
        <f t="shared" si="20"/>
        <v>0.35452272770979165</v>
      </c>
      <c r="N22">
        <f t="shared" si="21"/>
        <v>-8.333546893935441E-2</v>
      </c>
    </row>
    <row r="24" spans="1:19" x14ac:dyDescent="0.3">
      <c r="A24" t="s">
        <v>13</v>
      </c>
      <c r="J24">
        <f>SUM(J17:J22)</f>
        <v>9</v>
      </c>
      <c r="K24">
        <f t="shared" ref="K24" si="23">SUM(K17:K22)</f>
        <v>2</v>
      </c>
      <c r="L24" s="2">
        <f>SUM(L17:L22)*-1</f>
        <v>1.3577928209760028</v>
      </c>
      <c r="M24" s="2">
        <f>SUM(M17:M22)</f>
        <v>0.91829583405448956</v>
      </c>
      <c r="N24" s="2">
        <f>SUM(N17:N22)*-1</f>
        <v>0.43949698692151318</v>
      </c>
    </row>
    <row r="25" spans="1:19" x14ac:dyDescent="0.3">
      <c r="L25" t="s">
        <v>21</v>
      </c>
      <c r="M25" t="s">
        <v>22</v>
      </c>
      <c r="N25" t="s">
        <v>25</v>
      </c>
    </row>
    <row r="29" spans="1:19" x14ac:dyDescent="0.3">
      <c r="A29" s="1" t="s">
        <v>23</v>
      </c>
    </row>
    <row r="30" spans="1:19" x14ac:dyDescent="0.3">
      <c r="A30" t="s">
        <v>0</v>
      </c>
      <c r="B30" t="s">
        <v>1</v>
      </c>
      <c r="C30" t="s">
        <v>18</v>
      </c>
      <c r="D30" t="s">
        <v>19</v>
      </c>
      <c r="E30" t="s">
        <v>20</v>
      </c>
      <c r="F30" t="s">
        <v>17</v>
      </c>
      <c r="G30" t="s">
        <v>4</v>
      </c>
      <c r="H30" t="s">
        <v>5</v>
      </c>
      <c r="I30" t="s">
        <v>2</v>
      </c>
      <c r="J30" t="s">
        <v>12</v>
      </c>
      <c r="K30" t="s">
        <v>14</v>
      </c>
      <c r="L30" t="s">
        <v>3</v>
      </c>
      <c r="M30" t="s">
        <v>11</v>
      </c>
      <c r="N30" t="s">
        <v>15</v>
      </c>
      <c r="P30" t="s">
        <v>24</v>
      </c>
      <c r="Q30">
        <f>F31*L38</f>
        <v>97.353374935095943</v>
      </c>
      <c r="S30">
        <f>47/97.4</f>
        <v>0.48254620123203285</v>
      </c>
    </row>
    <row r="31" spans="1:19" x14ac:dyDescent="0.3">
      <c r="A31" t="s">
        <v>6</v>
      </c>
      <c r="B31" t="s">
        <v>7</v>
      </c>
      <c r="C31" s="2">
        <v>90</v>
      </c>
      <c r="D31">
        <f>SUM(C31:C33)</f>
        <v>90</v>
      </c>
      <c r="E31">
        <f>C31</f>
        <v>90</v>
      </c>
      <c r="F31">
        <f>SUM(C$31:C$36)</f>
        <v>120</v>
      </c>
      <c r="G31">
        <f>D31/F31</f>
        <v>0.75</v>
      </c>
      <c r="H31">
        <f>E31/F31</f>
        <v>0.75</v>
      </c>
      <c r="I31">
        <f>C31/F31</f>
        <v>0.75</v>
      </c>
      <c r="J31">
        <f>I31/(G31*H31)</f>
        <v>1.3333333333333333</v>
      </c>
      <c r="K31">
        <f>I31^2/(G31*H31)</f>
        <v>1</v>
      </c>
      <c r="L31">
        <f>I31*LOG(I31,2)</f>
        <v>-0.31127812445913283</v>
      </c>
      <c r="M31">
        <f>I31*LOG(J31,2)</f>
        <v>0.31127812445913278</v>
      </c>
      <c r="N31">
        <f>I31*LOG(K31,2)</f>
        <v>0</v>
      </c>
      <c r="P31" t="s">
        <v>10</v>
      </c>
      <c r="Q31">
        <f>F31*M38</f>
        <v>97.353374935095928</v>
      </c>
    </row>
    <row r="32" spans="1:19" x14ac:dyDescent="0.3">
      <c r="C32" s="2"/>
      <c r="P32" t="s">
        <v>26</v>
      </c>
      <c r="Q32">
        <f>F31*N38</f>
        <v>0</v>
      </c>
    </row>
    <row r="33" spans="1:17" x14ac:dyDescent="0.3">
      <c r="C33" s="2"/>
    </row>
    <row r="34" spans="1:17" x14ac:dyDescent="0.3">
      <c r="A34" t="s">
        <v>7</v>
      </c>
      <c r="B34" t="s">
        <v>10</v>
      </c>
      <c r="C34" s="2">
        <v>30</v>
      </c>
      <c r="D34">
        <f>C34</f>
        <v>30</v>
      </c>
      <c r="E34">
        <f>SUM(C34:C36)</f>
        <v>30</v>
      </c>
      <c r="F34">
        <f>SUM(C$31:C$36)</f>
        <v>120</v>
      </c>
      <c r="G34">
        <f t="shared" ref="G32:G36" si="24">D34/F34</f>
        <v>0.25</v>
      </c>
      <c r="H34">
        <f t="shared" ref="H32:H36" si="25">E34/F34</f>
        <v>0.25</v>
      </c>
      <c r="I34">
        <f t="shared" ref="I32:I36" si="26">C34/F34</f>
        <v>0.25</v>
      </c>
      <c r="J34">
        <f t="shared" ref="J32:J36" si="27">I34/(G34*H34)</f>
        <v>4</v>
      </c>
      <c r="K34">
        <f t="shared" ref="K32:K36" si="28">I34^2/(G34*H34)</f>
        <v>1</v>
      </c>
      <c r="L34">
        <f t="shared" ref="L32:L36" si="29">I34*LOG(I34,2)</f>
        <v>-0.5</v>
      </c>
      <c r="M34">
        <f t="shared" ref="M32:M36" si="30">I34*LOG(J34,2)</f>
        <v>0.5</v>
      </c>
      <c r="N34">
        <f t="shared" ref="N32:N36" si="31">I34*LOG(K34,2)</f>
        <v>0</v>
      </c>
      <c r="P34" t="s">
        <v>27</v>
      </c>
      <c r="Q34">
        <f>Q31/Q30</f>
        <v>0.99999999999999989</v>
      </c>
    </row>
    <row r="35" spans="1:17" x14ac:dyDescent="0.3">
      <c r="C35" s="2"/>
      <c r="P35" s="3" t="s">
        <v>28</v>
      </c>
      <c r="Q35">
        <f>-Q34*LOG(Q34,2)</f>
        <v>1.6017132519074586E-16</v>
      </c>
    </row>
    <row r="36" spans="1:17" x14ac:dyDescent="0.3">
      <c r="C36" s="2"/>
    </row>
    <row r="38" spans="1:17" x14ac:dyDescent="0.3">
      <c r="A38" t="s">
        <v>13</v>
      </c>
      <c r="J38">
        <f>SUM(J31:J36)</f>
        <v>5.333333333333333</v>
      </c>
      <c r="K38">
        <f>SUM(K31:K36)</f>
        <v>2</v>
      </c>
      <c r="L38" s="2">
        <f>SUM(L31:L36)*-1</f>
        <v>0.81127812445913283</v>
      </c>
      <c r="M38" s="2">
        <f t="shared" ref="M38" si="32">SUM(M31:M36)</f>
        <v>0.81127812445913272</v>
      </c>
      <c r="N38" s="2">
        <f>SUM(N31:N36)*-1</f>
        <v>0</v>
      </c>
    </row>
    <row r="39" spans="1:17" x14ac:dyDescent="0.3">
      <c r="L39" t="s">
        <v>21</v>
      </c>
      <c r="M39" t="s">
        <v>22</v>
      </c>
      <c r="N39" t="s">
        <v>25</v>
      </c>
    </row>
    <row r="42" spans="1:17" x14ac:dyDescent="0.3">
      <c r="A42" s="1" t="s">
        <v>23</v>
      </c>
    </row>
    <row r="43" spans="1:17" x14ac:dyDescent="0.3">
      <c r="A43" t="s">
        <v>0</v>
      </c>
      <c r="B43" t="s">
        <v>1</v>
      </c>
      <c r="C43" t="s">
        <v>18</v>
      </c>
      <c r="D43" t="s">
        <v>19</v>
      </c>
      <c r="E43" t="s">
        <v>20</v>
      </c>
      <c r="F43" t="s">
        <v>17</v>
      </c>
      <c r="G43" t="s">
        <v>4</v>
      </c>
      <c r="H43" t="s">
        <v>5</v>
      </c>
      <c r="I43" t="s">
        <v>2</v>
      </c>
      <c r="J43" t="s">
        <v>12</v>
      </c>
      <c r="K43" t="s">
        <v>14</v>
      </c>
      <c r="L43" t="s">
        <v>3</v>
      </c>
      <c r="M43" t="s">
        <v>11</v>
      </c>
      <c r="N43" t="s">
        <v>15</v>
      </c>
      <c r="P43" t="s">
        <v>24</v>
      </c>
      <c r="Q43">
        <f>F44*L51</f>
        <v>46.899559358928123</v>
      </c>
    </row>
    <row r="44" spans="1:17" x14ac:dyDescent="0.3">
      <c r="A44" t="s">
        <v>6</v>
      </c>
      <c r="B44" t="s">
        <v>7</v>
      </c>
      <c r="C44" s="2">
        <v>90</v>
      </c>
      <c r="D44">
        <f>SUM(C44:C46)</f>
        <v>90</v>
      </c>
      <c r="E44">
        <f>C44</f>
        <v>90</v>
      </c>
      <c r="F44">
        <f>SUM(C$44:C$49)</f>
        <v>100</v>
      </c>
      <c r="G44">
        <f>D44/F44</f>
        <v>0.9</v>
      </c>
      <c r="H44">
        <f>E44/F44</f>
        <v>0.9</v>
      </c>
      <c r="I44">
        <f>C44/F44</f>
        <v>0.9</v>
      </c>
      <c r="J44">
        <f>I44/(G44*H44)</f>
        <v>1.1111111111111112</v>
      </c>
      <c r="K44">
        <f>I44^2/(G44*H44)</f>
        <v>1</v>
      </c>
      <c r="L44">
        <f>I44*LOG(I44,2)</f>
        <v>-0.13680278410054497</v>
      </c>
      <c r="M44">
        <f>I44*LOG(J44,2)</f>
        <v>0.13680278410054506</v>
      </c>
      <c r="N44">
        <f>I44*LOG(K44,2)</f>
        <v>0</v>
      </c>
      <c r="P44" t="s">
        <v>10</v>
      </c>
      <c r="Q44">
        <f>F44*M51</f>
        <v>46.89955935892813</v>
      </c>
    </row>
    <row r="45" spans="1:17" x14ac:dyDescent="0.3">
      <c r="C45" s="2"/>
      <c r="P45" t="s">
        <v>26</v>
      </c>
      <c r="Q45">
        <f>F44*N51</f>
        <v>0</v>
      </c>
    </row>
    <row r="46" spans="1:17" x14ac:dyDescent="0.3">
      <c r="C46" s="2"/>
    </row>
    <row r="47" spans="1:17" x14ac:dyDescent="0.3">
      <c r="A47" t="s">
        <v>7</v>
      </c>
      <c r="B47" t="s">
        <v>10</v>
      </c>
      <c r="C47" s="2">
        <v>10</v>
      </c>
      <c r="D47">
        <f>C47</f>
        <v>10</v>
      </c>
      <c r="E47">
        <f>SUM(C47:C49)</f>
        <v>10</v>
      </c>
      <c r="F47">
        <f>SUM(C$44:C$49)</f>
        <v>100</v>
      </c>
      <c r="G47">
        <f t="shared" ref="G47:G51" si="33">D47/F47</f>
        <v>0.1</v>
      </c>
      <c r="H47">
        <f t="shared" ref="H47:H51" si="34">E47/F47</f>
        <v>0.1</v>
      </c>
      <c r="I47">
        <f t="shared" ref="I47:I51" si="35">C47/F47</f>
        <v>0.1</v>
      </c>
      <c r="J47">
        <f t="shared" ref="J47:J51" si="36">I47/(G47*H47)</f>
        <v>9.9999999999999982</v>
      </c>
      <c r="K47">
        <f t="shared" ref="K47:K51" si="37">I47^2/(G47*H47)</f>
        <v>1</v>
      </c>
      <c r="L47">
        <f t="shared" ref="L47:L51" si="38">I47*LOG(I47,2)</f>
        <v>-0.33219280948873625</v>
      </c>
      <c r="M47">
        <f t="shared" ref="M47:M51" si="39">I47*LOG(J47,2)</f>
        <v>0.33219280948873625</v>
      </c>
      <c r="N47">
        <f t="shared" ref="N47:N51" si="40">I47*LOG(K47,2)</f>
        <v>0</v>
      </c>
      <c r="P47" t="s">
        <v>27</v>
      </c>
      <c r="Q47">
        <f>Q44/Q43</f>
        <v>1.0000000000000002</v>
      </c>
    </row>
    <row r="48" spans="1:17" x14ac:dyDescent="0.3">
      <c r="C48" s="2"/>
      <c r="P48" s="3" t="s">
        <v>28</v>
      </c>
      <c r="Q48">
        <f>-Q47*LOG(Q47,2)</f>
        <v>-3.2034265038149181E-16</v>
      </c>
    </row>
    <row r="49" spans="1:14" x14ac:dyDescent="0.3">
      <c r="C49" s="2"/>
    </row>
    <row r="51" spans="1:14" x14ac:dyDescent="0.3">
      <c r="A51" t="s">
        <v>13</v>
      </c>
      <c r="J51">
        <f>SUM(J44:J49)</f>
        <v>11.111111111111109</v>
      </c>
      <c r="K51">
        <f>SUM(K44:K49)</f>
        <v>2</v>
      </c>
      <c r="L51" s="2">
        <f>SUM(L44:L49)*-1</f>
        <v>0.46899559358928122</v>
      </c>
      <c r="M51" s="2">
        <f t="shared" ref="M51" si="41">SUM(M44:M49)</f>
        <v>0.46899559358928133</v>
      </c>
      <c r="N51" s="2">
        <f>SUM(N44:N49)*-1</f>
        <v>0</v>
      </c>
    </row>
    <row r="52" spans="1:14" x14ac:dyDescent="0.3">
      <c r="L52" t="s">
        <v>21</v>
      </c>
      <c r="M52" t="s">
        <v>22</v>
      </c>
      <c r="N5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6212-67D9-4709-BD99-8A5300912042}">
  <dimension ref="A1:Q25"/>
  <sheetViews>
    <sheetView workbookViewId="0">
      <selection activeCell="J34" sqref="J34"/>
    </sheetView>
  </sheetViews>
  <sheetFormatPr defaultRowHeight="14.4" x14ac:dyDescent="0.3"/>
  <cols>
    <col min="1" max="1" width="9.33203125" bestFit="1" customWidth="1"/>
    <col min="2" max="2" width="2.77734375" bestFit="1" customWidth="1"/>
    <col min="3" max="4" width="5" bestFit="1" customWidth="1"/>
    <col min="5" max="5" width="6" bestFit="1" customWidth="1"/>
    <col min="6" max="6" width="7" bestFit="1" customWidth="1"/>
    <col min="7" max="10" width="12" bestFit="1" customWidth="1"/>
    <col min="11" max="11" width="12.88671875" bestFit="1" customWidth="1"/>
    <col min="12" max="12" width="12.6640625" bestFit="1" customWidth="1"/>
    <col min="13" max="13" width="20.21875" customWidth="1"/>
    <col min="14" max="14" width="22.33203125" bestFit="1" customWidth="1"/>
    <col min="16" max="16" width="12.77734375" bestFit="1" customWidth="1"/>
  </cols>
  <sheetData>
    <row r="1" spans="1:17" x14ac:dyDescent="0.3">
      <c r="A1" s="1" t="s">
        <v>23</v>
      </c>
    </row>
    <row r="2" spans="1:17" x14ac:dyDescent="0.3">
      <c r="A2" t="s">
        <v>0</v>
      </c>
      <c r="B2" t="s">
        <v>1</v>
      </c>
      <c r="C2" t="s">
        <v>18</v>
      </c>
      <c r="D2" t="s">
        <v>19</v>
      </c>
      <c r="E2" t="s">
        <v>20</v>
      </c>
      <c r="F2" t="s">
        <v>17</v>
      </c>
      <c r="G2" t="s">
        <v>4</v>
      </c>
      <c r="H2" t="s">
        <v>5</v>
      </c>
      <c r="I2" t="s">
        <v>2</v>
      </c>
      <c r="J2" t="s">
        <v>12</v>
      </c>
      <c r="K2" t="s">
        <v>14</v>
      </c>
      <c r="L2" t="s">
        <v>3</v>
      </c>
      <c r="M2" t="s">
        <v>11</v>
      </c>
      <c r="N2" t="s">
        <v>15</v>
      </c>
      <c r="P2" t="s">
        <v>24</v>
      </c>
      <c r="Q2">
        <f>F3*L10</f>
        <v>112.64662506490406</v>
      </c>
    </row>
    <row r="3" spans="1:17" x14ac:dyDescent="0.3">
      <c r="A3" t="s">
        <v>6</v>
      </c>
      <c r="B3" t="s">
        <v>7</v>
      </c>
      <c r="C3" s="2">
        <v>10</v>
      </c>
      <c r="D3">
        <f>SUM(C3:C5)</f>
        <v>30</v>
      </c>
      <c r="E3">
        <f>C3</f>
        <v>10</v>
      </c>
      <c r="F3">
        <f>SUM(C$3:C$8)</f>
        <v>45</v>
      </c>
      <c r="G3">
        <f>D3/F3</f>
        <v>0.66666666666666663</v>
      </c>
      <c r="H3">
        <f>E3/F3</f>
        <v>0.22222222222222221</v>
      </c>
      <c r="I3">
        <f>C3/F3</f>
        <v>0.22222222222222221</v>
      </c>
      <c r="J3">
        <f>I3/(G3*H3)</f>
        <v>1.5</v>
      </c>
      <c r="K3">
        <f>I3^2/(G3*H3)</f>
        <v>0.33333333333333331</v>
      </c>
      <c r="L3">
        <f>I3*LOG(I3,2)</f>
        <v>-0.48220555587606945</v>
      </c>
      <c r="M3">
        <f>I3*LOG(J3,2)</f>
        <v>0.12999166682692359</v>
      </c>
      <c r="N3">
        <f>I3*LOG(K3,2)</f>
        <v>-0.3522138890491458</v>
      </c>
      <c r="P3" t="s">
        <v>10</v>
      </c>
      <c r="Q3">
        <f>F3*M10</f>
        <v>41.323312532452022</v>
      </c>
    </row>
    <row r="4" spans="1:17" x14ac:dyDescent="0.3">
      <c r="A4" t="s">
        <v>6</v>
      </c>
      <c r="B4" t="s">
        <v>8</v>
      </c>
      <c r="C4" s="2">
        <v>10</v>
      </c>
      <c r="D4">
        <f>SUM(C3:C5)</f>
        <v>30</v>
      </c>
      <c r="E4">
        <f t="shared" ref="E4:E5" si="0">C4</f>
        <v>10</v>
      </c>
      <c r="F4">
        <f t="shared" ref="F4:F8" si="1">SUM(C$3:C$8)</f>
        <v>45</v>
      </c>
      <c r="G4">
        <f t="shared" ref="G4:G8" si="2">D4/F4</f>
        <v>0.66666666666666663</v>
      </c>
      <c r="H4">
        <f t="shared" ref="H4:H8" si="3">E4/F4</f>
        <v>0.22222222222222221</v>
      </c>
      <c r="I4">
        <f t="shared" ref="I4:I8" si="4">C4/F4</f>
        <v>0.22222222222222221</v>
      </c>
      <c r="J4">
        <f t="shared" ref="J4:J8" si="5">I4/(G4*H4)</f>
        <v>1.5</v>
      </c>
      <c r="K4">
        <f t="shared" ref="K4:K8" si="6">I4^2/(G4*H4)</f>
        <v>0.33333333333333331</v>
      </c>
      <c r="L4">
        <f t="shared" ref="L4:L8" si="7">I4*LOG(I4,2)</f>
        <v>-0.48220555587606945</v>
      </c>
      <c r="M4">
        <f t="shared" ref="M4:M8" si="8">I4*LOG(J4,2)</f>
        <v>0.12999166682692359</v>
      </c>
      <c r="N4">
        <f t="shared" ref="N4:N8" si="9">I4*LOG(K4,2)</f>
        <v>-0.3522138890491458</v>
      </c>
      <c r="P4" t="s">
        <v>26</v>
      </c>
      <c r="Q4">
        <f>F3*N10</f>
        <v>71.323312532452022</v>
      </c>
    </row>
    <row r="5" spans="1:17" x14ac:dyDescent="0.3">
      <c r="A5" t="s">
        <v>6</v>
      </c>
      <c r="B5" t="s">
        <v>9</v>
      </c>
      <c r="C5" s="2">
        <v>10</v>
      </c>
      <c r="D5">
        <f>SUM(C3:C5)</f>
        <v>30</v>
      </c>
      <c r="E5">
        <f t="shared" si="0"/>
        <v>10</v>
      </c>
      <c r="F5">
        <f t="shared" si="1"/>
        <v>45</v>
      </c>
      <c r="G5">
        <f t="shared" si="2"/>
        <v>0.66666666666666663</v>
      </c>
      <c r="H5">
        <f t="shared" si="3"/>
        <v>0.22222222222222221</v>
      </c>
      <c r="I5">
        <f t="shared" si="4"/>
        <v>0.22222222222222221</v>
      </c>
      <c r="J5">
        <f t="shared" si="5"/>
        <v>1.5</v>
      </c>
      <c r="K5">
        <f t="shared" si="6"/>
        <v>0.33333333333333331</v>
      </c>
      <c r="L5">
        <f t="shared" si="7"/>
        <v>-0.48220555587606945</v>
      </c>
      <c r="M5">
        <f t="shared" si="8"/>
        <v>0.12999166682692359</v>
      </c>
      <c r="N5">
        <f t="shared" si="9"/>
        <v>-0.3522138890491458</v>
      </c>
    </row>
    <row r="6" spans="1:17" x14ac:dyDescent="0.3">
      <c r="A6" t="s">
        <v>7</v>
      </c>
      <c r="B6" t="s">
        <v>10</v>
      </c>
      <c r="C6" s="2">
        <v>5</v>
      </c>
      <c r="D6">
        <f>C6</f>
        <v>5</v>
      </c>
      <c r="E6">
        <f>SUM(C6:C8)</f>
        <v>15</v>
      </c>
      <c r="F6">
        <f t="shared" si="1"/>
        <v>45</v>
      </c>
      <c r="G6">
        <f t="shared" si="2"/>
        <v>0.1111111111111111</v>
      </c>
      <c r="H6">
        <f t="shared" si="3"/>
        <v>0.33333333333333331</v>
      </c>
      <c r="I6">
        <f t="shared" si="4"/>
        <v>0.1111111111111111</v>
      </c>
      <c r="J6">
        <f t="shared" si="5"/>
        <v>3</v>
      </c>
      <c r="K6">
        <f t="shared" si="6"/>
        <v>0.33333333333333331</v>
      </c>
      <c r="L6">
        <f t="shared" si="7"/>
        <v>-0.3522138890491458</v>
      </c>
      <c r="M6">
        <f t="shared" si="8"/>
        <v>0.1761069445245729</v>
      </c>
      <c r="N6">
        <f t="shared" si="9"/>
        <v>-0.1761069445245729</v>
      </c>
      <c r="P6" t="s">
        <v>27</v>
      </c>
      <c r="Q6">
        <f>Q3/Q2</f>
        <v>0.36684021832560543</v>
      </c>
    </row>
    <row r="7" spans="1:17" x14ac:dyDescent="0.3">
      <c r="A7" t="s">
        <v>8</v>
      </c>
      <c r="B7" t="s">
        <v>10</v>
      </c>
      <c r="C7" s="2">
        <v>5</v>
      </c>
      <c r="D7">
        <f t="shared" ref="D7:D8" si="10">C7</f>
        <v>5</v>
      </c>
      <c r="E7">
        <f>SUM(C6:C8)</f>
        <v>15</v>
      </c>
      <c r="F7">
        <f t="shared" si="1"/>
        <v>45</v>
      </c>
      <c r="G7">
        <f t="shared" si="2"/>
        <v>0.1111111111111111</v>
      </c>
      <c r="H7">
        <f t="shared" si="3"/>
        <v>0.33333333333333331</v>
      </c>
      <c r="I7">
        <f t="shared" si="4"/>
        <v>0.1111111111111111</v>
      </c>
      <c r="J7">
        <f t="shared" si="5"/>
        <v>3</v>
      </c>
      <c r="K7">
        <f t="shared" si="6"/>
        <v>0.33333333333333331</v>
      </c>
      <c r="L7">
        <f t="shared" si="7"/>
        <v>-0.3522138890491458</v>
      </c>
      <c r="M7">
        <f t="shared" si="8"/>
        <v>0.1761069445245729</v>
      </c>
      <c r="N7">
        <f t="shared" si="9"/>
        <v>-0.1761069445245729</v>
      </c>
      <c r="P7" s="3" t="s">
        <v>28</v>
      </c>
      <c r="Q7">
        <f>-Q6*LOG(Q6,2)</f>
        <v>0.53073572576536732</v>
      </c>
    </row>
    <row r="8" spans="1:17" x14ac:dyDescent="0.3">
      <c r="A8" t="s">
        <v>9</v>
      </c>
      <c r="B8" t="s">
        <v>10</v>
      </c>
      <c r="C8" s="2">
        <v>5</v>
      </c>
      <c r="D8">
        <f t="shared" si="10"/>
        <v>5</v>
      </c>
      <c r="E8">
        <f>SUM(C6:C8)</f>
        <v>15</v>
      </c>
      <c r="F8">
        <f t="shared" si="1"/>
        <v>45</v>
      </c>
      <c r="G8">
        <f t="shared" si="2"/>
        <v>0.1111111111111111</v>
      </c>
      <c r="H8">
        <f t="shared" si="3"/>
        <v>0.33333333333333331</v>
      </c>
      <c r="I8">
        <f t="shared" si="4"/>
        <v>0.1111111111111111</v>
      </c>
      <c r="J8">
        <f t="shared" si="5"/>
        <v>3</v>
      </c>
      <c r="K8">
        <f t="shared" si="6"/>
        <v>0.33333333333333331</v>
      </c>
      <c r="L8">
        <f t="shared" si="7"/>
        <v>-0.3522138890491458</v>
      </c>
      <c r="M8">
        <f t="shared" si="8"/>
        <v>0.1761069445245729</v>
      </c>
      <c r="N8">
        <f t="shared" si="9"/>
        <v>-0.1761069445245729</v>
      </c>
    </row>
    <row r="9" spans="1:17" x14ac:dyDescent="0.3">
      <c r="C9" t="s">
        <v>29</v>
      </c>
    </row>
    <row r="10" spans="1:17" x14ac:dyDescent="0.3">
      <c r="A10" t="s">
        <v>13</v>
      </c>
      <c r="J10">
        <f>SUM(J3:J8)</f>
        <v>13.5</v>
      </c>
      <c r="K10">
        <f t="shared" ref="K10" si="11">SUM(K3:K8)</f>
        <v>1.9999999999999998</v>
      </c>
      <c r="L10" s="2">
        <f>SUM(L3:L8)*-1</f>
        <v>2.5032583347756456</v>
      </c>
      <c r="M10" s="2">
        <f t="shared" ref="M10" si="12">SUM(M3:M8)</f>
        <v>0.91829583405448945</v>
      </c>
      <c r="N10" s="2">
        <f>SUM(N3:N8)*-1</f>
        <v>1.5849625007211561</v>
      </c>
    </row>
    <row r="11" spans="1:17" x14ac:dyDescent="0.3">
      <c r="L11" t="s">
        <v>21</v>
      </c>
      <c r="M11" t="s">
        <v>22</v>
      </c>
      <c r="N11" t="s">
        <v>25</v>
      </c>
    </row>
    <row r="15" spans="1:17" x14ac:dyDescent="0.3">
      <c r="A15" s="1" t="s">
        <v>23</v>
      </c>
    </row>
    <row r="16" spans="1:17" x14ac:dyDescent="0.3">
      <c r="A16" t="s">
        <v>0</v>
      </c>
      <c r="B16" t="s">
        <v>1</v>
      </c>
      <c r="C16" t="s">
        <v>18</v>
      </c>
      <c r="D16" t="s">
        <v>19</v>
      </c>
      <c r="E16" t="s">
        <v>20</v>
      </c>
      <c r="F16" t="s">
        <v>17</v>
      </c>
      <c r="G16" t="s">
        <v>4</v>
      </c>
      <c r="H16" t="s">
        <v>5</v>
      </c>
      <c r="I16" t="s">
        <v>2</v>
      </c>
      <c r="J16" t="s">
        <v>12</v>
      </c>
      <c r="K16" t="s">
        <v>14</v>
      </c>
      <c r="L16" t="s">
        <v>3</v>
      </c>
      <c r="M16" t="s">
        <v>11</v>
      </c>
      <c r="N16" t="s">
        <v>15</v>
      </c>
      <c r="P16" t="s">
        <v>24</v>
      </c>
      <c r="Q16">
        <f>F17*L24</f>
        <v>22.529325012980809</v>
      </c>
    </row>
    <row r="17" spans="1:17" x14ac:dyDescent="0.3">
      <c r="A17" t="s">
        <v>6</v>
      </c>
      <c r="B17" t="s">
        <v>7</v>
      </c>
      <c r="C17" s="2">
        <v>2</v>
      </c>
      <c r="D17">
        <f>SUM(C17:C19)</f>
        <v>6</v>
      </c>
      <c r="E17">
        <f>C17</f>
        <v>2</v>
      </c>
      <c r="F17">
        <f>SUM(C$17:C$22)</f>
        <v>9</v>
      </c>
      <c r="G17">
        <f>D17/F17</f>
        <v>0.66666666666666663</v>
      </c>
      <c r="H17">
        <f>E17/F17</f>
        <v>0.22222222222222221</v>
      </c>
      <c r="I17">
        <f>C17/F17</f>
        <v>0.22222222222222221</v>
      </c>
      <c r="J17">
        <f>I17/(G17*H17)</f>
        <v>1.5</v>
      </c>
      <c r="K17">
        <f>I17^2/(G17*H17)</f>
        <v>0.33333333333333331</v>
      </c>
      <c r="L17">
        <f>I17*LOG(I17,2)</f>
        <v>-0.48220555587606945</v>
      </c>
      <c r="M17">
        <f>I17*LOG(J17,2)</f>
        <v>0.12999166682692359</v>
      </c>
      <c r="N17">
        <f>I17*LOG(K17,2)</f>
        <v>-0.3522138890491458</v>
      </c>
      <c r="P17" t="s">
        <v>10</v>
      </c>
      <c r="Q17">
        <f>F17*M24</f>
        <v>8.2646625064904047</v>
      </c>
    </row>
    <row r="18" spans="1:17" x14ac:dyDescent="0.3">
      <c r="A18" t="s">
        <v>6</v>
      </c>
      <c r="B18" t="s">
        <v>8</v>
      </c>
      <c r="C18" s="2">
        <v>2</v>
      </c>
      <c r="D18">
        <f>SUM(C17:C19)</f>
        <v>6</v>
      </c>
      <c r="E18">
        <f t="shared" ref="E18:E19" si="13">C18</f>
        <v>2</v>
      </c>
      <c r="F18">
        <f t="shared" ref="F18:F22" si="14">SUM(C$17:C$22)</f>
        <v>9</v>
      </c>
      <c r="G18">
        <f t="shared" ref="G18:G22" si="15">D18/F18</f>
        <v>0.66666666666666663</v>
      </c>
      <c r="H18">
        <f t="shared" ref="H18:H22" si="16">E18/F18</f>
        <v>0.22222222222222221</v>
      </c>
      <c r="I18">
        <f t="shared" ref="I18:I22" si="17">C18/F18</f>
        <v>0.22222222222222221</v>
      </c>
      <c r="J18">
        <f t="shared" ref="J18:J22" si="18">I18/(G18*H18)</f>
        <v>1.5</v>
      </c>
      <c r="K18">
        <f t="shared" ref="K18:K22" si="19">I18^2/(G18*H18)</f>
        <v>0.33333333333333331</v>
      </c>
      <c r="L18">
        <f t="shared" ref="L18:L22" si="20">I18*LOG(I18,2)</f>
        <v>-0.48220555587606945</v>
      </c>
      <c r="M18">
        <f t="shared" ref="M18:M22" si="21">I18*LOG(J18,2)</f>
        <v>0.12999166682692359</v>
      </c>
      <c r="N18">
        <f t="shared" ref="N18:N22" si="22">I18*LOG(K18,2)</f>
        <v>-0.3522138890491458</v>
      </c>
      <c r="P18" t="s">
        <v>26</v>
      </c>
      <c r="Q18">
        <f>F17*N24</f>
        <v>14.264662506490405</v>
      </c>
    </row>
    <row r="19" spans="1:17" x14ac:dyDescent="0.3">
      <c r="A19" t="s">
        <v>6</v>
      </c>
      <c r="B19" t="s">
        <v>9</v>
      </c>
      <c r="C19" s="2">
        <v>2</v>
      </c>
      <c r="D19">
        <f>SUM(C17:C19)</f>
        <v>6</v>
      </c>
      <c r="E19">
        <f t="shared" si="13"/>
        <v>2</v>
      </c>
      <c r="F19">
        <f t="shared" si="14"/>
        <v>9</v>
      </c>
      <c r="G19">
        <f t="shared" si="15"/>
        <v>0.66666666666666663</v>
      </c>
      <c r="H19">
        <f t="shared" si="16"/>
        <v>0.22222222222222221</v>
      </c>
      <c r="I19">
        <f t="shared" si="17"/>
        <v>0.22222222222222221</v>
      </c>
      <c r="J19">
        <f t="shared" si="18"/>
        <v>1.5</v>
      </c>
      <c r="K19">
        <f t="shared" si="19"/>
        <v>0.33333333333333331</v>
      </c>
      <c r="L19">
        <f t="shared" si="20"/>
        <v>-0.48220555587606945</v>
      </c>
      <c r="M19">
        <f t="shared" si="21"/>
        <v>0.12999166682692359</v>
      </c>
      <c r="N19">
        <f t="shared" si="22"/>
        <v>-0.3522138890491458</v>
      </c>
    </row>
    <row r="20" spans="1:17" x14ac:dyDescent="0.3">
      <c r="A20" t="s">
        <v>7</v>
      </c>
      <c r="B20" t="s">
        <v>10</v>
      </c>
      <c r="C20" s="2">
        <v>1</v>
      </c>
      <c r="D20">
        <f>C20</f>
        <v>1</v>
      </c>
      <c r="E20">
        <f>SUM(C20:C22)</f>
        <v>3</v>
      </c>
      <c r="F20">
        <f t="shared" si="14"/>
        <v>9</v>
      </c>
      <c r="G20">
        <f t="shared" si="15"/>
        <v>0.1111111111111111</v>
      </c>
      <c r="H20">
        <f t="shared" si="16"/>
        <v>0.33333333333333331</v>
      </c>
      <c r="I20">
        <f t="shared" si="17"/>
        <v>0.1111111111111111</v>
      </c>
      <c r="J20">
        <f t="shared" si="18"/>
        <v>3</v>
      </c>
      <c r="K20">
        <f t="shared" si="19"/>
        <v>0.33333333333333331</v>
      </c>
      <c r="L20">
        <f t="shared" si="20"/>
        <v>-0.3522138890491458</v>
      </c>
      <c r="M20">
        <f t="shared" si="21"/>
        <v>0.1761069445245729</v>
      </c>
      <c r="N20">
        <f t="shared" si="22"/>
        <v>-0.1761069445245729</v>
      </c>
      <c r="P20" t="s">
        <v>27</v>
      </c>
      <c r="Q20">
        <f>Q17/Q16</f>
        <v>0.36684021832560548</v>
      </c>
    </row>
    <row r="21" spans="1:17" x14ac:dyDescent="0.3">
      <c r="A21" t="s">
        <v>8</v>
      </c>
      <c r="B21" t="s">
        <v>10</v>
      </c>
      <c r="C21" s="2">
        <v>1</v>
      </c>
      <c r="D21">
        <f t="shared" ref="D21:D22" si="23">C21</f>
        <v>1</v>
      </c>
      <c r="E21">
        <f>SUM(C20:C22)</f>
        <v>3</v>
      </c>
      <c r="F21">
        <f t="shared" si="14"/>
        <v>9</v>
      </c>
      <c r="G21">
        <f t="shared" si="15"/>
        <v>0.1111111111111111</v>
      </c>
      <c r="H21">
        <f t="shared" si="16"/>
        <v>0.33333333333333331</v>
      </c>
      <c r="I21">
        <f t="shared" si="17"/>
        <v>0.1111111111111111</v>
      </c>
      <c r="J21">
        <f t="shared" si="18"/>
        <v>3</v>
      </c>
      <c r="K21">
        <f t="shared" si="19"/>
        <v>0.33333333333333331</v>
      </c>
      <c r="L21">
        <f t="shared" si="20"/>
        <v>-0.3522138890491458</v>
      </c>
      <c r="M21">
        <f t="shared" si="21"/>
        <v>0.1761069445245729</v>
      </c>
      <c r="N21">
        <f t="shared" si="22"/>
        <v>-0.1761069445245729</v>
      </c>
      <c r="P21" s="3" t="s">
        <v>28</v>
      </c>
      <c r="Q21">
        <f>-Q20*LOG(Q20,2)</f>
        <v>0.53073572576536732</v>
      </c>
    </row>
    <row r="22" spans="1:17" x14ac:dyDescent="0.3">
      <c r="A22" t="s">
        <v>9</v>
      </c>
      <c r="B22" t="s">
        <v>10</v>
      </c>
      <c r="C22" s="2">
        <v>1</v>
      </c>
      <c r="D22">
        <f t="shared" si="23"/>
        <v>1</v>
      </c>
      <c r="E22">
        <f>SUM(C20:C22)</f>
        <v>3</v>
      </c>
      <c r="F22">
        <f t="shared" si="14"/>
        <v>9</v>
      </c>
      <c r="G22">
        <f t="shared" si="15"/>
        <v>0.1111111111111111</v>
      </c>
      <c r="H22">
        <f t="shared" si="16"/>
        <v>0.33333333333333331</v>
      </c>
      <c r="I22">
        <f t="shared" si="17"/>
        <v>0.1111111111111111</v>
      </c>
      <c r="J22">
        <f t="shared" si="18"/>
        <v>3</v>
      </c>
      <c r="K22">
        <f t="shared" si="19"/>
        <v>0.33333333333333331</v>
      </c>
      <c r="L22">
        <f t="shared" si="20"/>
        <v>-0.3522138890491458</v>
      </c>
      <c r="M22">
        <f t="shared" si="21"/>
        <v>0.1761069445245729</v>
      </c>
      <c r="N22">
        <f t="shared" si="22"/>
        <v>-0.1761069445245729</v>
      </c>
    </row>
    <row r="23" spans="1:17" x14ac:dyDescent="0.3">
      <c r="C23" t="s">
        <v>29</v>
      </c>
    </row>
    <row r="24" spans="1:17" x14ac:dyDescent="0.3">
      <c r="A24" t="s">
        <v>13</v>
      </c>
      <c r="J24">
        <f>SUM(J17:J22)</f>
        <v>13.5</v>
      </c>
      <c r="K24">
        <f t="shared" ref="K24" si="24">SUM(K17:K22)</f>
        <v>1.9999999999999998</v>
      </c>
      <c r="L24" s="2">
        <f>SUM(L17:L22)*-1</f>
        <v>2.5032583347756456</v>
      </c>
      <c r="M24" s="2">
        <f t="shared" ref="M24" si="25">SUM(M17:M22)</f>
        <v>0.91829583405448945</v>
      </c>
      <c r="N24" s="2">
        <f>SUM(N17:N22)*-1</f>
        <v>1.5849625007211561</v>
      </c>
    </row>
    <row r="25" spans="1:17" x14ac:dyDescent="0.3">
      <c r="L25" t="s">
        <v>21</v>
      </c>
      <c r="M25" t="s">
        <v>22</v>
      </c>
      <c r="N2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E4D2-8EA4-4F7B-B96E-26EB24357625}">
  <dimension ref="A1:Q25"/>
  <sheetViews>
    <sheetView workbookViewId="0">
      <selection activeCell="G17" sqref="G17"/>
    </sheetView>
  </sheetViews>
  <sheetFormatPr defaultRowHeight="14.4" x14ac:dyDescent="0.3"/>
  <cols>
    <col min="1" max="1" width="9.33203125" bestFit="1" customWidth="1"/>
    <col min="2" max="2" width="2.77734375" bestFit="1" customWidth="1"/>
    <col min="3" max="4" width="5" bestFit="1" customWidth="1"/>
    <col min="5" max="5" width="6" bestFit="1" customWidth="1"/>
    <col min="6" max="6" width="7" bestFit="1" customWidth="1"/>
    <col min="7" max="10" width="12" bestFit="1" customWidth="1"/>
    <col min="11" max="11" width="12.88671875" bestFit="1" customWidth="1"/>
    <col min="12" max="12" width="12.6640625" bestFit="1" customWidth="1"/>
    <col min="13" max="13" width="20.21875" customWidth="1"/>
    <col min="14" max="14" width="22.33203125" bestFit="1" customWidth="1"/>
    <col min="16" max="16" width="12.77734375" bestFit="1" customWidth="1"/>
  </cols>
  <sheetData>
    <row r="1" spans="1:17" x14ac:dyDescent="0.3">
      <c r="A1" s="1" t="s">
        <v>23</v>
      </c>
    </row>
    <row r="2" spans="1:17" x14ac:dyDescent="0.3">
      <c r="A2" t="s">
        <v>0</v>
      </c>
      <c r="B2" t="s">
        <v>1</v>
      </c>
      <c r="C2" t="s">
        <v>18</v>
      </c>
      <c r="D2" t="s">
        <v>19</v>
      </c>
      <c r="E2" t="s">
        <v>20</v>
      </c>
      <c r="F2" t="s">
        <v>17</v>
      </c>
      <c r="G2" t="s">
        <v>4</v>
      </c>
      <c r="H2" t="s">
        <v>5</v>
      </c>
      <c r="I2" t="s">
        <v>2</v>
      </c>
      <c r="J2" t="s">
        <v>12</v>
      </c>
      <c r="K2" t="s">
        <v>14</v>
      </c>
      <c r="L2" t="s">
        <v>3</v>
      </c>
      <c r="M2" t="s">
        <v>11</v>
      </c>
      <c r="N2" t="s">
        <v>15</v>
      </c>
      <c r="P2" t="s">
        <v>24</v>
      </c>
      <c r="Q2">
        <f>F3*L10</f>
        <v>66.8071630922081</v>
      </c>
    </row>
    <row r="3" spans="1:17" x14ac:dyDescent="0.3">
      <c r="A3" t="s">
        <v>6</v>
      </c>
      <c r="B3" t="s">
        <v>7</v>
      </c>
      <c r="C3" s="2">
        <v>10</v>
      </c>
      <c r="D3">
        <f>SUM(C3:C5)</f>
        <v>30</v>
      </c>
      <c r="E3">
        <f>C3</f>
        <v>10</v>
      </c>
      <c r="F3">
        <f>SUM(C$3:C$8)</f>
        <v>33</v>
      </c>
      <c r="G3">
        <f>D3/F3</f>
        <v>0.90909090909090906</v>
      </c>
      <c r="H3">
        <f>E3/F3</f>
        <v>0.30303030303030304</v>
      </c>
      <c r="I3">
        <f>C3/F3</f>
        <v>0.30303030303030304</v>
      </c>
      <c r="J3">
        <f>I3/(G3*H3)</f>
        <v>1.1000000000000001</v>
      </c>
      <c r="K3">
        <f>I3^2/(G3*H3)</f>
        <v>0.33333333333333337</v>
      </c>
      <c r="L3">
        <f>I3*LOG(I3,2)</f>
        <v>-0.52195940135487617</v>
      </c>
      <c r="M3">
        <f>I3*LOG(J3,2)</f>
        <v>4.1667734469677281E-2</v>
      </c>
      <c r="N3">
        <f>I3*LOG(K3,2)</f>
        <v>-0.48029166688519881</v>
      </c>
      <c r="P3" t="s">
        <v>10</v>
      </c>
      <c r="Q3">
        <f>F3*M10</f>
        <v>14.503400568409944</v>
      </c>
    </row>
    <row r="4" spans="1:17" x14ac:dyDescent="0.3">
      <c r="A4" t="s">
        <v>6</v>
      </c>
      <c r="B4" t="s">
        <v>8</v>
      </c>
      <c r="C4" s="2">
        <v>10</v>
      </c>
      <c r="D4">
        <f>SUM(C3:C5)</f>
        <v>30</v>
      </c>
      <c r="E4">
        <f t="shared" ref="E4:E5" si="0">C4</f>
        <v>10</v>
      </c>
      <c r="F4">
        <f t="shared" ref="F4:F8" si="1">SUM(C$3:C$8)</f>
        <v>33</v>
      </c>
      <c r="G4">
        <f t="shared" ref="G4:G8" si="2">D4/F4</f>
        <v>0.90909090909090906</v>
      </c>
      <c r="H4">
        <f t="shared" ref="H4:H8" si="3">E4/F4</f>
        <v>0.30303030303030304</v>
      </c>
      <c r="I4">
        <f t="shared" ref="I4:I8" si="4">C4/F4</f>
        <v>0.30303030303030304</v>
      </c>
      <c r="J4">
        <f t="shared" ref="J4:J8" si="5">I4/(G4*H4)</f>
        <v>1.1000000000000001</v>
      </c>
      <c r="K4">
        <f t="shared" ref="K4:K8" si="6">I4^2/(G4*H4)</f>
        <v>0.33333333333333337</v>
      </c>
      <c r="L4">
        <f t="shared" ref="L4:L8" si="7">I4*LOG(I4,2)</f>
        <v>-0.52195940135487617</v>
      </c>
      <c r="M4">
        <f t="shared" ref="M4:M8" si="8">I4*LOG(J4,2)</f>
        <v>4.1667734469677281E-2</v>
      </c>
      <c r="N4">
        <f t="shared" ref="N4:N8" si="9">I4*LOG(K4,2)</f>
        <v>-0.48029166688519881</v>
      </c>
      <c r="P4" t="s">
        <v>26</v>
      </c>
      <c r="Q4">
        <f>F3*N10</f>
        <v>52.303762523798156</v>
      </c>
    </row>
    <row r="5" spans="1:17" x14ac:dyDescent="0.3">
      <c r="A5" t="s">
        <v>6</v>
      </c>
      <c r="B5" t="s">
        <v>9</v>
      </c>
      <c r="C5" s="2">
        <v>10</v>
      </c>
      <c r="D5">
        <f>SUM(C3:C5)</f>
        <v>30</v>
      </c>
      <c r="E5">
        <f t="shared" si="0"/>
        <v>10</v>
      </c>
      <c r="F5">
        <f t="shared" si="1"/>
        <v>33</v>
      </c>
      <c r="G5">
        <f t="shared" si="2"/>
        <v>0.90909090909090906</v>
      </c>
      <c r="H5">
        <f t="shared" si="3"/>
        <v>0.30303030303030304</v>
      </c>
      <c r="I5">
        <f t="shared" si="4"/>
        <v>0.30303030303030304</v>
      </c>
      <c r="J5">
        <f t="shared" si="5"/>
        <v>1.1000000000000001</v>
      </c>
      <c r="K5">
        <f t="shared" si="6"/>
        <v>0.33333333333333337</v>
      </c>
      <c r="L5">
        <f t="shared" si="7"/>
        <v>-0.52195940135487617</v>
      </c>
      <c r="M5">
        <f t="shared" si="8"/>
        <v>4.1667734469677281E-2</v>
      </c>
      <c r="N5">
        <f t="shared" si="9"/>
        <v>-0.48029166688519881</v>
      </c>
    </row>
    <row r="6" spans="1:17" x14ac:dyDescent="0.3">
      <c r="A6" t="s">
        <v>7</v>
      </c>
      <c r="B6" t="s">
        <v>10</v>
      </c>
      <c r="C6" s="2">
        <v>1</v>
      </c>
      <c r="D6">
        <f>C6</f>
        <v>1</v>
      </c>
      <c r="E6">
        <f>SUM(C6:C8)</f>
        <v>3</v>
      </c>
      <c r="F6">
        <f t="shared" si="1"/>
        <v>33</v>
      </c>
      <c r="G6">
        <f t="shared" si="2"/>
        <v>3.0303030303030304E-2</v>
      </c>
      <c r="H6">
        <f t="shared" si="3"/>
        <v>9.0909090909090912E-2</v>
      </c>
      <c r="I6">
        <f t="shared" si="4"/>
        <v>3.0303030303030304E-2</v>
      </c>
      <c r="J6">
        <f t="shared" si="5"/>
        <v>11</v>
      </c>
      <c r="K6">
        <f t="shared" si="6"/>
        <v>0.33333333333333337</v>
      </c>
      <c r="L6">
        <f t="shared" si="7"/>
        <v>-0.15286042785934709</v>
      </c>
      <c r="M6">
        <f t="shared" si="8"/>
        <v>0.10483126117082721</v>
      </c>
      <c r="N6">
        <f t="shared" si="9"/>
        <v>-4.8029166688519885E-2</v>
      </c>
      <c r="P6" t="s">
        <v>27</v>
      </c>
      <c r="Q6">
        <f>Q3/Q2</f>
        <v>0.21709349562399716</v>
      </c>
    </row>
    <row r="7" spans="1:17" x14ac:dyDescent="0.3">
      <c r="A7" t="s">
        <v>8</v>
      </c>
      <c r="B7" t="s">
        <v>10</v>
      </c>
      <c r="C7" s="2">
        <v>1</v>
      </c>
      <c r="D7">
        <f t="shared" ref="D7:D8" si="10">C7</f>
        <v>1</v>
      </c>
      <c r="E7">
        <f>SUM(C6:C8)</f>
        <v>3</v>
      </c>
      <c r="F7">
        <f t="shared" si="1"/>
        <v>33</v>
      </c>
      <c r="G7">
        <f t="shared" si="2"/>
        <v>3.0303030303030304E-2</v>
      </c>
      <c r="H7">
        <f t="shared" si="3"/>
        <v>9.0909090909090912E-2</v>
      </c>
      <c r="I7">
        <f t="shared" si="4"/>
        <v>3.0303030303030304E-2</v>
      </c>
      <c r="J7">
        <f t="shared" si="5"/>
        <v>11</v>
      </c>
      <c r="K7">
        <f t="shared" si="6"/>
        <v>0.33333333333333337</v>
      </c>
      <c r="L7">
        <f t="shared" si="7"/>
        <v>-0.15286042785934709</v>
      </c>
      <c r="M7">
        <f t="shared" si="8"/>
        <v>0.10483126117082721</v>
      </c>
      <c r="N7">
        <f t="shared" si="9"/>
        <v>-4.8029166688519885E-2</v>
      </c>
      <c r="P7" s="3" t="s">
        <v>28</v>
      </c>
      <c r="Q7">
        <f>-Q6*LOG(Q6,2)</f>
        <v>0.47838974374884902</v>
      </c>
    </row>
    <row r="8" spans="1:17" x14ac:dyDescent="0.3">
      <c r="A8" t="s">
        <v>9</v>
      </c>
      <c r="B8" t="s">
        <v>10</v>
      </c>
      <c r="C8" s="2">
        <v>1</v>
      </c>
      <c r="D8">
        <f t="shared" si="10"/>
        <v>1</v>
      </c>
      <c r="E8">
        <f>SUM(C6:C8)</f>
        <v>3</v>
      </c>
      <c r="F8">
        <f t="shared" si="1"/>
        <v>33</v>
      </c>
      <c r="G8">
        <f t="shared" si="2"/>
        <v>3.0303030303030304E-2</v>
      </c>
      <c r="H8">
        <f t="shared" si="3"/>
        <v>9.0909090909090912E-2</v>
      </c>
      <c r="I8">
        <f t="shared" si="4"/>
        <v>3.0303030303030304E-2</v>
      </c>
      <c r="J8">
        <f t="shared" si="5"/>
        <v>11</v>
      </c>
      <c r="K8">
        <f t="shared" si="6"/>
        <v>0.33333333333333337</v>
      </c>
      <c r="L8">
        <f t="shared" si="7"/>
        <v>-0.15286042785934709</v>
      </c>
      <c r="M8">
        <f t="shared" si="8"/>
        <v>0.10483126117082721</v>
      </c>
      <c r="N8">
        <f t="shared" si="9"/>
        <v>-4.8029166688519885E-2</v>
      </c>
    </row>
    <row r="10" spans="1:17" x14ac:dyDescent="0.3">
      <c r="A10" t="s">
        <v>13</v>
      </c>
      <c r="J10">
        <f>SUM(J3:J8)</f>
        <v>36.299999999999997</v>
      </c>
      <c r="K10">
        <f t="shared" ref="K10" si="11">SUM(K3:K8)</f>
        <v>2.0000000000000004</v>
      </c>
      <c r="L10" s="2">
        <f>SUM(L3:L8)*-1</f>
        <v>2.0244594876426696</v>
      </c>
      <c r="M10" s="2">
        <f t="shared" ref="M10" si="12">SUM(M3:M8)</f>
        <v>0.43949698692151346</v>
      </c>
      <c r="N10" s="2">
        <f>SUM(N3:N8)*-1</f>
        <v>1.5849625007211563</v>
      </c>
    </row>
    <row r="11" spans="1:17" x14ac:dyDescent="0.3">
      <c r="L11" t="s">
        <v>21</v>
      </c>
      <c r="M11" t="s">
        <v>22</v>
      </c>
      <c r="N11" t="s">
        <v>25</v>
      </c>
    </row>
    <row r="15" spans="1:17" x14ac:dyDescent="0.3">
      <c r="A15" s="1" t="s">
        <v>23</v>
      </c>
    </row>
    <row r="16" spans="1:17" x14ac:dyDescent="0.3">
      <c r="A16" t="s">
        <v>0</v>
      </c>
      <c r="B16" t="s">
        <v>1</v>
      </c>
      <c r="C16" t="s">
        <v>18</v>
      </c>
      <c r="D16" t="s">
        <v>19</v>
      </c>
      <c r="E16" t="s">
        <v>20</v>
      </c>
      <c r="F16" t="s">
        <v>17</v>
      </c>
      <c r="G16" t="s">
        <v>4</v>
      </c>
      <c r="H16" t="s">
        <v>5</v>
      </c>
      <c r="I16" t="s">
        <v>2</v>
      </c>
      <c r="J16" t="s">
        <v>12</v>
      </c>
      <c r="K16" t="s">
        <v>14</v>
      </c>
      <c r="L16" t="s">
        <v>3</v>
      </c>
      <c r="M16" t="s">
        <v>11</v>
      </c>
      <c r="N16" t="s">
        <v>15</v>
      </c>
      <c r="P16" t="s">
        <v>24</v>
      </c>
      <c r="Q16">
        <f>F17*L24</f>
        <v>166.52161582828023</v>
      </c>
    </row>
    <row r="17" spans="1:17" x14ac:dyDescent="0.3">
      <c r="A17" t="s">
        <v>6</v>
      </c>
      <c r="B17" t="s">
        <v>7</v>
      </c>
      <c r="C17" s="2">
        <v>1</v>
      </c>
      <c r="D17">
        <f>SUM(C17:C19)</f>
        <v>3</v>
      </c>
      <c r="E17">
        <f>C17</f>
        <v>1</v>
      </c>
      <c r="F17">
        <f>SUM(C$17:C$22)</f>
        <v>93</v>
      </c>
      <c r="G17">
        <f>D17/F17</f>
        <v>3.2258064516129031E-2</v>
      </c>
      <c r="H17">
        <f>E17/F17</f>
        <v>1.0752688172043012E-2</v>
      </c>
      <c r="I17">
        <f>C17/F17</f>
        <v>1.0752688172043012E-2</v>
      </c>
      <c r="J17">
        <f>I17/(G17*H17)</f>
        <v>31.000000000000004</v>
      </c>
      <c r="K17">
        <f>I17^2/(G17*H17)</f>
        <v>0.33333333333333343</v>
      </c>
      <c r="L17">
        <f>I17*LOG(I17,2)</f>
        <v>-7.0313535603312174E-2</v>
      </c>
      <c r="M17">
        <f>I17*LOG(J17,2)</f>
        <v>5.3270928068676088E-2</v>
      </c>
      <c r="N17">
        <f>I17*LOG(K17,2)</f>
        <v>-1.7042607534636083E-2</v>
      </c>
      <c r="P17" t="s">
        <v>10</v>
      </c>
      <c r="Q17">
        <f>F17*M24</f>
        <v>19.120103261212741</v>
      </c>
    </row>
    <row r="18" spans="1:17" x14ac:dyDescent="0.3">
      <c r="A18" t="s">
        <v>6</v>
      </c>
      <c r="B18" t="s">
        <v>8</v>
      </c>
      <c r="C18" s="2">
        <v>1</v>
      </c>
      <c r="D18">
        <f>SUM(C17:C19)</f>
        <v>3</v>
      </c>
      <c r="E18">
        <f t="shared" ref="E18:E19" si="13">C18</f>
        <v>1</v>
      </c>
      <c r="F18">
        <f t="shared" ref="F18:F22" si="14">SUM(C$17:C$22)</f>
        <v>93</v>
      </c>
      <c r="G18">
        <f t="shared" ref="G18:G22" si="15">D18/F18</f>
        <v>3.2258064516129031E-2</v>
      </c>
      <c r="H18">
        <f t="shared" ref="H18:H22" si="16">E18/F18</f>
        <v>1.0752688172043012E-2</v>
      </c>
      <c r="I18">
        <f t="shared" ref="I18:I22" si="17">C18/F18</f>
        <v>1.0752688172043012E-2</v>
      </c>
      <c r="J18">
        <f t="shared" ref="J18:J22" si="18">I18/(G18*H18)</f>
        <v>31.000000000000004</v>
      </c>
      <c r="K18">
        <f t="shared" ref="K18:K22" si="19">I18^2/(G18*H18)</f>
        <v>0.33333333333333343</v>
      </c>
      <c r="L18">
        <f t="shared" ref="L18:L22" si="20">I18*LOG(I18,2)</f>
        <v>-7.0313535603312174E-2</v>
      </c>
      <c r="M18">
        <f t="shared" ref="M18:M22" si="21">I18*LOG(J18,2)</f>
        <v>5.3270928068676088E-2</v>
      </c>
      <c r="N18">
        <f t="shared" ref="N18:N22" si="22">I18*LOG(K18,2)</f>
        <v>-1.7042607534636083E-2</v>
      </c>
      <c r="P18" t="s">
        <v>26</v>
      </c>
      <c r="Q18">
        <f>F17*N24</f>
        <v>147.40151256706753</v>
      </c>
    </row>
    <row r="19" spans="1:17" x14ac:dyDescent="0.3">
      <c r="A19" t="s">
        <v>6</v>
      </c>
      <c r="B19" t="s">
        <v>9</v>
      </c>
      <c r="C19" s="2">
        <v>1</v>
      </c>
      <c r="D19">
        <f>SUM(C17:C19)</f>
        <v>3</v>
      </c>
      <c r="E19">
        <f t="shared" si="13"/>
        <v>1</v>
      </c>
      <c r="F19">
        <f t="shared" si="14"/>
        <v>93</v>
      </c>
      <c r="G19">
        <f t="shared" si="15"/>
        <v>3.2258064516129031E-2</v>
      </c>
      <c r="H19">
        <f t="shared" si="16"/>
        <v>1.0752688172043012E-2</v>
      </c>
      <c r="I19">
        <f t="shared" si="17"/>
        <v>1.0752688172043012E-2</v>
      </c>
      <c r="J19">
        <f t="shared" si="18"/>
        <v>31.000000000000004</v>
      </c>
      <c r="K19">
        <f t="shared" si="19"/>
        <v>0.33333333333333343</v>
      </c>
      <c r="L19">
        <f t="shared" si="20"/>
        <v>-7.0313535603312174E-2</v>
      </c>
      <c r="M19">
        <f t="shared" si="21"/>
        <v>5.3270928068676088E-2</v>
      </c>
      <c r="N19">
        <f t="shared" si="22"/>
        <v>-1.7042607534636083E-2</v>
      </c>
    </row>
    <row r="20" spans="1:17" x14ac:dyDescent="0.3">
      <c r="A20" t="s">
        <v>7</v>
      </c>
      <c r="B20" t="s">
        <v>10</v>
      </c>
      <c r="C20" s="2">
        <v>30</v>
      </c>
      <c r="D20">
        <f>C20</f>
        <v>30</v>
      </c>
      <c r="E20">
        <f>SUM(C20:C22)</f>
        <v>90</v>
      </c>
      <c r="F20">
        <f t="shared" si="14"/>
        <v>93</v>
      </c>
      <c r="G20">
        <f t="shared" si="15"/>
        <v>0.32258064516129031</v>
      </c>
      <c r="H20">
        <f t="shared" si="16"/>
        <v>0.967741935483871</v>
      </c>
      <c r="I20">
        <f t="shared" si="17"/>
        <v>0.32258064516129031</v>
      </c>
      <c r="J20">
        <f t="shared" si="18"/>
        <v>1.0333333333333334</v>
      </c>
      <c r="K20">
        <f t="shared" si="19"/>
        <v>0.33333333333333337</v>
      </c>
      <c r="L20">
        <f t="shared" si="20"/>
        <v>-0.52653813403210092</v>
      </c>
      <c r="M20">
        <f t="shared" si="21"/>
        <v>1.5259907993018329E-2</v>
      </c>
      <c r="N20">
        <f t="shared" si="22"/>
        <v>-0.51127822603908257</v>
      </c>
      <c r="P20" t="s">
        <v>27</v>
      </c>
      <c r="Q20">
        <f>Q17/Q16</f>
        <v>0.11482054846819226</v>
      </c>
    </row>
    <row r="21" spans="1:17" x14ac:dyDescent="0.3">
      <c r="A21" t="s">
        <v>8</v>
      </c>
      <c r="B21" t="s">
        <v>10</v>
      </c>
      <c r="C21" s="2">
        <v>30</v>
      </c>
      <c r="D21">
        <f t="shared" ref="D21:D22" si="23">C21</f>
        <v>30</v>
      </c>
      <c r="E21">
        <f>SUM(C20:C22)</f>
        <v>90</v>
      </c>
      <c r="F21">
        <f t="shared" si="14"/>
        <v>93</v>
      </c>
      <c r="G21">
        <f t="shared" si="15"/>
        <v>0.32258064516129031</v>
      </c>
      <c r="H21">
        <f t="shared" si="16"/>
        <v>0.967741935483871</v>
      </c>
      <c r="I21">
        <f t="shared" si="17"/>
        <v>0.32258064516129031</v>
      </c>
      <c r="J21">
        <f t="shared" si="18"/>
        <v>1.0333333333333334</v>
      </c>
      <c r="K21">
        <f t="shared" si="19"/>
        <v>0.33333333333333337</v>
      </c>
      <c r="L21">
        <f t="shared" si="20"/>
        <v>-0.52653813403210092</v>
      </c>
      <c r="M21">
        <f t="shared" si="21"/>
        <v>1.5259907993018329E-2</v>
      </c>
      <c r="N21">
        <f t="shared" si="22"/>
        <v>-0.51127822603908257</v>
      </c>
      <c r="P21" s="3" t="s">
        <v>28</v>
      </c>
      <c r="Q21">
        <f>-Q20*LOG(Q20,2)</f>
        <v>0.35853258703227775</v>
      </c>
    </row>
    <row r="22" spans="1:17" x14ac:dyDescent="0.3">
      <c r="A22" t="s">
        <v>9</v>
      </c>
      <c r="B22" t="s">
        <v>10</v>
      </c>
      <c r="C22" s="2">
        <v>30</v>
      </c>
      <c r="D22">
        <f t="shared" si="23"/>
        <v>30</v>
      </c>
      <c r="E22">
        <f>SUM(C20:C22)</f>
        <v>90</v>
      </c>
      <c r="F22">
        <f t="shared" si="14"/>
        <v>93</v>
      </c>
      <c r="G22">
        <f t="shared" si="15"/>
        <v>0.32258064516129031</v>
      </c>
      <c r="H22">
        <f t="shared" si="16"/>
        <v>0.967741935483871</v>
      </c>
      <c r="I22">
        <f t="shared" si="17"/>
        <v>0.32258064516129031</v>
      </c>
      <c r="J22">
        <f t="shared" si="18"/>
        <v>1.0333333333333334</v>
      </c>
      <c r="K22">
        <f t="shared" si="19"/>
        <v>0.33333333333333337</v>
      </c>
      <c r="L22">
        <f t="shared" si="20"/>
        <v>-0.52653813403210092</v>
      </c>
      <c r="M22">
        <f t="shared" si="21"/>
        <v>1.5259907993018329E-2</v>
      </c>
      <c r="N22">
        <f t="shared" si="22"/>
        <v>-0.51127822603908257</v>
      </c>
    </row>
    <row r="24" spans="1:17" x14ac:dyDescent="0.3">
      <c r="A24" t="s">
        <v>13</v>
      </c>
      <c r="J24">
        <f>SUM(J17:J22)</f>
        <v>96.100000000000009</v>
      </c>
      <c r="K24">
        <f t="shared" ref="K24" si="24">SUM(K17:K22)</f>
        <v>2.0000000000000004</v>
      </c>
      <c r="L24" s="2">
        <f>SUM(L17:L22)*-1</f>
        <v>1.7905550089062392</v>
      </c>
      <c r="M24" s="2">
        <f t="shared" ref="M24" si="25">SUM(M17:M22)</f>
        <v>0.20559250818508323</v>
      </c>
      <c r="N24" s="2">
        <f>SUM(N17:N22)*-1</f>
        <v>1.5849625007211561</v>
      </c>
    </row>
    <row r="25" spans="1:17" x14ac:dyDescent="0.3">
      <c r="L25" t="s">
        <v>21</v>
      </c>
      <c r="M25" t="s">
        <v>22</v>
      </c>
      <c r="N2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different #pw</vt:lpstr>
      <vt:lpstr>Different quantity</vt:lpstr>
      <vt:lpstr>Different 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 van Ruijven</dc:creator>
  <cp:lastModifiedBy>Lianne van Ruijven</cp:lastModifiedBy>
  <dcterms:created xsi:type="dcterms:W3CDTF">2019-11-04T09:02:34Z</dcterms:created>
  <dcterms:modified xsi:type="dcterms:W3CDTF">2019-11-06T15:53:57Z</dcterms:modified>
</cp:coreProperties>
</file>